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F903298F-49FE-4029-8E7E-DA20FC0EBD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externalReferences>
    <externalReference r:id="rId2"/>
  </externalReferences>
  <definedNames>
    <definedName name="_xlnm._FilterDatabase" localSheetId="0" hidden="1">Junio!$A$6:$N$139</definedName>
    <definedName name="_xlnm.Print_Area" localSheetId="0">Junio!$A$1:$N$137</definedName>
    <definedName name="_xlnm.Print_Titles" localSheetId="0">Junio!$1:$6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6" i="1" l="1"/>
  <c r="K136" i="1"/>
  <c r="J136" i="1"/>
  <c r="I136" i="1"/>
  <c r="H136" i="1"/>
  <c r="G136" i="1"/>
  <c r="F136" i="1"/>
  <c r="M133" i="1"/>
  <c r="K133" i="1"/>
  <c r="J133" i="1"/>
  <c r="I133" i="1"/>
  <c r="H133" i="1"/>
  <c r="G133" i="1"/>
  <c r="F133" i="1"/>
  <c r="M130" i="1"/>
  <c r="K130" i="1"/>
  <c r="J130" i="1"/>
  <c r="I130" i="1"/>
  <c r="H130" i="1"/>
  <c r="G130" i="1"/>
  <c r="F130" i="1"/>
  <c r="M127" i="1"/>
  <c r="K127" i="1"/>
  <c r="J127" i="1"/>
  <c r="I127" i="1"/>
  <c r="H127" i="1"/>
  <c r="G127" i="1"/>
  <c r="F127" i="1"/>
  <c r="M124" i="1"/>
  <c r="K124" i="1"/>
  <c r="J124" i="1"/>
  <c r="I124" i="1"/>
  <c r="H124" i="1"/>
  <c r="G124" i="1"/>
  <c r="F124" i="1"/>
  <c r="M121" i="1"/>
  <c r="K121" i="1"/>
  <c r="J121" i="1"/>
  <c r="I121" i="1"/>
  <c r="H121" i="1"/>
  <c r="G121" i="1"/>
  <c r="F121" i="1"/>
  <c r="M118" i="1"/>
  <c r="K118" i="1"/>
  <c r="J118" i="1"/>
  <c r="I118" i="1"/>
  <c r="H118" i="1"/>
  <c r="G118" i="1"/>
  <c r="F118" i="1"/>
  <c r="M115" i="1"/>
  <c r="K115" i="1"/>
  <c r="J115" i="1"/>
  <c r="I115" i="1"/>
  <c r="H115" i="1"/>
  <c r="G115" i="1"/>
  <c r="F115" i="1"/>
  <c r="L115" i="1" s="1"/>
  <c r="M114" i="1"/>
  <c r="K114" i="1"/>
  <c r="J114" i="1"/>
  <c r="I114" i="1"/>
  <c r="H114" i="1"/>
  <c r="G114" i="1"/>
  <c r="F114" i="1"/>
  <c r="M111" i="1"/>
  <c r="K111" i="1"/>
  <c r="J111" i="1"/>
  <c r="I111" i="1"/>
  <c r="H111" i="1"/>
  <c r="G111" i="1"/>
  <c r="F111" i="1"/>
  <c r="M110" i="1"/>
  <c r="K110" i="1"/>
  <c r="J110" i="1"/>
  <c r="I110" i="1"/>
  <c r="H110" i="1"/>
  <c r="G110" i="1"/>
  <c r="F110" i="1"/>
  <c r="M109" i="1"/>
  <c r="K109" i="1"/>
  <c r="J109" i="1"/>
  <c r="I109" i="1"/>
  <c r="H109" i="1"/>
  <c r="G109" i="1"/>
  <c r="F109" i="1"/>
  <c r="M108" i="1"/>
  <c r="K108" i="1"/>
  <c r="J108" i="1"/>
  <c r="I108" i="1"/>
  <c r="H108" i="1"/>
  <c r="G108" i="1"/>
  <c r="F108" i="1"/>
  <c r="M102" i="1"/>
  <c r="K102" i="1"/>
  <c r="J102" i="1"/>
  <c r="I102" i="1"/>
  <c r="H102" i="1"/>
  <c r="G102" i="1"/>
  <c r="F102" i="1"/>
  <c r="M99" i="1"/>
  <c r="K99" i="1"/>
  <c r="J99" i="1"/>
  <c r="I99" i="1"/>
  <c r="H99" i="1"/>
  <c r="G99" i="1"/>
  <c r="F99" i="1"/>
  <c r="M98" i="1"/>
  <c r="K98" i="1"/>
  <c r="J98" i="1"/>
  <c r="I98" i="1"/>
  <c r="H98" i="1"/>
  <c r="G98" i="1"/>
  <c r="F98" i="1"/>
  <c r="L98" i="1" s="1"/>
  <c r="M95" i="1"/>
  <c r="K95" i="1"/>
  <c r="J95" i="1"/>
  <c r="I95" i="1"/>
  <c r="H95" i="1"/>
  <c r="G95" i="1"/>
  <c r="F95" i="1"/>
  <c r="M92" i="1"/>
  <c r="K92" i="1"/>
  <c r="J92" i="1"/>
  <c r="I92" i="1"/>
  <c r="H92" i="1"/>
  <c r="G92" i="1"/>
  <c r="F92" i="1"/>
  <c r="M89" i="1"/>
  <c r="K89" i="1"/>
  <c r="J89" i="1"/>
  <c r="I89" i="1"/>
  <c r="H89" i="1"/>
  <c r="G89" i="1"/>
  <c r="F89" i="1"/>
  <c r="M88" i="1"/>
  <c r="K88" i="1"/>
  <c r="J88" i="1"/>
  <c r="I88" i="1"/>
  <c r="H88" i="1"/>
  <c r="G88" i="1"/>
  <c r="F88" i="1"/>
  <c r="M85" i="1"/>
  <c r="K85" i="1"/>
  <c r="J85" i="1"/>
  <c r="I85" i="1"/>
  <c r="H85" i="1"/>
  <c r="G85" i="1"/>
  <c r="F85" i="1"/>
  <c r="M82" i="1"/>
  <c r="K82" i="1"/>
  <c r="J82" i="1"/>
  <c r="I82" i="1"/>
  <c r="H82" i="1"/>
  <c r="G82" i="1"/>
  <c r="F82" i="1"/>
  <c r="M79" i="1"/>
  <c r="K79" i="1"/>
  <c r="J79" i="1"/>
  <c r="I79" i="1"/>
  <c r="H79" i="1"/>
  <c r="G79" i="1"/>
  <c r="F79" i="1"/>
  <c r="M75" i="1"/>
  <c r="K75" i="1"/>
  <c r="J75" i="1"/>
  <c r="I75" i="1"/>
  <c r="H75" i="1"/>
  <c r="G75" i="1"/>
  <c r="F75" i="1"/>
  <c r="L75" i="1" s="1"/>
  <c r="M72" i="1"/>
  <c r="K72" i="1"/>
  <c r="J72" i="1"/>
  <c r="I72" i="1"/>
  <c r="H72" i="1"/>
  <c r="G72" i="1"/>
  <c r="F72" i="1"/>
  <c r="M71" i="1"/>
  <c r="K71" i="1"/>
  <c r="J71" i="1"/>
  <c r="I71" i="1"/>
  <c r="H71" i="1"/>
  <c r="G71" i="1"/>
  <c r="F71" i="1"/>
  <c r="M70" i="1"/>
  <c r="K70" i="1"/>
  <c r="J70" i="1"/>
  <c r="I70" i="1"/>
  <c r="H70" i="1"/>
  <c r="G70" i="1"/>
  <c r="F70" i="1"/>
  <c r="M69" i="1"/>
  <c r="K69" i="1"/>
  <c r="J69" i="1"/>
  <c r="I69" i="1"/>
  <c r="H69" i="1"/>
  <c r="G69" i="1"/>
  <c r="F69" i="1"/>
  <c r="M68" i="1"/>
  <c r="K68" i="1"/>
  <c r="J68" i="1"/>
  <c r="I68" i="1"/>
  <c r="H68" i="1"/>
  <c r="G68" i="1"/>
  <c r="F68" i="1"/>
  <c r="M65" i="1"/>
  <c r="K65" i="1"/>
  <c r="J65" i="1"/>
  <c r="I65" i="1"/>
  <c r="H65" i="1"/>
  <c r="G65" i="1"/>
  <c r="F65" i="1"/>
  <c r="M64" i="1"/>
  <c r="K64" i="1"/>
  <c r="J64" i="1"/>
  <c r="I64" i="1"/>
  <c r="H64" i="1"/>
  <c r="G64" i="1"/>
  <c r="F64" i="1"/>
  <c r="M63" i="1"/>
  <c r="K63" i="1"/>
  <c r="J63" i="1"/>
  <c r="I63" i="1"/>
  <c r="H63" i="1"/>
  <c r="G63" i="1"/>
  <c r="F63" i="1"/>
  <c r="L63" i="1" s="1"/>
  <c r="M62" i="1"/>
  <c r="K62" i="1"/>
  <c r="J62" i="1"/>
  <c r="I62" i="1"/>
  <c r="H62" i="1"/>
  <c r="G62" i="1"/>
  <c r="F62" i="1"/>
  <c r="M61" i="1"/>
  <c r="K61" i="1"/>
  <c r="J61" i="1"/>
  <c r="I61" i="1"/>
  <c r="H61" i="1"/>
  <c r="G61" i="1"/>
  <c r="F61" i="1"/>
  <c r="M60" i="1"/>
  <c r="K60" i="1"/>
  <c r="J60" i="1"/>
  <c r="I60" i="1"/>
  <c r="H60" i="1"/>
  <c r="G60" i="1"/>
  <c r="F60" i="1"/>
  <c r="M59" i="1"/>
  <c r="K59" i="1"/>
  <c r="J59" i="1"/>
  <c r="I59" i="1"/>
  <c r="H59" i="1"/>
  <c r="G59" i="1"/>
  <c r="F59" i="1"/>
  <c r="M58" i="1"/>
  <c r="K58" i="1"/>
  <c r="J58" i="1"/>
  <c r="I58" i="1"/>
  <c r="H58" i="1"/>
  <c r="G58" i="1"/>
  <c r="F58" i="1"/>
  <c r="M57" i="1"/>
  <c r="K57" i="1"/>
  <c r="J57" i="1"/>
  <c r="I57" i="1"/>
  <c r="H57" i="1"/>
  <c r="G57" i="1"/>
  <c r="F57" i="1"/>
  <c r="M56" i="1"/>
  <c r="K56" i="1"/>
  <c r="J56" i="1"/>
  <c r="I56" i="1"/>
  <c r="H56" i="1"/>
  <c r="G56" i="1"/>
  <c r="F56" i="1"/>
  <c r="M55" i="1"/>
  <c r="K55" i="1"/>
  <c r="J55" i="1"/>
  <c r="I55" i="1"/>
  <c r="H55" i="1"/>
  <c r="G55" i="1"/>
  <c r="F55" i="1"/>
  <c r="L55" i="1" s="1"/>
  <c r="M54" i="1"/>
  <c r="K54" i="1"/>
  <c r="J54" i="1"/>
  <c r="I54" i="1"/>
  <c r="H54" i="1"/>
  <c r="G54" i="1"/>
  <c r="F54" i="1"/>
  <c r="M53" i="1"/>
  <c r="K53" i="1"/>
  <c r="J53" i="1"/>
  <c r="I53" i="1"/>
  <c r="H53" i="1"/>
  <c r="G53" i="1"/>
  <c r="F53" i="1"/>
  <c r="M52" i="1"/>
  <c r="K52" i="1"/>
  <c r="J52" i="1"/>
  <c r="I52" i="1"/>
  <c r="H52" i="1"/>
  <c r="G52" i="1"/>
  <c r="F52" i="1"/>
  <c r="M51" i="1"/>
  <c r="K51" i="1"/>
  <c r="J51" i="1"/>
  <c r="I51" i="1"/>
  <c r="H51" i="1"/>
  <c r="G51" i="1"/>
  <c r="F51" i="1"/>
  <c r="M50" i="1"/>
  <c r="K50" i="1"/>
  <c r="J50" i="1"/>
  <c r="I50" i="1"/>
  <c r="H50" i="1"/>
  <c r="G50" i="1"/>
  <c r="F50" i="1"/>
  <c r="M49" i="1"/>
  <c r="K49" i="1"/>
  <c r="J49" i="1"/>
  <c r="I49" i="1"/>
  <c r="H49" i="1"/>
  <c r="G49" i="1"/>
  <c r="F49" i="1"/>
  <c r="M48" i="1"/>
  <c r="K48" i="1"/>
  <c r="J48" i="1"/>
  <c r="I48" i="1"/>
  <c r="H48" i="1"/>
  <c r="G48" i="1"/>
  <c r="F48" i="1"/>
  <c r="M47" i="1"/>
  <c r="K47" i="1"/>
  <c r="J47" i="1"/>
  <c r="I47" i="1"/>
  <c r="H47" i="1"/>
  <c r="G47" i="1"/>
  <c r="F47" i="1"/>
  <c r="L47" i="1" s="1"/>
  <c r="M46" i="1"/>
  <c r="K46" i="1"/>
  <c r="J46" i="1"/>
  <c r="I46" i="1"/>
  <c r="H46" i="1"/>
  <c r="G46" i="1"/>
  <c r="F46" i="1"/>
  <c r="M45" i="1"/>
  <c r="K45" i="1"/>
  <c r="J45" i="1"/>
  <c r="I45" i="1"/>
  <c r="H45" i="1"/>
  <c r="G45" i="1"/>
  <c r="F45" i="1"/>
  <c r="M44" i="1"/>
  <c r="K44" i="1"/>
  <c r="J44" i="1"/>
  <c r="I44" i="1"/>
  <c r="H44" i="1"/>
  <c r="G44" i="1"/>
  <c r="F44" i="1"/>
  <c r="M41" i="1"/>
  <c r="K41" i="1"/>
  <c r="J41" i="1"/>
  <c r="I41" i="1"/>
  <c r="H41" i="1"/>
  <c r="G41" i="1"/>
  <c r="F41" i="1"/>
  <c r="M40" i="1"/>
  <c r="K40" i="1"/>
  <c r="J40" i="1"/>
  <c r="I40" i="1"/>
  <c r="H40" i="1"/>
  <c r="G40" i="1"/>
  <c r="F40" i="1"/>
  <c r="M39" i="1"/>
  <c r="K39" i="1"/>
  <c r="J39" i="1"/>
  <c r="I39" i="1"/>
  <c r="H39" i="1"/>
  <c r="G39" i="1"/>
  <c r="F39" i="1"/>
  <c r="M36" i="1"/>
  <c r="K36" i="1"/>
  <c r="J36" i="1"/>
  <c r="I36" i="1"/>
  <c r="H36" i="1"/>
  <c r="G36" i="1"/>
  <c r="F36" i="1"/>
  <c r="M32" i="1"/>
  <c r="K32" i="1"/>
  <c r="J32" i="1"/>
  <c r="I32" i="1"/>
  <c r="H32" i="1"/>
  <c r="G32" i="1"/>
  <c r="F32" i="1"/>
  <c r="L32" i="1" s="1"/>
  <c r="M29" i="1"/>
  <c r="K29" i="1"/>
  <c r="J29" i="1"/>
  <c r="I29" i="1"/>
  <c r="H29" i="1"/>
  <c r="G29" i="1"/>
  <c r="F29" i="1"/>
  <c r="M28" i="1"/>
  <c r="K28" i="1"/>
  <c r="J28" i="1"/>
  <c r="I28" i="1"/>
  <c r="H28" i="1"/>
  <c r="G28" i="1"/>
  <c r="F28" i="1"/>
  <c r="M21" i="1"/>
  <c r="K21" i="1"/>
  <c r="J21" i="1"/>
  <c r="I21" i="1"/>
  <c r="H21" i="1"/>
  <c r="G21" i="1"/>
  <c r="F21" i="1"/>
  <c r="M20" i="1"/>
  <c r="K20" i="1"/>
  <c r="J20" i="1"/>
  <c r="I20" i="1"/>
  <c r="H20" i="1"/>
  <c r="G20" i="1"/>
  <c r="F20" i="1"/>
  <c r="M19" i="1"/>
  <c r="K19" i="1"/>
  <c r="J19" i="1"/>
  <c r="I19" i="1"/>
  <c r="H19" i="1"/>
  <c r="G19" i="1"/>
  <c r="F19" i="1"/>
  <c r="M18" i="1"/>
  <c r="K18" i="1"/>
  <c r="J18" i="1"/>
  <c r="I18" i="1"/>
  <c r="H18" i="1"/>
  <c r="G18" i="1"/>
  <c r="F18" i="1"/>
  <c r="M17" i="1"/>
  <c r="K17" i="1"/>
  <c r="J17" i="1"/>
  <c r="I17" i="1"/>
  <c r="H17" i="1"/>
  <c r="G17" i="1"/>
  <c r="F17" i="1"/>
  <c r="M16" i="1"/>
  <c r="K16" i="1"/>
  <c r="J16" i="1"/>
  <c r="I16" i="1"/>
  <c r="H16" i="1"/>
  <c r="G16" i="1"/>
  <c r="F16" i="1"/>
  <c r="L16" i="1" s="1"/>
  <c r="M15" i="1"/>
  <c r="K15" i="1"/>
  <c r="J15" i="1"/>
  <c r="I15" i="1"/>
  <c r="H15" i="1"/>
  <c r="G15" i="1"/>
  <c r="F15" i="1"/>
  <c r="M14" i="1"/>
  <c r="K14" i="1"/>
  <c r="J14" i="1"/>
  <c r="I14" i="1"/>
  <c r="H14" i="1"/>
  <c r="G14" i="1"/>
  <c r="F14" i="1"/>
  <c r="M13" i="1"/>
  <c r="K13" i="1"/>
  <c r="J13" i="1"/>
  <c r="I13" i="1"/>
  <c r="H13" i="1"/>
  <c r="G13" i="1"/>
  <c r="F13" i="1"/>
  <c r="M12" i="1"/>
  <c r="K12" i="1"/>
  <c r="J12" i="1"/>
  <c r="I12" i="1"/>
  <c r="H12" i="1"/>
  <c r="G12" i="1"/>
  <c r="F12" i="1"/>
  <c r="M11" i="1"/>
  <c r="K11" i="1"/>
  <c r="J11" i="1"/>
  <c r="I11" i="1"/>
  <c r="H11" i="1"/>
  <c r="G11" i="1"/>
  <c r="F11" i="1"/>
  <c r="M10" i="1"/>
  <c r="K10" i="1"/>
  <c r="J10" i="1"/>
  <c r="I10" i="1"/>
  <c r="H10" i="1"/>
  <c r="G10" i="1"/>
  <c r="F10" i="1"/>
  <c r="L10" i="1" s="1"/>
  <c r="M9" i="1"/>
  <c r="K9" i="1"/>
  <c r="J9" i="1"/>
  <c r="I9" i="1"/>
  <c r="H9" i="1"/>
  <c r="G9" i="1"/>
  <c r="F9" i="1"/>
  <c r="K8" i="1"/>
  <c r="J8" i="1"/>
  <c r="I8" i="1"/>
  <c r="H8" i="1"/>
  <c r="G8" i="1"/>
  <c r="M8" i="1"/>
  <c r="F8" i="1"/>
  <c r="L15" i="1" l="1"/>
  <c r="L29" i="1"/>
  <c r="L46" i="1"/>
  <c r="L54" i="1"/>
  <c r="L62" i="1"/>
  <c r="L72" i="1"/>
  <c r="L95" i="1"/>
  <c r="L114" i="1"/>
  <c r="L136" i="1"/>
  <c r="L14" i="1"/>
  <c r="L28" i="1"/>
  <c r="L45" i="1"/>
  <c r="L53" i="1"/>
  <c r="L61" i="1"/>
  <c r="L71" i="1"/>
  <c r="L92" i="1"/>
  <c r="L111" i="1"/>
  <c r="L133" i="1"/>
  <c r="L13" i="1"/>
  <c r="L21" i="1"/>
  <c r="L44" i="1"/>
  <c r="L52" i="1"/>
  <c r="L60" i="1"/>
  <c r="L70" i="1"/>
  <c r="N70" i="1" s="1"/>
  <c r="L89" i="1"/>
  <c r="L110" i="1"/>
  <c r="L130" i="1"/>
  <c r="L12" i="1"/>
  <c r="L20" i="1"/>
  <c r="N20" i="1" s="1"/>
  <c r="L41" i="1"/>
  <c r="L51" i="1"/>
  <c r="L59" i="1"/>
  <c r="L69" i="1"/>
  <c r="L88" i="1"/>
  <c r="L109" i="1"/>
  <c r="L127" i="1"/>
  <c r="L11" i="1"/>
  <c r="L19" i="1"/>
  <c r="L40" i="1"/>
  <c r="L50" i="1"/>
  <c r="L58" i="1"/>
  <c r="L68" i="1"/>
  <c r="L85" i="1"/>
  <c r="L108" i="1"/>
  <c r="L124" i="1"/>
  <c r="L39" i="1"/>
  <c r="L49" i="1"/>
  <c r="L57" i="1"/>
  <c r="L65" i="1"/>
  <c r="L82" i="1"/>
  <c r="L102" i="1"/>
  <c r="L121" i="1"/>
  <c r="L18" i="1"/>
  <c r="L9" i="1"/>
  <c r="L17" i="1"/>
  <c r="L36" i="1"/>
  <c r="L48" i="1"/>
  <c r="L56" i="1"/>
  <c r="L64" i="1"/>
  <c r="L79" i="1"/>
  <c r="L99" i="1"/>
  <c r="L118" i="1"/>
  <c r="N136" i="1"/>
  <c r="N61" i="1"/>
  <c r="N60" i="1"/>
  <c r="N64" i="1"/>
  <c r="N21" i="1"/>
  <c r="E60" i="1"/>
  <c r="E58" i="1"/>
  <c r="E41" i="1"/>
  <c r="E130" i="1"/>
  <c r="N65" i="1" l="1"/>
  <c r="N19" i="1"/>
  <c r="N62" i="1"/>
  <c r="N111" i="1"/>
  <c r="N110" i="1"/>
  <c r="N58" i="1"/>
  <c r="E115" i="1"/>
  <c r="E114" i="1"/>
  <c r="E17" i="1"/>
  <c r="E9" i="1"/>
  <c r="E10" i="1"/>
  <c r="E11" i="1"/>
  <c r="E12" i="1"/>
  <c r="E15" i="1"/>
  <c r="E16" i="1"/>
  <c r="E28" i="1"/>
  <c r="E29" i="1"/>
  <c r="E32" i="1"/>
  <c r="E36" i="1"/>
  <c r="E39" i="1"/>
  <c r="E40" i="1"/>
  <c r="E1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9" i="1"/>
  <c r="E68" i="1"/>
  <c r="E69" i="1"/>
  <c r="E71" i="1"/>
  <c r="E72" i="1"/>
  <c r="E75" i="1"/>
  <c r="E14" i="1"/>
  <c r="E79" i="1"/>
  <c r="E82" i="1"/>
  <c r="E85" i="1"/>
  <c r="E88" i="1"/>
  <c r="E89" i="1"/>
  <c r="E92" i="1"/>
  <c r="E95" i="1"/>
  <c r="E98" i="1"/>
  <c r="E102" i="1"/>
  <c r="E108" i="1"/>
  <c r="E109" i="1"/>
  <c r="E118" i="1"/>
  <c r="E121" i="1"/>
  <c r="E124" i="1"/>
  <c r="E127" i="1"/>
  <c r="M140" i="1"/>
  <c r="M142" i="1" s="1"/>
  <c r="N71" i="1" l="1"/>
  <c r="N102" i="1"/>
  <c r="N82" i="1"/>
  <c r="N75" i="1"/>
  <c r="N115" i="1"/>
  <c r="N50" i="1"/>
  <c r="N53" i="1"/>
  <c r="N59" i="1"/>
  <c r="N17" i="1"/>
  <c r="N95" i="1"/>
  <c r="N40" i="1"/>
  <c r="N124" i="1"/>
  <c r="N28" i="1"/>
  <c r="N130" i="1"/>
  <c r="N109" i="1"/>
  <c r="N46" i="1"/>
  <c r="N133" i="1"/>
  <c r="N55" i="1"/>
  <c r="N12" i="1"/>
  <c r="N85" i="1"/>
  <c r="N32" i="1"/>
  <c r="N108" i="1"/>
  <c r="N48" i="1"/>
  <c r="N68" i="1"/>
  <c r="N99" i="1"/>
  <c r="N41" i="1"/>
  <c r="N118" i="1"/>
  <c r="N51" i="1"/>
  <c r="N69" i="1"/>
  <c r="N79" i="1"/>
  <c r="N98" i="1"/>
  <c r="N15" i="1"/>
  <c r="N89" i="1"/>
  <c r="N36" i="1"/>
  <c r="N47" i="1"/>
  <c r="N45" i="1"/>
  <c r="N72" i="1"/>
  <c r="N88" i="1"/>
  <c r="N10" i="1"/>
  <c r="N14" i="1"/>
  <c r="N92" i="1"/>
  <c r="N39" i="1"/>
  <c r="N52" i="1"/>
  <c r="N9" i="1"/>
  <c r="N57" i="1"/>
  <c r="N29" i="1"/>
  <c r="N56" i="1"/>
  <c r="N16" i="1"/>
  <c r="N121" i="1"/>
  <c r="N49" i="1"/>
  <c r="N127" i="1"/>
  <c r="N54" i="1"/>
  <c r="N11" i="1"/>
  <c r="N63" i="1"/>
  <c r="N18" i="1"/>
  <c r="N44" i="1"/>
  <c r="N114" i="1"/>
  <c r="N13" i="1"/>
  <c r="E8" i="1"/>
  <c r="L8" i="1" l="1"/>
  <c r="L140" i="1" l="1"/>
  <c r="L142" i="1" s="1"/>
  <c r="N8" i="1"/>
  <c r="N140" i="1" l="1"/>
  <c r="N142" i="1" s="1"/>
</calcChain>
</file>

<file path=xl/sharedStrings.xml><?xml version="1.0" encoding="utf-8"?>
<sst xmlns="http://schemas.openxmlformats.org/spreadsheetml/2006/main" count="334" uniqueCount="222">
  <si>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</si>
  <si>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</si>
  <si>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</si>
  <si>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</si>
  <si>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</si>
  <si>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</si>
  <si>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</si>
  <si>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</si>
  <si>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</si>
  <si>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</si>
  <si>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</si>
  <si>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</si>
  <si>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</si>
  <si>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</si>
  <si>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</si>
  <si>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</si>
  <si>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Auxiliar Administrativo</t>
  </si>
  <si>
    <t>Sueldos</t>
  </si>
  <si>
    <t>00113</t>
  </si>
  <si>
    <t>00199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</si>
  <si>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</si>
  <si>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</si>
  <si>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</si>
  <si>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</si>
  <si>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</si>
  <si>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</si>
  <si>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</si>
  <si>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</si>
  <si>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</si>
  <si>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</si>
  <si>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</si>
  <si>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</si>
  <si>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</si>
  <si>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</si>
  <si>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</si>
  <si>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</si>
  <si>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</si>
  <si>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</si>
  <si>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</si>
  <si>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</si>
  <si>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</si>
  <si>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</si>
  <si>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</si>
  <si>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</si>
  <si>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</si>
  <si>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</si>
  <si>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</si>
  <si>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</si>
  <si>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</si>
  <si>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</si>
  <si>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</si>
  <si>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</si>
  <si>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</si>
  <si>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</si>
  <si>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</si>
  <si>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</si>
  <si>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</si>
  <si>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</si>
  <si>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</si>
  <si>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</si>
  <si>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</si>
  <si>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</si>
  <si>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</si>
  <si>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</si>
  <si>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Jubilado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</si>
  <si>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</si>
  <si>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</si>
  <si>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</si>
  <si>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</si>
  <si>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</si>
  <si>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</si>
  <si>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</si>
  <si>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</si>
  <si>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</si>
  <si>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</si>
  <si>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</si>
  <si>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</si>
  <si>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</si>
  <si>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</si>
  <si>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</si>
  <si>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</si>
  <si>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</si>
  <si>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</si>
  <si>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</si>
  <si>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</si>
  <si>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Gonzalez Vizcaino Maria Lucia</t>
  </si>
  <si>
    <t>Departamento 4502 ORG CNOP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</si>
  <si>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</si>
  <si>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</si>
  <si>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</si>
  <si>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</si>
  <si>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</si>
  <si>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</si>
  <si>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</si>
  <si>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</si>
  <si>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</si>
  <si>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</si>
  <si>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00873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</si>
  <si>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</si>
  <si>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</si>
  <si>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</si>
  <si>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</si>
  <si>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</si>
  <si>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Iñiguez Ibarra Gustavo</t>
  </si>
  <si>
    <t>Departamento 4303 SECT FRENTE JUVENIL REVOLUCIONARIO</t>
  </si>
  <si>
    <t>Camiruaga López Monica Del Carmen</t>
  </si>
  <si>
    <t>REMUNERACIONES DEL ORGANO ESTRUCTURA ORGANICA</t>
  </si>
  <si>
    <t>00856</t>
  </si>
  <si>
    <t>00067</t>
  </si>
  <si>
    <t>00863</t>
  </si>
  <si>
    <t>00855</t>
  </si>
  <si>
    <t>00857</t>
  </si>
  <si>
    <t>00837</t>
  </si>
  <si>
    <t>00864</t>
  </si>
  <si>
    <t>00871</t>
  </si>
  <si>
    <t>00839</t>
  </si>
  <si>
    <t>00840</t>
  </si>
  <si>
    <t>00879</t>
  </si>
  <si>
    <t>00880</t>
  </si>
  <si>
    <t>Sueldo - Bruto  Mensual</t>
  </si>
  <si>
    <t xml:space="preserve">Sueldos </t>
  </si>
  <si>
    <t>00887</t>
  </si>
  <si>
    <t>Departamento 4122 CDE SECRETARIA DE OPERACIÓN POLITICA</t>
  </si>
  <si>
    <t>00061</t>
  </si>
  <si>
    <t>Arreola Castañeda Alberto</t>
  </si>
  <si>
    <t>Departamento 17 OMPRI</t>
  </si>
  <si>
    <t>00951</t>
  </si>
  <si>
    <t>00952</t>
  </si>
  <si>
    <t>00954</t>
  </si>
  <si>
    <t>Ortega Villela Alejandro</t>
  </si>
  <si>
    <t>Diseñador</t>
  </si>
  <si>
    <t>00956</t>
  </si>
  <si>
    <t>00959</t>
  </si>
  <si>
    <t>00961</t>
  </si>
  <si>
    <t>00957</t>
  </si>
  <si>
    <t>Secretario Adjunto</t>
  </si>
  <si>
    <t>00958</t>
  </si>
  <si>
    <t>García García Ivan Tonathiu</t>
  </si>
  <si>
    <t>Coordinador y Redes</t>
  </si>
  <si>
    <t>00960</t>
  </si>
  <si>
    <t>Secretaria</t>
  </si>
  <si>
    <t>Vales de Despensa</t>
  </si>
  <si>
    <t>00963</t>
  </si>
  <si>
    <t>MARTINEZ GONZALEZ REGINA</t>
  </si>
  <si>
    <t>00973</t>
  </si>
  <si>
    <t>MARTINEZ SANCHEZ JOSUE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</si>
  <si>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</si>
  <si>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</si>
  <si>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</si>
  <si>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</si>
  <si>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</si>
  <si>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</si>
  <si>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</si>
  <si>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00967</t>
  </si>
  <si>
    <t>DIAZ DIAZ ANGELICA NAYELI</t>
  </si>
  <si>
    <t>00975</t>
  </si>
  <si>
    <t>RAMIREZ ROSAS JORGE EDUARDO</t>
  </si>
  <si>
    <t>00976</t>
  </si>
  <si>
    <t>REYES LEON MARGARITA</t>
  </si>
  <si>
    <t>Aux. Admivo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</si>
  <si>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</si>
  <si>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</si>
  <si>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</si>
  <si>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</si>
  <si>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</si>
  <si>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</si>
  <si>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</si>
  <si>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</si>
  <si>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</si>
  <si>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</si>
  <si>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</si>
  <si>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</si>
  <si>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Departamento 9 FUNDACION COLOSIO</t>
  </si>
  <si>
    <t>00986</t>
  </si>
  <si>
    <t>ACOSTA BUSTAMANTE BRAULIO ANTONIO</t>
  </si>
  <si>
    <t>DE LEÓN CORONA JANE VANESSA</t>
  </si>
  <si>
    <t>HERNANDEZ MURILLO JOSE ADRIAN</t>
  </si>
  <si>
    <t>FUENTES NUÑEZ EDUARDO</t>
  </si>
  <si>
    <t>SANTILLAN GONZALEZ MARIA DE LA PAZ</t>
  </si>
  <si>
    <t>SANTANA AGUILAR MARIA FELIX</t>
  </si>
  <si>
    <t>FLORES DIAZ MARIA DE LA LUZ</t>
  </si>
  <si>
    <t>DELGADO VALENZUELA ROBERTO</t>
  </si>
  <si>
    <t>VELAZQUEZ MONROY ARLENE</t>
  </si>
  <si>
    <t>CERVANTES RAMIREZ MARCO ANTONIO</t>
  </si>
  <si>
    <t>CAMPOS ENCARNACION SALVADOR ALEJANDRO</t>
  </si>
  <si>
    <t>DOMINGUEZ VAZQUEZ FERNANDO</t>
  </si>
  <si>
    <t>RAMREZ GALLEGOS LORENA</t>
  </si>
  <si>
    <t>MEZA ARANA MAYRA GISELA</t>
  </si>
  <si>
    <t>DE LEON MEZA HUGO FIDENCIO</t>
  </si>
  <si>
    <t>TORRES DE LA ROSA MARIA GUADALUPE</t>
  </si>
  <si>
    <t>MACIAS LOPEZ ROBERTO</t>
  </si>
  <si>
    <t>Contador / RH</t>
  </si>
  <si>
    <t>PRESIDENTE</t>
  </si>
  <si>
    <t>PADILLA CRUZ PABLO ANTONIO</t>
  </si>
  <si>
    <t>Coordinador de Giras</t>
  </si>
  <si>
    <t>Secretario Técnico</t>
  </si>
  <si>
    <t>Coordinador Relaciones Publica</t>
  </si>
  <si>
    <t>Coordinador Protocolo</t>
  </si>
  <si>
    <t>Coordinador Afiliacion y Registro partidario</t>
  </si>
  <si>
    <t>Coordinador Centro de Mediación</t>
  </si>
  <si>
    <t>Presidente Red de Jovenes</t>
  </si>
  <si>
    <t>Coordinador Administrativo</t>
  </si>
  <si>
    <t>Aux de Juridico</t>
  </si>
  <si>
    <t>PEREZ MURILLO VERONICA DEL CARMEN</t>
  </si>
  <si>
    <t>Secretario Particular</t>
  </si>
  <si>
    <t>CARRILLO CARRILLO SANDRA LUZ</t>
  </si>
  <si>
    <t>00987</t>
  </si>
  <si>
    <t>LIZAOLA BARAJAS YESENIA SARAHI</t>
  </si>
  <si>
    <t>00989</t>
  </si>
  <si>
    <t>HERNANDEZ CHACON LUIS EDUARDO</t>
  </si>
  <si>
    <t>MENDEZ SALCEDO JORGE ALBERTO</t>
  </si>
  <si>
    <t>00992</t>
  </si>
  <si>
    <t>GOMEZ DUEÑAS CARMEN</t>
  </si>
  <si>
    <t>00993</t>
  </si>
  <si>
    <t>SALDAÑA JIMENEZ IMELDA</t>
  </si>
  <si>
    <t>00994</t>
  </si>
  <si>
    <t>ENCARNACION ACOSTA OLIVIA</t>
  </si>
  <si>
    <t>00910</t>
  </si>
  <si>
    <t>RODRIGUEZ PRUDENCIO BRENDA CITLALI</t>
  </si>
  <si>
    <t>00995</t>
  </si>
  <si>
    <t>MONTAÑO BARRAGAN LAURA LILIANA</t>
  </si>
  <si>
    <t>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</si>
</sst>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8%20AGOST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7467.9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1000</v>
          </cell>
          <cell r="J14">
            <v>0</v>
          </cell>
          <cell r="K14">
            <v>0</v>
          </cell>
          <cell r="L14">
            <v>0</v>
          </cell>
          <cell r="M14">
            <v>7467.9</v>
          </cell>
          <cell r="N14">
            <v>0</v>
          </cell>
          <cell r="O14">
            <v>0</v>
          </cell>
          <cell r="P14">
            <v>0</v>
          </cell>
          <cell r="Q14">
            <v>-384.86</v>
          </cell>
          <cell r="R14">
            <v>0</v>
          </cell>
          <cell r="S14">
            <v>499.58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7467.9</v>
          </cell>
          <cell r="AJ14">
            <v>205.06</v>
          </cell>
          <cell r="AK14">
            <v>493.28</v>
          </cell>
          <cell r="AL14">
            <v>869.5</v>
          </cell>
          <cell r="AM14">
            <v>172.68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7467.9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1000</v>
          </cell>
          <cell r="J15">
            <v>0</v>
          </cell>
          <cell r="K15">
            <v>0</v>
          </cell>
          <cell r="L15">
            <v>0</v>
          </cell>
          <cell r="M15">
            <v>7467.9</v>
          </cell>
          <cell r="N15">
            <v>0</v>
          </cell>
          <cell r="O15">
            <v>0</v>
          </cell>
          <cell r="P15">
            <v>0</v>
          </cell>
          <cell r="Q15">
            <v>-384.86</v>
          </cell>
          <cell r="R15">
            <v>0</v>
          </cell>
          <cell r="S15">
            <v>499.58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7467.9</v>
          </cell>
          <cell r="AJ15">
            <v>205.06</v>
          </cell>
          <cell r="AK15">
            <v>493.28</v>
          </cell>
          <cell r="AL15">
            <v>869.5</v>
          </cell>
          <cell r="AM15">
            <v>172.68</v>
          </cell>
        </row>
        <row r="16">
          <cell r="A16" t="str">
            <v>00857</v>
          </cell>
          <cell r="B16" t="str">
            <v>DELGADO VALENZUELA ROBERTO</v>
          </cell>
          <cell r="C16">
            <v>7467.9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1000</v>
          </cell>
          <cell r="J16">
            <v>0</v>
          </cell>
          <cell r="K16">
            <v>0</v>
          </cell>
          <cell r="L16">
            <v>0</v>
          </cell>
          <cell r="M16">
            <v>7467.9</v>
          </cell>
          <cell r="N16">
            <v>0</v>
          </cell>
          <cell r="O16">
            <v>0</v>
          </cell>
          <cell r="P16">
            <v>0</v>
          </cell>
          <cell r="Q16">
            <v>-384.86</v>
          </cell>
          <cell r="R16">
            <v>0</v>
          </cell>
          <cell r="S16">
            <v>499.58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7467.9</v>
          </cell>
          <cell r="AJ16">
            <v>205.06</v>
          </cell>
          <cell r="AK16">
            <v>493.28</v>
          </cell>
          <cell r="AL16">
            <v>869.5</v>
          </cell>
          <cell r="AM16">
            <v>172.68</v>
          </cell>
        </row>
        <row r="17">
          <cell r="A17" t="str">
            <v>00879</v>
          </cell>
          <cell r="B17" t="str">
            <v>SANTANA AGUILAR MARIA FELIX</v>
          </cell>
          <cell r="C17">
            <v>3600</v>
          </cell>
          <cell r="D17">
            <v>2295.08</v>
          </cell>
          <cell r="E17">
            <v>0</v>
          </cell>
          <cell r="F17">
            <v>2400</v>
          </cell>
          <cell r="G17">
            <v>399</v>
          </cell>
          <cell r="H17">
            <v>9221.31</v>
          </cell>
          <cell r="I17">
            <v>0</v>
          </cell>
          <cell r="J17">
            <v>2100</v>
          </cell>
          <cell r="K17">
            <v>0</v>
          </cell>
          <cell r="L17">
            <v>0</v>
          </cell>
          <cell r="M17">
            <v>20015.39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1397.36</v>
          </cell>
          <cell r="T17">
            <v>648.91</v>
          </cell>
          <cell r="U17">
            <v>1397.36</v>
          </cell>
          <cell r="V17">
            <v>183.12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2229.39</v>
          </cell>
          <cell r="AI17">
            <v>17786</v>
          </cell>
          <cell r="AJ17">
            <v>127.8</v>
          </cell>
          <cell r="AK17">
            <v>389.32</v>
          </cell>
          <cell r="AL17">
            <v>486.61</v>
          </cell>
          <cell r="AM17">
            <v>146.06</v>
          </cell>
        </row>
        <row r="18">
          <cell r="A18" t="str">
            <v>00982</v>
          </cell>
          <cell r="B18" t="str">
            <v>MENDEZ PEREZ MIGUEL ANGEL</v>
          </cell>
          <cell r="C18">
            <v>7467.9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1000</v>
          </cell>
          <cell r="J18">
            <v>0</v>
          </cell>
          <cell r="K18">
            <v>0</v>
          </cell>
          <cell r="L18">
            <v>0</v>
          </cell>
          <cell r="M18">
            <v>7467.9</v>
          </cell>
          <cell r="N18">
            <v>0</v>
          </cell>
          <cell r="O18">
            <v>0</v>
          </cell>
          <cell r="P18">
            <v>0</v>
          </cell>
          <cell r="Q18">
            <v>-384.86</v>
          </cell>
          <cell r="R18">
            <v>0</v>
          </cell>
          <cell r="S18">
            <v>499.58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7467.9</v>
          </cell>
          <cell r="AJ18">
            <v>205.06</v>
          </cell>
          <cell r="AK18">
            <v>493.28</v>
          </cell>
          <cell r="AL18">
            <v>869.5</v>
          </cell>
          <cell r="AM18">
            <v>172.68</v>
          </cell>
        </row>
        <row r="19">
          <cell r="A19" t="str">
            <v>Total Depto</v>
          </cell>
          <cell r="C19" t="str">
            <v xml:space="preserve">  -----------------------</v>
          </cell>
          <cell r="D19" t="str">
            <v xml:space="preserve">  -----------------------</v>
          </cell>
          <cell r="E19" t="str">
            <v xml:space="preserve">  -----------------------</v>
          </cell>
          <cell r="F19" t="str">
            <v xml:space="preserve">  -----------------------</v>
          </cell>
          <cell r="G19" t="str">
            <v xml:space="preserve">  -----------------------</v>
          </cell>
          <cell r="H19" t="str">
            <v xml:space="preserve">  -----------------------</v>
          </cell>
          <cell r="I19" t="str">
            <v xml:space="preserve">  -----------------------</v>
          </cell>
          <cell r="J19" t="str">
            <v xml:space="preserve">  -----------------------</v>
          </cell>
          <cell r="K19" t="str">
            <v xml:space="preserve">  -----------------------</v>
          </cell>
          <cell r="L19" t="str">
            <v xml:space="preserve">  -----------------------</v>
          </cell>
          <cell r="M19" t="str">
            <v xml:space="preserve">  -----------------------</v>
          </cell>
          <cell r="N19" t="str">
            <v xml:space="preserve">  -----------------------</v>
          </cell>
          <cell r="O19" t="str">
            <v xml:space="preserve">  -----------------------</v>
          </cell>
          <cell r="P19" t="str">
            <v xml:space="preserve">  -----------------------</v>
          </cell>
          <cell r="Q19" t="str">
            <v xml:space="preserve">  -----------------------</v>
          </cell>
          <cell r="R19" t="str">
            <v xml:space="preserve">  -----------------------</v>
          </cell>
          <cell r="S19" t="str">
            <v xml:space="preserve">  -----------------------</v>
          </cell>
          <cell r="T19" t="str">
            <v xml:space="preserve">  -----------------------</v>
          </cell>
          <cell r="U19" t="str">
            <v xml:space="preserve">  -----------------------</v>
          </cell>
          <cell r="V19" t="str">
            <v xml:space="preserve">  -----------------------</v>
          </cell>
          <cell r="W19" t="str">
            <v xml:space="preserve">  -----------------------</v>
          </cell>
          <cell r="X19" t="str">
            <v xml:space="preserve">  -----------------------</v>
          </cell>
          <cell r="Y19" t="str">
            <v xml:space="preserve">  -----------------------</v>
          </cell>
          <cell r="Z19" t="str">
            <v xml:space="preserve">  -----------------------</v>
          </cell>
          <cell r="AA19" t="str">
            <v xml:space="preserve">  -----------------------</v>
          </cell>
          <cell r="AB19" t="str">
            <v xml:space="preserve">  -----------------------</v>
          </cell>
          <cell r="AC19" t="str">
            <v xml:space="preserve">  -----------------------</v>
          </cell>
          <cell r="AD19" t="str">
            <v xml:space="preserve">  -----------------------</v>
          </cell>
          <cell r="AE19" t="str">
            <v xml:space="preserve">  -----------------------</v>
          </cell>
          <cell r="AF19" t="str">
            <v xml:space="preserve">  -----------------------</v>
          </cell>
          <cell r="AG19" t="str">
            <v xml:space="preserve">  -----------------------</v>
          </cell>
          <cell r="AH19" t="str">
            <v xml:space="preserve">  -----------------------</v>
          </cell>
          <cell r="AI19" t="str">
            <v xml:space="preserve">  -----------------------</v>
          </cell>
          <cell r="AJ19" t="str">
            <v xml:space="preserve">  -----------------------</v>
          </cell>
          <cell r="AK19" t="str">
            <v xml:space="preserve">  -----------------------</v>
          </cell>
          <cell r="AL19" t="str">
            <v xml:space="preserve">  -----------------------</v>
          </cell>
          <cell r="AM19" t="str">
            <v xml:space="preserve">  -----------------------</v>
          </cell>
        </row>
        <row r="20">
          <cell r="C20">
            <v>33471.599999999999</v>
          </cell>
          <cell r="D20">
            <v>2295.08</v>
          </cell>
          <cell r="E20">
            <v>0</v>
          </cell>
          <cell r="F20">
            <v>2400</v>
          </cell>
          <cell r="G20">
            <v>399</v>
          </cell>
          <cell r="H20">
            <v>9221.31</v>
          </cell>
          <cell r="I20">
            <v>4000</v>
          </cell>
          <cell r="J20">
            <v>2100</v>
          </cell>
          <cell r="K20">
            <v>0</v>
          </cell>
          <cell r="L20">
            <v>0</v>
          </cell>
          <cell r="M20">
            <v>49886.99</v>
          </cell>
          <cell r="N20">
            <v>0</v>
          </cell>
          <cell r="O20">
            <v>0</v>
          </cell>
          <cell r="P20">
            <v>0</v>
          </cell>
          <cell r="Q20">
            <v>-1539.44</v>
          </cell>
          <cell r="R20">
            <v>0</v>
          </cell>
          <cell r="S20">
            <v>3395.68</v>
          </cell>
          <cell r="T20">
            <v>648.91</v>
          </cell>
          <cell r="U20">
            <v>1397.36</v>
          </cell>
          <cell r="V20">
            <v>183.12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2229.39</v>
          </cell>
          <cell r="AI20">
            <v>47657.599999999999</v>
          </cell>
          <cell r="AJ20">
            <v>948.04</v>
          </cell>
          <cell r="AK20">
            <v>2362.44</v>
          </cell>
          <cell r="AL20">
            <v>3964.61</v>
          </cell>
          <cell r="AM20">
            <v>836.78</v>
          </cell>
        </row>
        <row r="22">
          <cell r="A22" t="str">
            <v>Departamento 17 OMPRI</v>
          </cell>
        </row>
        <row r="23">
          <cell r="A23" t="str">
            <v>00156</v>
          </cell>
          <cell r="B23" t="str">
            <v>CARRILLO CARRILLO SANDRA LUZ</v>
          </cell>
          <cell r="C23">
            <v>7390.32</v>
          </cell>
          <cell r="D23">
            <v>527.88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1000</v>
          </cell>
          <cell r="J23">
            <v>0</v>
          </cell>
          <cell r="K23">
            <v>0</v>
          </cell>
          <cell r="L23">
            <v>0</v>
          </cell>
          <cell r="M23">
            <v>7918.2</v>
          </cell>
          <cell r="N23">
            <v>0</v>
          </cell>
          <cell r="O23">
            <v>0</v>
          </cell>
          <cell r="P23">
            <v>0</v>
          </cell>
          <cell r="Q23">
            <v>-384.86</v>
          </cell>
          <cell r="R23">
            <v>0</v>
          </cell>
          <cell r="S23">
            <v>548.58000000000004</v>
          </cell>
          <cell r="T23">
            <v>0</v>
          </cell>
          <cell r="U23">
            <v>163.69999999999999</v>
          </cell>
          <cell r="V23">
            <v>217.44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381.14</v>
          </cell>
          <cell r="AI23">
            <v>7537.06</v>
          </cell>
          <cell r="AJ23">
            <v>160.22</v>
          </cell>
          <cell r="AK23">
            <v>420.04</v>
          </cell>
          <cell r="AL23">
            <v>824.64</v>
          </cell>
          <cell r="AM23">
            <v>183.1</v>
          </cell>
        </row>
        <row r="24">
          <cell r="A24" t="str">
            <v>00967</v>
          </cell>
          <cell r="B24" t="str">
            <v>DIAZ DIAZ ANGELICA NAYELI</v>
          </cell>
          <cell r="C24">
            <v>10575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1000</v>
          </cell>
          <cell r="J24">
            <v>7036.16</v>
          </cell>
          <cell r="K24">
            <v>0</v>
          </cell>
          <cell r="L24">
            <v>0</v>
          </cell>
          <cell r="M24">
            <v>17611.16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2115.6999999999998</v>
          </cell>
          <cell r="T24">
            <v>0</v>
          </cell>
          <cell r="U24">
            <v>2115.6999999999998</v>
          </cell>
          <cell r="V24">
            <v>495.46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2611.16</v>
          </cell>
          <cell r="AI24">
            <v>15000</v>
          </cell>
          <cell r="AJ24">
            <v>337.1</v>
          </cell>
          <cell r="AK24">
            <v>1026.92</v>
          </cell>
          <cell r="AL24">
            <v>1105.94</v>
          </cell>
          <cell r="AM24">
            <v>385.26</v>
          </cell>
        </row>
        <row r="25">
          <cell r="A25" t="str">
            <v>Total Depto</v>
          </cell>
          <cell r="C25" t="str">
            <v xml:space="preserve">  -----------------------</v>
          </cell>
          <cell r="D25" t="str">
            <v xml:space="preserve">  -----------------------</v>
          </cell>
          <cell r="E25" t="str">
            <v xml:space="preserve">  -----------------------</v>
          </cell>
          <cell r="F25" t="str">
            <v xml:space="preserve">  -----------------------</v>
          </cell>
          <cell r="G25" t="str">
            <v xml:space="preserve">  -----------------------</v>
          </cell>
          <cell r="H25" t="str">
            <v xml:space="preserve">  -----------------------</v>
          </cell>
          <cell r="I25" t="str">
            <v xml:space="preserve">  -----------------------</v>
          </cell>
          <cell r="J25" t="str">
            <v xml:space="preserve">  -----------------------</v>
          </cell>
          <cell r="K25" t="str">
            <v xml:space="preserve">  -----------------------</v>
          </cell>
          <cell r="L25" t="str">
            <v xml:space="preserve">  -----------------------</v>
          </cell>
          <cell r="M25" t="str">
            <v xml:space="preserve">  -----------------------</v>
          </cell>
          <cell r="N25" t="str">
            <v xml:space="preserve">  -----------------------</v>
          </cell>
          <cell r="O25" t="str">
            <v xml:space="preserve">  -----------------------</v>
          </cell>
          <cell r="P25" t="str">
            <v xml:space="preserve">  -----------------------</v>
          </cell>
          <cell r="Q25" t="str">
            <v xml:space="preserve">  -----------------------</v>
          </cell>
          <cell r="R25" t="str">
            <v xml:space="preserve">  -----------------------</v>
          </cell>
          <cell r="S25" t="str">
            <v xml:space="preserve">  -----------------------</v>
          </cell>
          <cell r="T25" t="str">
            <v xml:space="preserve">  -----------------------</v>
          </cell>
          <cell r="U25" t="str">
            <v xml:space="preserve">  -----------------------</v>
          </cell>
          <cell r="V25" t="str">
            <v xml:space="preserve">  -----------------------</v>
          </cell>
          <cell r="W25" t="str">
            <v xml:space="preserve">  -----------------------</v>
          </cell>
          <cell r="X25" t="str">
            <v xml:space="preserve">  -----------------------</v>
          </cell>
          <cell r="Y25" t="str">
            <v xml:space="preserve">  -----------------------</v>
          </cell>
          <cell r="Z25" t="str">
            <v xml:space="preserve">  -----------------------</v>
          </cell>
          <cell r="AA25" t="str">
            <v xml:space="preserve">  -----------------------</v>
          </cell>
          <cell r="AB25" t="str">
            <v xml:space="preserve">  -----------------------</v>
          </cell>
          <cell r="AC25" t="str">
            <v xml:space="preserve">  -----------------------</v>
          </cell>
          <cell r="AD25" t="str">
            <v xml:space="preserve">  -----------------------</v>
          </cell>
          <cell r="AE25" t="str">
            <v xml:space="preserve">  -----------------------</v>
          </cell>
          <cell r="AF25" t="str">
            <v xml:space="preserve">  -----------------------</v>
          </cell>
          <cell r="AG25" t="str">
            <v xml:space="preserve">  -----------------------</v>
          </cell>
          <cell r="AH25" t="str">
            <v xml:space="preserve">  -----------------------</v>
          </cell>
          <cell r="AI25" t="str">
            <v xml:space="preserve">  -----------------------</v>
          </cell>
          <cell r="AJ25" t="str">
            <v xml:space="preserve">  -----------------------</v>
          </cell>
          <cell r="AK25" t="str">
            <v xml:space="preserve">  -----------------------</v>
          </cell>
          <cell r="AL25" t="str">
            <v xml:space="preserve">  -----------------------</v>
          </cell>
          <cell r="AM25" t="str">
            <v xml:space="preserve">  -----------------------</v>
          </cell>
        </row>
        <row r="26">
          <cell r="C26">
            <v>17965.32</v>
          </cell>
          <cell r="D26">
            <v>527.88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2000</v>
          </cell>
          <cell r="J26">
            <v>7036.16</v>
          </cell>
          <cell r="K26">
            <v>0</v>
          </cell>
          <cell r="L26">
            <v>0</v>
          </cell>
          <cell r="M26">
            <v>25529.360000000001</v>
          </cell>
          <cell r="N26">
            <v>0</v>
          </cell>
          <cell r="O26">
            <v>0</v>
          </cell>
          <cell r="P26">
            <v>0</v>
          </cell>
          <cell r="Q26">
            <v>-384.86</v>
          </cell>
          <cell r="R26">
            <v>0</v>
          </cell>
          <cell r="S26">
            <v>2664.28</v>
          </cell>
          <cell r="T26">
            <v>0</v>
          </cell>
          <cell r="U26">
            <v>2279.4</v>
          </cell>
          <cell r="V26">
            <v>712.9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2992.3</v>
          </cell>
          <cell r="AI26">
            <v>22537.06</v>
          </cell>
          <cell r="AJ26">
            <v>497.32</v>
          </cell>
          <cell r="AK26">
            <v>1446.96</v>
          </cell>
          <cell r="AL26">
            <v>1930.58</v>
          </cell>
          <cell r="AM26">
            <v>568.36</v>
          </cell>
        </row>
        <row r="28">
          <cell r="A28" t="str">
            <v>Departamento 60 CDE SECRETARIA JURIDICA Y DE TRANSPARENC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9918.2999999999993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1000</v>
          </cell>
          <cell r="J29">
            <v>950</v>
          </cell>
          <cell r="K29">
            <v>0</v>
          </cell>
          <cell r="L29">
            <v>0</v>
          </cell>
          <cell r="M29">
            <v>10868.3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869.54</v>
          </cell>
          <cell r="T29">
            <v>0</v>
          </cell>
          <cell r="U29">
            <v>869.54</v>
          </cell>
          <cell r="V29">
            <v>280.02</v>
          </cell>
          <cell r="W29">
            <v>780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1929.56</v>
          </cell>
          <cell r="AI29">
            <v>8938.74</v>
          </cell>
          <cell r="AJ29">
            <v>201.24</v>
          </cell>
          <cell r="AK29">
            <v>561.4</v>
          </cell>
          <cell r="AL29">
            <v>884.68</v>
          </cell>
          <cell r="AM29">
            <v>229.98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  <cell r="AM30" t="str">
            <v xml:space="preserve">  -----------------------</v>
          </cell>
        </row>
        <row r="31">
          <cell r="C31">
            <v>9918.2999999999993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1000</v>
          </cell>
          <cell r="J31">
            <v>950</v>
          </cell>
          <cell r="K31">
            <v>0</v>
          </cell>
          <cell r="L31">
            <v>0</v>
          </cell>
          <cell r="M31">
            <v>10868.3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869.54</v>
          </cell>
          <cell r="T31">
            <v>0</v>
          </cell>
          <cell r="U31">
            <v>869.54</v>
          </cell>
          <cell r="V31">
            <v>280.02</v>
          </cell>
          <cell r="W31">
            <v>780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1929.56</v>
          </cell>
          <cell r="AI31">
            <v>8938.74</v>
          </cell>
          <cell r="AJ31">
            <v>201.24</v>
          </cell>
          <cell r="AK31">
            <v>561.4</v>
          </cell>
          <cell r="AL31">
            <v>884.68</v>
          </cell>
          <cell r="AM31">
            <v>229.98</v>
          </cell>
        </row>
        <row r="33">
          <cell r="A33" t="str">
            <v>Departamento 1006 SECRETARIA DE COMUNICACION SOCIAL</v>
          </cell>
        </row>
        <row r="34">
          <cell r="A34" t="str">
            <v>00951</v>
          </cell>
          <cell r="B34" t="str">
            <v>PEREZ MURILLO VERONICA DEL CARMEN</v>
          </cell>
          <cell r="C34">
            <v>14250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1000</v>
          </cell>
          <cell r="J34">
            <v>9537.56</v>
          </cell>
          <cell r="K34">
            <v>0</v>
          </cell>
          <cell r="L34">
            <v>0</v>
          </cell>
          <cell r="M34">
            <v>23787.56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3434.98</v>
          </cell>
          <cell r="T34">
            <v>0</v>
          </cell>
          <cell r="U34">
            <v>3434.98</v>
          </cell>
          <cell r="V34">
            <v>682.76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4117.74</v>
          </cell>
          <cell r="AI34">
            <v>19669.82</v>
          </cell>
          <cell r="AJ34">
            <v>455.24</v>
          </cell>
          <cell r="AK34">
            <v>1386.76</v>
          </cell>
          <cell r="AL34">
            <v>1298.3399999999999</v>
          </cell>
          <cell r="AM34">
            <v>520.26</v>
          </cell>
        </row>
        <row r="35">
          <cell r="A35" t="str">
            <v>Total Depto</v>
          </cell>
          <cell r="C35" t="str">
            <v xml:space="preserve">  -----------------------</v>
          </cell>
          <cell r="D35" t="str">
            <v xml:space="preserve">  -----------------------</v>
          </cell>
          <cell r="E35" t="str">
            <v xml:space="preserve">  -----------------------</v>
          </cell>
          <cell r="F35" t="str">
            <v xml:space="preserve">  -----------------------</v>
          </cell>
          <cell r="G35" t="str">
            <v xml:space="preserve">  -----------------------</v>
          </cell>
          <cell r="H35" t="str">
            <v xml:space="preserve">  -----------------------</v>
          </cell>
          <cell r="I35" t="str">
            <v xml:space="preserve">  -----------------------</v>
          </cell>
          <cell r="J35" t="str">
            <v xml:space="preserve">  -----------------------</v>
          </cell>
          <cell r="K35" t="str">
            <v xml:space="preserve">  -----------------------</v>
          </cell>
          <cell r="L35" t="str">
            <v xml:space="preserve">  -----------------------</v>
          </cell>
          <cell r="M35" t="str">
            <v xml:space="preserve">  -----------------------</v>
          </cell>
          <cell r="N35" t="str">
            <v xml:space="preserve">  -----------------------</v>
          </cell>
          <cell r="O35" t="str">
            <v xml:space="preserve">  -----------------------</v>
          </cell>
          <cell r="P35" t="str">
            <v xml:space="preserve">  -----------------------</v>
          </cell>
          <cell r="Q35" t="str">
            <v xml:space="preserve">  -----------------------</v>
          </cell>
          <cell r="R35" t="str">
            <v xml:space="preserve">  -----------------------</v>
          </cell>
          <cell r="S35" t="str">
            <v xml:space="preserve">  -----------------------</v>
          </cell>
          <cell r="T35" t="str">
            <v xml:space="preserve">  -----------------------</v>
          </cell>
          <cell r="U35" t="str">
            <v xml:space="preserve">  -----------------------</v>
          </cell>
          <cell r="V35" t="str">
            <v xml:space="preserve">  -----------------------</v>
          </cell>
          <cell r="W35" t="str">
            <v xml:space="preserve">  -----------------------</v>
          </cell>
          <cell r="X35" t="str">
            <v xml:space="preserve">  -----------------------</v>
          </cell>
          <cell r="Y35" t="str">
            <v xml:space="preserve">  -----------------------</v>
          </cell>
          <cell r="Z35" t="str">
            <v xml:space="preserve">  -----------------------</v>
          </cell>
          <cell r="AA35" t="str">
            <v xml:space="preserve">  -----------------------</v>
          </cell>
          <cell r="AB35" t="str">
            <v xml:space="preserve">  -----------------------</v>
          </cell>
          <cell r="AC35" t="str">
            <v xml:space="preserve">  -----------------------</v>
          </cell>
          <cell r="AD35" t="str">
            <v xml:space="preserve">  -----------------------</v>
          </cell>
          <cell r="AE35" t="str">
            <v xml:space="preserve">  -----------------------</v>
          </cell>
          <cell r="AF35" t="str">
            <v xml:space="preserve">  -----------------------</v>
          </cell>
          <cell r="AG35" t="str">
            <v xml:space="preserve">  -----------------------</v>
          </cell>
          <cell r="AH35" t="str">
            <v xml:space="preserve">  -----------------------</v>
          </cell>
          <cell r="AI35" t="str">
            <v xml:space="preserve">  -----------------------</v>
          </cell>
          <cell r="AJ35" t="str">
            <v xml:space="preserve">  -----------------------</v>
          </cell>
          <cell r="AK35" t="str">
            <v xml:space="preserve">  -----------------------</v>
          </cell>
          <cell r="AL35" t="str">
            <v xml:space="preserve">  -----------------------</v>
          </cell>
          <cell r="AM35" t="str">
            <v xml:space="preserve">  -----------------------</v>
          </cell>
        </row>
        <row r="36">
          <cell r="C36">
            <v>14250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1000</v>
          </cell>
          <cell r="J36">
            <v>9537.56</v>
          </cell>
          <cell r="K36">
            <v>0</v>
          </cell>
          <cell r="L36">
            <v>0</v>
          </cell>
          <cell r="M36">
            <v>23787.56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3434.98</v>
          </cell>
          <cell r="T36">
            <v>0</v>
          </cell>
          <cell r="U36">
            <v>3434.98</v>
          </cell>
          <cell r="V36">
            <v>682.76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4117.74</v>
          </cell>
          <cell r="AI36">
            <v>19669.82</v>
          </cell>
          <cell r="AJ36">
            <v>455.24</v>
          </cell>
          <cell r="AK36">
            <v>1386.76</v>
          </cell>
          <cell r="AL36">
            <v>1298.3399999999999</v>
          </cell>
          <cell r="AM36">
            <v>520.26</v>
          </cell>
        </row>
        <row r="38">
          <cell r="A38" t="str">
            <v>Departamento 1014 SECRETARIA DE ORGANIZACION</v>
          </cell>
        </row>
        <row r="39">
          <cell r="A39" t="str">
            <v>00015</v>
          </cell>
          <cell r="B39" t="str">
            <v>LOPEZ HUESO TAYDE LUCINA</v>
          </cell>
          <cell r="C39">
            <v>14409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1000</v>
          </cell>
          <cell r="J39">
            <v>0</v>
          </cell>
          <cell r="K39">
            <v>0</v>
          </cell>
          <cell r="L39">
            <v>0</v>
          </cell>
          <cell r="M39">
            <v>14409</v>
          </cell>
          <cell r="N39">
            <v>0</v>
          </cell>
          <cell r="O39">
            <v>0</v>
          </cell>
          <cell r="P39">
            <v>4931.7700000000004</v>
          </cell>
          <cell r="Q39">
            <v>0</v>
          </cell>
          <cell r="R39">
            <v>0</v>
          </cell>
          <cell r="S39">
            <v>1461.8</v>
          </cell>
          <cell r="T39">
            <v>0</v>
          </cell>
          <cell r="U39">
            <v>1461.8</v>
          </cell>
          <cell r="V39">
            <v>423.22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6816.79</v>
          </cell>
          <cell r="AI39">
            <v>7592.21</v>
          </cell>
          <cell r="AJ39">
            <v>291.54000000000002</v>
          </cell>
          <cell r="AK39">
            <v>888.1</v>
          </cell>
          <cell r="AL39">
            <v>1031.74</v>
          </cell>
          <cell r="AM39">
            <v>333.18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  <cell r="AM40" t="str">
            <v xml:space="preserve">  -----------------------</v>
          </cell>
        </row>
        <row r="41">
          <cell r="C41">
            <v>14409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1000</v>
          </cell>
          <cell r="J41">
            <v>0</v>
          </cell>
          <cell r="K41">
            <v>0</v>
          </cell>
          <cell r="L41">
            <v>0</v>
          </cell>
          <cell r="M41">
            <v>14409</v>
          </cell>
          <cell r="N41">
            <v>0</v>
          </cell>
          <cell r="O41">
            <v>0</v>
          </cell>
          <cell r="P41">
            <v>4931.7700000000004</v>
          </cell>
          <cell r="Q41">
            <v>0</v>
          </cell>
          <cell r="R41">
            <v>0</v>
          </cell>
          <cell r="S41">
            <v>1461.8</v>
          </cell>
          <cell r="T41">
            <v>0</v>
          </cell>
          <cell r="U41">
            <v>1461.8</v>
          </cell>
          <cell r="V41">
            <v>423.22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6816.79</v>
          </cell>
          <cell r="AI41">
            <v>7592.21</v>
          </cell>
          <cell r="AJ41">
            <v>291.54000000000002</v>
          </cell>
          <cell r="AK41">
            <v>888.1</v>
          </cell>
          <cell r="AL41">
            <v>1031.74</v>
          </cell>
          <cell r="AM41">
            <v>333.18</v>
          </cell>
        </row>
        <row r="43">
          <cell r="A43" t="str">
            <v>Departamento 4103 CDE PRESIDENCIA</v>
          </cell>
        </row>
        <row r="44">
          <cell r="A44" t="str">
            <v>00007</v>
          </cell>
          <cell r="B44" t="str">
            <v>DE LEON CORONA JANE VANESSA</v>
          </cell>
          <cell r="C44">
            <v>11767.5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1000</v>
          </cell>
          <cell r="J44">
            <v>3232.5</v>
          </cell>
          <cell r="K44">
            <v>0</v>
          </cell>
          <cell r="L44">
            <v>0</v>
          </cell>
          <cell r="M44">
            <v>15000</v>
          </cell>
          <cell r="N44">
            <v>0</v>
          </cell>
          <cell r="O44">
            <v>0</v>
          </cell>
          <cell r="P44">
            <v>4043.32</v>
          </cell>
          <cell r="Q44">
            <v>0</v>
          </cell>
          <cell r="R44">
            <v>0</v>
          </cell>
          <cell r="S44">
            <v>1567.72</v>
          </cell>
          <cell r="T44">
            <v>0</v>
          </cell>
          <cell r="U44">
            <v>1567.72</v>
          </cell>
          <cell r="V44">
            <v>428.16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6039.2</v>
          </cell>
          <cell r="AI44">
            <v>8960.7999999999993</v>
          </cell>
          <cell r="AJ44">
            <v>294.66000000000003</v>
          </cell>
          <cell r="AK44">
            <v>897.64</v>
          </cell>
          <cell r="AL44">
            <v>1036.8399999999999</v>
          </cell>
          <cell r="AM44">
            <v>336.76</v>
          </cell>
        </row>
        <row r="45">
          <cell r="A45" t="str">
            <v>00118</v>
          </cell>
          <cell r="B45" t="str">
            <v>RAMIREZ GALLEGOS LORENA</v>
          </cell>
          <cell r="C45">
            <v>8550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1000</v>
          </cell>
          <cell r="J45">
            <v>3450</v>
          </cell>
          <cell r="K45">
            <v>0</v>
          </cell>
          <cell r="L45">
            <v>0</v>
          </cell>
          <cell r="M45">
            <v>12000</v>
          </cell>
          <cell r="N45">
            <v>0</v>
          </cell>
          <cell r="O45">
            <v>0</v>
          </cell>
          <cell r="P45">
            <v>3084.46</v>
          </cell>
          <cell r="Q45">
            <v>0</v>
          </cell>
          <cell r="R45">
            <v>0</v>
          </cell>
          <cell r="S45">
            <v>1044.82</v>
          </cell>
          <cell r="T45">
            <v>0</v>
          </cell>
          <cell r="U45">
            <v>1044.82</v>
          </cell>
          <cell r="V45">
            <v>330.96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4460.24</v>
          </cell>
          <cell r="AI45">
            <v>7539.76</v>
          </cell>
          <cell r="AJ45">
            <v>233.38</v>
          </cell>
          <cell r="AK45">
            <v>710.92</v>
          </cell>
          <cell r="AL45">
            <v>937</v>
          </cell>
          <cell r="AM45">
            <v>266.72000000000003</v>
          </cell>
        </row>
        <row r="46">
          <cell r="A46" t="str">
            <v>00199</v>
          </cell>
          <cell r="B46" t="str">
            <v>MEZA ARANA MAYRA GISELA</v>
          </cell>
          <cell r="C46">
            <v>10198.5</v>
          </cell>
          <cell r="D46">
            <v>1569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1000</v>
          </cell>
          <cell r="J46">
            <v>3232.5</v>
          </cell>
          <cell r="K46">
            <v>0</v>
          </cell>
          <cell r="L46">
            <v>0</v>
          </cell>
          <cell r="M46">
            <v>15000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1567.72</v>
          </cell>
          <cell r="T46">
            <v>0</v>
          </cell>
          <cell r="U46">
            <v>1567.72</v>
          </cell>
          <cell r="V46">
            <v>428.16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1995.88</v>
          </cell>
          <cell r="AI46">
            <v>13004.12</v>
          </cell>
          <cell r="AJ46">
            <v>294.66000000000003</v>
          </cell>
          <cell r="AK46">
            <v>897.64</v>
          </cell>
          <cell r="AL46">
            <v>1036.8399999999999</v>
          </cell>
          <cell r="AM46">
            <v>336.76</v>
          </cell>
        </row>
        <row r="47">
          <cell r="A47" t="str">
            <v>00843</v>
          </cell>
          <cell r="B47" t="str">
            <v>DOMINGUEZ VAZQUEZ FERNANDO</v>
          </cell>
          <cell r="C47">
            <v>5976</v>
          </cell>
          <cell r="D47">
            <v>1494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1000</v>
          </cell>
          <cell r="J47">
            <v>3300</v>
          </cell>
          <cell r="K47">
            <v>0</v>
          </cell>
          <cell r="L47">
            <v>0</v>
          </cell>
          <cell r="M47">
            <v>10770</v>
          </cell>
          <cell r="N47">
            <v>0</v>
          </cell>
          <cell r="O47">
            <v>0</v>
          </cell>
          <cell r="P47">
            <v>3200.11</v>
          </cell>
          <cell r="Q47">
            <v>0</v>
          </cell>
          <cell r="R47">
            <v>0</v>
          </cell>
          <cell r="S47">
            <v>858.86</v>
          </cell>
          <cell r="T47">
            <v>0</v>
          </cell>
          <cell r="U47">
            <v>858.86</v>
          </cell>
          <cell r="V47">
            <v>292.14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4351.1099999999997</v>
          </cell>
          <cell r="AI47">
            <v>6418.89</v>
          </cell>
          <cell r="AJ47">
            <v>208.9</v>
          </cell>
          <cell r="AK47">
            <v>582.74</v>
          </cell>
          <cell r="AL47">
            <v>897.16</v>
          </cell>
          <cell r="AM47">
            <v>238.74</v>
          </cell>
        </row>
        <row r="48">
          <cell r="A48" t="str">
            <v>00952</v>
          </cell>
          <cell r="B48" t="str">
            <v>PADILLA CRUZ PABLO ANTONIO</v>
          </cell>
          <cell r="C48">
            <v>19500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1000</v>
          </cell>
          <cell r="J48">
            <v>30500</v>
          </cell>
          <cell r="K48">
            <v>0</v>
          </cell>
          <cell r="L48">
            <v>0</v>
          </cell>
          <cell r="M48">
            <v>50000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9539.7800000000007</v>
          </cell>
          <cell r="T48">
            <v>0</v>
          </cell>
          <cell r="U48">
            <v>9539.7800000000007</v>
          </cell>
          <cell r="V48">
            <v>877.94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10417.719999999999</v>
          </cell>
          <cell r="AI48">
            <v>39582.28</v>
          </cell>
          <cell r="AJ48">
            <v>578.29999999999995</v>
          </cell>
          <cell r="AK48">
            <v>1761.68</v>
          </cell>
          <cell r="AL48">
            <v>1498.76</v>
          </cell>
          <cell r="AM48">
            <v>660.92</v>
          </cell>
        </row>
        <row r="49">
          <cell r="A49" t="str">
            <v>00957</v>
          </cell>
          <cell r="B49" t="str">
            <v>CAMPOS ENCARNACION SALVADOR ALEJANDRO</v>
          </cell>
          <cell r="C49">
            <v>10575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1000</v>
          </cell>
          <cell r="J49">
            <v>9672.34</v>
          </cell>
          <cell r="K49">
            <v>0</v>
          </cell>
          <cell r="L49">
            <v>0</v>
          </cell>
          <cell r="M49">
            <v>20247.34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2678.78</v>
          </cell>
          <cell r="T49">
            <v>0</v>
          </cell>
          <cell r="U49">
            <v>2678.78</v>
          </cell>
          <cell r="V49">
            <v>568.55999999999995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3247.34</v>
          </cell>
          <cell r="AI49">
            <v>17000</v>
          </cell>
          <cell r="AJ49">
            <v>383.2</v>
          </cell>
          <cell r="AK49">
            <v>1167.3599999999999</v>
          </cell>
          <cell r="AL49">
            <v>1181.02</v>
          </cell>
          <cell r="AM49">
            <v>437.96</v>
          </cell>
        </row>
        <row r="50">
          <cell r="A50" t="str">
            <v>00959</v>
          </cell>
          <cell r="B50" t="str">
            <v>CERVANTES RAMIREZ MARCO ANTONIO</v>
          </cell>
          <cell r="C50">
            <v>7470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1000</v>
          </cell>
          <cell r="J50">
            <v>1425</v>
          </cell>
          <cell r="K50">
            <v>0</v>
          </cell>
          <cell r="L50">
            <v>0</v>
          </cell>
          <cell r="M50">
            <v>8895</v>
          </cell>
          <cell r="N50">
            <v>0</v>
          </cell>
          <cell r="O50">
            <v>0</v>
          </cell>
          <cell r="P50">
            <v>0</v>
          </cell>
          <cell r="Q50">
            <v>-384.86</v>
          </cell>
          <cell r="R50">
            <v>0</v>
          </cell>
          <cell r="S50">
            <v>654.86</v>
          </cell>
          <cell r="T50">
            <v>0</v>
          </cell>
          <cell r="U50">
            <v>269.98</v>
          </cell>
          <cell r="V50">
            <v>240.14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510.12</v>
          </cell>
          <cell r="AI50">
            <v>8384.8799999999992</v>
          </cell>
          <cell r="AJ50">
            <v>176.08</v>
          </cell>
          <cell r="AK50">
            <v>478.54</v>
          </cell>
          <cell r="AL50">
            <v>843.72</v>
          </cell>
          <cell r="AM50">
            <v>201.24</v>
          </cell>
        </row>
        <row r="51">
          <cell r="A51" t="str">
            <v>00973</v>
          </cell>
          <cell r="B51" t="str">
            <v>MARTINEZ SANCHEZ JOSUE</v>
          </cell>
          <cell r="C51">
            <v>7470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1000</v>
          </cell>
          <cell r="J51">
            <v>3755.76</v>
          </cell>
          <cell r="K51">
            <v>0</v>
          </cell>
          <cell r="L51">
            <v>0</v>
          </cell>
          <cell r="M51">
            <v>11225.76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920.94</v>
          </cell>
          <cell r="T51">
            <v>0</v>
          </cell>
          <cell r="U51">
            <v>920.94</v>
          </cell>
          <cell r="V51">
            <v>304.82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1225.76</v>
          </cell>
          <cell r="AI51">
            <v>10000</v>
          </cell>
          <cell r="AJ51">
            <v>216.88</v>
          </cell>
          <cell r="AK51">
            <v>605.02</v>
          </cell>
          <cell r="AL51">
            <v>910.14</v>
          </cell>
          <cell r="AM51">
            <v>247.86</v>
          </cell>
        </row>
        <row r="52">
          <cell r="A52" t="str">
            <v>00984</v>
          </cell>
          <cell r="B52" t="str">
            <v>ROSALIO TORRES MARCOS</v>
          </cell>
          <cell r="C52">
            <v>13680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1000</v>
          </cell>
          <cell r="J52">
            <v>9221.42</v>
          </cell>
          <cell r="K52">
            <v>0</v>
          </cell>
          <cell r="L52">
            <v>0</v>
          </cell>
          <cell r="M52">
            <v>22901.42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3245.7</v>
          </cell>
          <cell r="T52">
            <v>0</v>
          </cell>
          <cell r="U52">
            <v>3245.7</v>
          </cell>
          <cell r="V52">
            <v>655.72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3901.42</v>
          </cell>
          <cell r="AI52">
            <v>19000</v>
          </cell>
          <cell r="AJ52">
            <v>438.18</v>
          </cell>
          <cell r="AK52">
            <v>1334.8</v>
          </cell>
          <cell r="AL52">
            <v>1270.54</v>
          </cell>
          <cell r="AM52">
            <v>500.76</v>
          </cell>
        </row>
        <row r="53">
          <cell r="A53" t="str">
            <v>00986</v>
          </cell>
          <cell r="B53" t="str">
            <v>ACOSTA BUSTAMANTE BRAULIO ANTONIO</v>
          </cell>
          <cell r="C53">
            <v>14250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1000</v>
          </cell>
          <cell r="J53">
            <v>9537.56</v>
          </cell>
          <cell r="K53">
            <v>0</v>
          </cell>
          <cell r="L53">
            <v>0</v>
          </cell>
          <cell r="M53">
            <v>23787.56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3434.98</v>
          </cell>
          <cell r="T53">
            <v>0</v>
          </cell>
          <cell r="U53">
            <v>3434.98</v>
          </cell>
          <cell r="V53">
            <v>682.76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4117.74</v>
          </cell>
          <cell r="AI53">
            <v>19669.82</v>
          </cell>
          <cell r="AJ53">
            <v>455.24</v>
          </cell>
          <cell r="AK53">
            <v>1386.76</v>
          </cell>
          <cell r="AL53">
            <v>1298.3399999999999</v>
          </cell>
          <cell r="AM53">
            <v>520.26</v>
          </cell>
        </row>
        <row r="54">
          <cell r="A54" t="str">
            <v>00994</v>
          </cell>
          <cell r="B54" t="str">
            <v>ENCARNACION ACOSTA OLIVIA</v>
          </cell>
          <cell r="C54">
            <v>8000.1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1000</v>
          </cell>
          <cell r="J54">
            <v>11415.54</v>
          </cell>
          <cell r="K54">
            <v>0</v>
          </cell>
          <cell r="L54">
            <v>0</v>
          </cell>
          <cell r="M54">
            <v>19415.64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2501.14</v>
          </cell>
          <cell r="T54">
            <v>0</v>
          </cell>
          <cell r="U54">
            <v>2501.14</v>
          </cell>
          <cell r="V54">
            <v>414.5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2915.64</v>
          </cell>
          <cell r="AI54">
            <v>16500</v>
          </cell>
          <cell r="AJ54">
            <v>286.04000000000002</v>
          </cell>
          <cell r="AK54">
            <v>871.38</v>
          </cell>
          <cell r="AL54">
            <v>1022.8</v>
          </cell>
          <cell r="AM54">
            <v>326.92</v>
          </cell>
        </row>
        <row r="55">
          <cell r="A55" t="str">
            <v>Total Depto</v>
          </cell>
          <cell r="C55" t="str">
            <v xml:space="preserve">  -----------------------</v>
          </cell>
          <cell r="D55" t="str">
            <v xml:space="preserve">  -----------------------</v>
          </cell>
          <cell r="E55" t="str">
            <v xml:space="preserve">  -----------------------</v>
          </cell>
          <cell r="F55" t="str">
            <v xml:space="preserve">  -----------------------</v>
          </cell>
          <cell r="G55" t="str">
            <v xml:space="preserve">  -----------------------</v>
          </cell>
          <cell r="H55" t="str">
            <v xml:space="preserve">  -----------------------</v>
          </cell>
          <cell r="I55" t="str">
            <v xml:space="preserve">  -----------------------</v>
          </cell>
          <cell r="J55" t="str">
            <v xml:space="preserve">  -----------------------</v>
          </cell>
          <cell r="K55" t="str">
            <v xml:space="preserve">  -----------------------</v>
          </cell>
          <cell r="L55" t="str">
            <v xml:space="preserve">  -----------------------</v>
          </cell>
          <cell r="M55" t="str">
            <v xml:space="preserve">  -----------------------</v>
          </cell>
          <cell r="N55" t="str">
            <v xml:space="preserve">  -----------------------</v>
          </cell>
          <cell r="O55" t="str">
            <v xml:space="preserve">  -----------------------</v>
          </cell>
          <cell r="P55" t="str">
            <v xml:space="preserve">  -----------------------</v>
          </cell>
          <cell r="Q55" t="str">
            <v xml:space="preserve">  -----------------------</v>
          </cell>
          <cell r="R55" t="str">
            <v xml:space="preserve">  -----------------------</v>
          </cell>
          <cell r="S55" t="str">
            <v xml:space="preserve">  -----------------------</v>
          </cell>
          <cell r="T55" t="str">
            <v xml:space="preserve">  -----------------------</v>
          </cell>
          <cell r="U55" t="str">
            <v xml:space="preserve">  -----------------------</v>
          </cell>
          <cell r="V55" t="str">
            <v xml:space="preserve">  -----------------------</v>
          </cell>
          <cell r="W55" t="str">
            <v xml:space="preserve">  -----------------------</v>
          </cell>
          <cell r="X55" t="str">
            <v xml:space="preserve">  -----------------------</v>
          </cell>
          <cell r="Y55" t="str">
            <v xml:space="preserve">  -----------------------</v>
          </cell>
          <cell r="Z55" t="str">
            <v xml:space="preserve">  -----------------------</v>
          </cell>
          <cell r="AA55" t="str">
            <v xml:space="preserve">  -----------------------</v>
          </cell>
          <cell r="AB55" t="str">
            <v xml:space="preserve">  -----------------------</v>
          </cell>
          <cell r="AC55" t="str">
            <v xml:space="preserve">  -----------------------</v>
          </cell>
          <cell r="AD55" t="str">
            <v xml:space="preserve">  -----------------------</v>
          </cell>
          <cell r="AE55" t="str">
            <v xml:space="preserve">  -----------------------</v>
          </cell>
          <cell r="AF55" t="str">
            <v xml:space="preserve">  -----------------------</v>
          </cell>
          <cell r="AG55" t="str">
            <v xml:space="preserve">  -----------------------</v>
          </cell>
          <cell r="AH55" t="str">
            <v xml:space="preserve">  -----------------------</v>
          </cell>
          <cell r="AI55" t="str">
            <v xml:space="preserve">  -----------------------</v>
          </cell>
          <cell r="AJ55" t="str">
            <v xml:space="preserve">  -----------------------</v>
          </cell>
          <cell r="AK55" t="str">
            <v xml:space="preserve">  -----------------------</v>
          </cell>
          <cell r="AL55" t="str">
            <v xml:space="preserve">  -----------------------</v>
          </cell>
          <cell r="AM55" t="str">
            <v xml:space="preserve">  -----------------------</v>
          </cell>
        </row>
        <row r="56">
          <cell r="C56">
            <v>117437.1</v>
          </cell>
          <cell r="D56">
            <v>3063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11000</v>
          </cell>
          <cell r="J56">
            <v>88742.62</v>
          </cell>
          <cell r="K56">
            <v>0</v>
          </cell>
          <cell r="L56">
            <v>0</v>
          </cell>
          <cell r="M56">
            <v>209242.72</v>
          </cell>
          <cell r="N56">
            <v>0</v>
          </cell>
          <cell r="O56">
            <v>0</v>
          </cell>
          <cell r="P56">
            <v>10327.89</v>
          </cell>
          <cell r="Q56">
            <v>-384.86</v>
          </cell>
          <cell r="R56">
            <v>0</v>
          </cell>
          <cell r="S56">
            <v>28015.3</v>
          </cell>
          <cell r="T56">
            <v>0</v>
          </cell>
          <cell r="U56">
            <v>27630.42</v>
          </cell>
          <cell r="V56">
            <v>5223.8599999999997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43182.17</v>
          </cell>
          <cell r="AI56">
            <v>166060.54999999999</v>
          </cell>
          <cell r="AJ56">
            <v>3565.52</v>
          </cell>
          <cell r="AK56">
            <v>10694.48</v>
          </cell>
          <cell r="AL56">
            <v>11933.16</v>
          </cell>
          <cell r="AM56">
            <v>4074.9</v>
          </cell>
        </row>
        <row r="58">
          <cell r="A58" t="str">
            <v>Departamento 4105 CDE SECRETARIA DE ORGANIZACION</v>
          </cell>
        </row>
        <row r="59">
          <cell r="A59" t="str">
            <v>00061</v>
          </cell>
          <cell r="B59" t="str">
            <v>ARREOLA CASTAÑEDA ALBERTO</v>
          </cell>
          <cell r="C59">
            <v>9999.9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1000</v>
          </cell>
          <cell r="J59">
            <v>9000</v>
          </cell>
          <cell r="K59">
            <v>0</v>
          </cell>
          <cell r="L59">
            <v>0</v>
          </cell>
          <cell r="M59">
            <v>18999.900000000001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2412.3200000000002</v>
          </cell>
          <cell r="T59">
            <v>0</v>
          </cell>
          <cell r="U59">
            <v>2412.3200000000002</v>
          </cell>
          <cell r="V59">
            <v>531.5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2943.82</v>
          </cell>
          <cell r="AI59">
            <v>16056.08</v>
          </cell>
          <cell r="AJ59">
            <v>359.84</v>
          </cell>
          <cell r="AK59">
            <v>1096.1600000000001</v>
          </cell>
          <cell r="AL59">
            <v>1142.98</v>
          </cell>
          <cell r="AM59">
            <v>411.24</v>
          </cell>
        </row>
        <row r="60">
          <cell r="A60" t="str">
            <v>00837</v>
          </cell>
          <cell r="B60" t="str">
            <v>ORTIZ MORA JOSE ALBERTO</v>
          </cell>
          <cell r="C60">
            <v>11999.7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1000</v>
          </cell>
          <cell r="J60">
            <v>5534.8</v>
          </cell>
          <cell r="K60">
            <v>0</v>
          </cell>
          <cell r="L60">
            <v>0</v>
          </cell>
          <cell r="M60">
            <v>17534.5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2099.3200000000002</v>
          </cell>
          <cell r="T60">
            <v>0</v>
          </cell>
          <cell r="U60">
            <v>2099.3200000000002</v>
          </cell>
          <cell r="V60">
            <v>499.5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2598.8200000000002</v>
          </cell>
          <cell r="AI60">
            <v>14935.68</v>
          </cell>
          <cell r="AJ60">
            <v>339.66</v>
          </cell>
          <cell r="AK60">
            <v>1034.68</v>
          </cell>
          <cell r="AL60">
            <v>1110.1199999999999</v>
          </cell>
          <cell r="AM60">
            <v>388.18</v>
          </cell>
        </row>
        <row r="61">
          <cell r="A61" t="str">
            <v>00874</v>
          </cell>
          <cell r="B61" t="str">
            <v>CAMIRUAGA LOPEZ MONICA DEL CARMEN</v>
          </cell>
          <cell r="C61">
            <v>7470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1000</v>
          </cell>
          <cell r="J61">
            <v>2600</v>
          </cell>
          <cell r="K61">
            <v>0</v>
          </cell>
          <cell r="L61">
            <v>0</v>
          </cell>
          <cell r="M61">
            <v>10070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782.7</v>
          </cell>
          <cell r="T61">
            <v>0</v>
          </cell>
          <cell r="U61">
            <v>782.7</v>
          </cell>
          <cell r="V61">
            <v>272.76</v>
          </cell>
          <cell r="W61">
            <v>2100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3155.46</v>
          </cell>
          <cell r="AI61">
            <v>6914.54</v>
          </cell>
          <cell r="AJ61">
            <v>196.64</v>
          </cell>
          <cell r="AK61">
            <v>534.41999999999996</v>
          </cell>
          <cell r="AL61">
            <v>877.2</v>
          </cell>
          <cell r="AM61">
            <v>224.74</v>
          </cell>
        </row>
        <row r="62">
          <cell r="A62" t="str">
            <v>Total Depto</v>
          </cell>
          <cell r="C62" t="str">
            <v xml:space="preserve">  -----------------------</v>
          </cell>
          <cell r="D62" t="str">
            <v xml:space="preserve">  -----------------------</v>
          </cell>
          <cell r="E62" t="str">
            <v xml:space="preserve">  -----------------------</v>
          </cell>
          <cell r="F62" t="str">
            <v xml:space="preserve">  -----------------------</v>
          </cell>
          <cell r="G62" t="str">
            <v xml:space="preserve">  -----------------------</v>
          </cell>
          <cell r="H62" t="str">
            <v xml:space="preserve">  -----------------------</v>
          </cell>
          <cell r="I62" t="str">
            <v xml:space="preserve">  -----------------------</v>
          </cell>
          <cell r="J62" t="str">
            <v xml:space="preserve">  -----------------------</v>
          </cell>
          <cell r="K62" t="str">
            <v xml:space="preserve">  -----------------------</v>
          </cell>
          <cell r="L62" t="str">
            <v xml:space="preserve">  -----------------------</v>
          </cell>
          <cell r="M62" t="str">
            <v xml:space="preserve">  -----------------------</v>
          </cell>
          <cell r="N62" t="str">
            <v xml:space="preserve">  -----------------------</v>
          </cell>
          <cell r="O62" t="str">
            <v xml:space="preserve">  -----------------------</v>
          </cell>
          <cell r="P62" t="str">
            <v xml:space="preserve">  -----------------------</v>
          </cell>
          <cell r="Q62" t="str">
            <v xml:space="preserve">  -----------------------</v>
          </cell>
          <cell r="R62" t="str">
            <v xml:space="preserve">  -----------------------</v>
          </cell>
          <cell r="S62" t="str">
            <v xml:space="preserve">  -----------------------</v>
          </cell>
          <cell r="T62" t="str">
            <v xml:space="preserve">  -----------------------</v>
          </cell>
          <cell r="U62" t="str">
            <v xml:space="preserve">  -----------------------</v>
          </cell>
          <cell r="V62" t="str">
            <v xml:space="preserve">  -----------------------</v>
          </cell>
          <cell r="W62" t="str">
            <v xml:space="preserve">  -----------------------</v>
          </cell>
          <cell r="X62" t="str">
            <v xml:space="preserve">  -----------------------</v>
          </cell>
          <cell r="Y62" t="str">
            <v xml:space="preserve">  -----------------------</v>
          </cell>
          <cell r="Z62" t="str">
            <v xml:space="preserve">  -----------------------</v>
          </cell>
          <cell r="AA62" t="str">
            <v xml:space="preserve">  -----------------------</v>
          </cell>
          <cell r="AB62" t="str">
            <v xml:space="preserve">  -----------------------</v>
          </cell>
          <cell r="AC62" t="str">
            <v xml:space="preserve">  -----------------------</v>
          </cell>
          <cell r="AD62" t="str">
            <v xml:space="preserve">  -----------------------</v>
          </cell>
          <cell r="AE62" t="str">
            <v xml:space="preserve">  -----------------------</v>
          </cell>
          <cell r="AF62" t="str">
            <v xml:space="preserve">  -----------------------</v>
          </cell>
          <cell r="AG62" t="str">
            <v xml:space="preserve">  -----------------------</v>
          </cell>
          <cell r="AH62" t="str">
            <v xml:space="preserve">  -----------------------</v>
          </cell>
          <cell r="AI62" t="str">
            <v xml:space="preserve">  -----------------------</v>
          </cell>
          <cell r="AJ62" t="str">
            <v xml:space="preserve">  -----------------------</v>
          </cell>
          <cell r="AK62" t="str">
            <v xml:space="preserve">  -----------------------</v>
          </cell>
          <cell r="AL62" t="str">
            <v xml:space="preserve">  -----------------------</v>
          </cell>
          <cell r="AM62" t="str">
            <v xml:space="preserve">  -----------------------</v>
          </cell>
        </row>
        <row r="63">
          <cell r="C63">
            <v>29469.599999999999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3000</v>
          </cell>
          <cell r="J63">
            <v>17134.8</v>
          </cell>
          <cell r="K63">
            <v>0</v>
          </cell>
          <cell r="L63">
            <v>0</v>
          </cell>
          <cell r="M63">
            <v>46604.4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5294.34</v>
          </cell>
          <cell r="T63">
            <v>0</v>
          </cell>
          <cell r="U63">
            <v>5294.34</v>
          </cell>
          <cell r="V63">
            <v>1303.76</v>
          </cell>
          <cell r="W63">
            <v>2100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8698.1</v>
          </cell>
          <cell r="AI63">
            <v>37906.300000000003</v>
          </cell>
          <cell r="AJ63">
            <v>896.14</v>
          </cell>
          <cell r="AK63">
            <v>2665.26</v>
          </cell>
          <cell r="AL63">
            <v>3130.3</v>
          </cell>
          <cell r="AM63">
            <v>1024.1600000000001</v>
          </cell>
        </row>
        <row r="65">
          <cell r="A65" t="str">
            <v>Departamento 4106 CDE SECRETARIA DE ACCION ELECTORAL</v>
          </cell>
        </row>
        <row r="66">
          <cell r="A66" t="str">
            <v>00202</v>
          </cell>
          <cell r="B66" t="str">
            <v>ARCINIEGA OROPEZA ALEJANDRA PAOLA</v>
          </cell>
          <cell r="C66">
            <v>8251.2000000000007</v>
          </cell>
          <cell r="D66">
            <v>916.8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1000</v>
          </cell>
          <cell r="J66">
            <v>832</v>
          </cell>
          <cell r="K66">
            <v>0</v>
          </cell>
          <cell r="L66">
            <v>0</v>
          </cell>
          <cell r="M66">
            <v>10000</v>
          </cell>
          <cell r="N66">
            <v>0</v>
          </cell>
          <cell r="O66">
            <v>0</v>
          </cell>
          <cell r="P66">
            <v>3398.25</v>
          </cell>
          <cell r="Q66">
            <v>0</v>
          </cell>
          <cell r="R66">
            <v>0</v>
          </cell>
          <cell r="S66">
            <v>775.08</v>
          </cell>
          <cell r="T66">
            <v>0</v>
          </cell>
          <cell r="U66">
            <v>775.08</v>
          </cell>
          <cell r="V66">
            <v>278.18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4451.51</v>
          </cell>
          <cell r="AI66">
            <v>5548.49</v>
          </cell>
          <cell r="AJ66">
            <v>200.06</v>
          </cell>
          <cell r="AK66">
            <v>543.72</v>
          </cell>
          <cell r="AL66">
            <v>882.76</v>
          </cell>
          <cell r="AM66">
            <v>228.64</v>
          </cell>
        </row>
        <row r="67">
          <cell r="A67" t="str">
            <v>Total Depto</v>
          </cell>
          <cell r="C67" t="str">
            <v xml:space="preserve">  -----------------------</v>
          </cell>
          <cell r="D67" t="str">
            <v xml:space="preserve">  -----------------------</v>
          </cell>
          <cell r="E67" t="str">
            <v xml:space="preserve">  -----------------------</v>
          </cell>
          <cell r="F67" t="str">
            <v xml:space="preserve">  -----------------------</v>
          </cell>
          <cell r="G67" t="str">
            <v xml:space="preserve">  -----------------------</v>
          </cell>
          <cell r="H67" t="str">
            <v xml:space="preserve">  -----------------------</v>
          </cell>
          <cell r="I67" t="str">
            <v xml:space="preserve">  -----------------------</v>
          </cell>
          <cell r="J67" t="str">
            <v xml:space="preserve">  -----------------------</v>
          </cell>
          <cell r="K67" t="str">
            <v xml:space="preserve">  -----------------------</v>
          </cell>
          <cell r="L67" t="str">
            <v xml:space="preserve">  -----------------------</v>
          </cell>
          <cell r="M67" t="str">
            <v xml:space="preserve">  -----------------------</v>
          </cell>
          <cell r="N67" t="str">
            <v xml:space="preserve">  -----------------------</v>
          </cell>
          <cell r="O67" t="str">
            <v xml:space="preserve">  -----------------------</v>
          </cell>
          <cell r="P67" t="str">
            <v xml:space="preserve">  -----------------------</v>
          </cell>
          <cell r="Q67" t="str">
            <v xml:space="preserve">  -----------------------</v>
          </cell>
          <cell r="R67" t="str">
            <v xml:space="preserve">  -----------------------</v>
          </cell>
          <cell r="S67" t="str">
            <v xml:space="preserve">  -----------------------</v>
          </cell>
          <cell r="T67" t="str">
            <v xml:space="preserve">  -----------------------</v>
          </cell>
          <cell r="U67" t="str">
            <v xml:space="preserve">  -----------------------</v>
          </cell>
          <cell r="V67" t="str">
            <v xml:space="preserve">  -----------------------</v>
          </cell>
          <cell r="W67" t="str">
            <v xml:space="preserve">  -----------------------</v>
          </cell>
          <cell r="X67" t="str">
            <v xml:space="preserve">  -----------------------</v>
          </cell>
          <cell r="Y67" t="str">
            <v xml:space="preserve">  -----------------------</v>
          </cell>
          <cell r="Z67" t="str">
            <v xml:space="preserve">  -----------------------</v>
          </cell>
          <cell r="AA67" t="str">
            <v xml:space="preserve">  -----------------------</v>
          </cell>
          <cell r="AB67" t="str">
            <v xml:space="preserve">  -----------------------</v>
          </cell>
          <cell r="AC67" t="str">
            <v xml:space="preserve">  -----------------------</v>
          </cell>
          <cell r="AD67" t="str">
            <v xml:space="preserve">  -----------------------</v>
          </cell>
          <cell r="AE67" t="str">
            <v xml:space="preserve">  -----------------------</v>
          </cell>
          <cell r="AF67" t="str">
            <v xml:space="preserve">  -----------------------</v>
          </cell>
          <cell r="AG67" t="str">
            <v xml:space="preserve">  -----------------------</v>
          </cell>
          <cell r="AH67" t="str">
            <v xml:space="preserve">  -----------------------</v>
          </cell>
          <cell r="AI67" t="str">
            <v xml:space="preserve">  -----------------------</v>
          </cell>
          <cell r="AJ67" t="str">
            <v xml:space="preserve">  -----------------------</v>
          </cell>
          <cell r="AK67" t="str">
            <v xml:space="preserve">  -----------------------</v>
          </cell>
          <cell r="AL67" t="str">
            <v xml:space="preserve">  -----------------------</v>
          </cell>
          <cell r="AM67" t="str">
            <v xml:space="preserve">  -----------------------</v>
          </cell>
        </row>
        <row r="68">
          <cell r="C68">
            <v>8251.2000000000007</v>
          </cell>
          <cell r="D68">
            <v>916.8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1000</v>
          </cell>
          <cell r="J68">
            <v>832</v>
          </cell>
          <cell r="K68">
            <v>0</v>
          </cell>
          <cell r="L68">
            <v>0</v>
          </cell>
          <cell r="M68">
            <v>10000</v>
          </cell>
          <cell r="N68">
            <v>0</v>
          </cell>
          <cell r="O68">
            <v>0</v>
          </cell>
          <cell r="P68">
            <v>3398.25</v>
          </cell>
          <cell r="Q68">
            <v>0</v>
          </cell>
          <cell r="R68">
            <v>0</v>
          </cell>
          <cell r="S68">
            <v>775.08</v>
          </cell>
          <cell r="T68">
            <v>0</v>
          </cell>
          <cell r="U68">
            <v>775.08</v>
          </cell>
          <cell r="V68">
            <v>278.18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4451.51</v>
          </cell>
          <cell r="AI68">
            <v>5548.49</v>
          </cell>
          <cell r="AJ68">
            <v>200.06</v>
          </cell>
          <cell r="AK68">
            <v>543.72</v>
          </cell>
          <cell r="AL68">
            <v>882.76</v>
          </cell>
          <cell r="AM68">
            <v>228.64</v>
          </cell>
        </row>
        <row r="70">
          <cell r="A70" t="str">
            <v>Departamento 4107 CDE SECRETARIA DE FINANZAS Y ADMINISTRA</v>
          </cell>
        </row>
        <row r="71">
          <cell r="A71" t="str">
            <v>00001</v>
          </cell>
          <cell r="B71" t="str">
            <v>ANDRADE PADILLA DANIEL</v>
          </cell>
          <cell r="C71">
            <v>10198.5</v>
          </cell>
          <cell r="D71">
            <v>1569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1000</v>
          </cell>
          <cell r="J71">
            <v>0</v>
          </cell>
          <cell r="K71">
            <v>0</v>
          </cell>
          <cell r="L71">
            <v>0</v>
          </cell>
          <cell r="M71">
            <v>11767.5</v>
          </cell>
          <cell r="N71">
            <v>0</v>
          </cell>
          <cell r="O71">
            <v>2299.13</v>
          </cell>
          <cell r="P71">
            <v>0</v>
          </cell>
          <cell r="Q71">
            <v>0</v>
          </cell>
          <cell r="R71">
            <v>0</v>
          </cell>
          <cell r="S71">
            <v>1007.62</v>
          </cell>
          <cell r="T71">
            <v>0</v>
          </cell>
          <cell r="U71">
            <v>1007.62</v>
          </cell>
          <cell r="V71">
            <v>338.48</v>
          </cell>
          <cell r="W71">
            <v>2500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6145.23</v>
          </cell>
          <cell r="AI71">
            <v>5622.27</v>
          </cell>
          <cell r="AJ71">
            <v>238.1</v>
          </cell>
          <cell r="AK71">
            <v>725.32</v>
          </cell>
          <cell r="AL71">
            <v>944.72</v>
          </cell>
          <cell r="AM71">
            <v>272.12</v>
          </cell>
        </row>
        <row r="72">
          <cell r="A72" t="str">
            <v>00021</v>
          </cell>
          <cell r="B72" t="str">
            <v>ROJAS LOPEZ MIGUEL ANGEL</v>
          </cell>
          <cell r="C72">
            <v>6598.5</v>
          </cell>
          <cell r="D72">
            <v>527.88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1000</v>
          </cell>
          <cell r="J72">
            <v>0</v>
          </cell>
          <cell r="K72">
            <v>0</v>
          </cell>
          <cell r="L72">
            <v>0</v>
          </cell>
          <cell r="M72">
            <v>7126.38</v>
          </cell>
          <cell r="N72">
            <v>0</v>
          </cell>
          <cell r="O72">
            <v>0</v>
          </cell>
          <cell r="P72">
            <v>0</v>
          </cell>
          <cell r="Q72">
            <v>-384.86</v>
          </cell>
          <cell r="R72">
            <v>0</v>
          </cell>
          <cell r="S72">
            <v>462.42</v>
          </cell>
          <cell r="T72">
            <v>0</v>
          </cell>
          <cell r="U72">
            <v>0</v>
          </cell>
          <cell r="V72">
            <v>201.41</v>
          </cell>
          <cell r="W72">
            <v>1350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1551.41</v>
          </cell>
          <cell r="AI72">
            <v>5574.97</v>
          </cell>
          <cell r="AJ72">
            <v>144.19999999999999</v>
          </cell>
          <cell r="AK72">
            <v>378.04</v>
          </cell>
          <cell r="AL72">
            <v>824.64</v>
          </cell>
          <cell r="AM72">
            <v>164.79</v>
          </cell>
        </row>
        <row r="73">
          <cell r="A73" t="str">
            <v>00080</v>
          </cell>
          <cell r="B73" t="str">
            <v>ROMERO ROMERO INGRID</v>
          </cell>
          <cell r="C73">
            <v>14987.2</v>
          </cell>
          <cell r="D73">
            <v>516.79999999999995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1000</v>
          </cell>
          <cell r="J73">
            <v>0</v>
          </cell>
          <cell r="K73">
            <v>0</v>
          </cell>
          <cell r="L73">
            <v>0</v>
          </cell>
          <cell r="M73">
            <v>15504</v>
          </cell>
          <cell r="N73">
            <v>0</v>
          </cell>
          <cell r="O73">
            <v>0</v>
          </cell>
          <cell r="P73">
            <v>4398.53</v>
          </cell>
          <cell r="Q73">
            <v>0</v>
          </cell>
          <cell r="R73">
            <v>0</v>
          </cell>
          <cell r="S73">
            <v>1665.6</v>
          </cell>
          <cell r="T73">
            <v>0</v>
          </cell>
          <cell r="U73">
            <v>1665.6</v>
          </cell>
          <cell r="V73">
            <v>458.36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6522.49</v>
          </cell>
          <cell r="AI73">
            <v>8981.51</v>
          </cell>
          <cell r="AJ73">
            <v>313.7</v>
          </cell>
          <cell r="AK73">
            <v>955.62</v>
          </cell>
          <cell r="AL73">
            <v>1067.8399999999999</v>
          </cell>
          <cell r="AM73">
            <v>358.52</v>
          </cell>
        </row>
        <row r="74">
          <cell r="A74" t="str">
            <v>00113</v>
          </cell>
          <cell r="B74" t="str">
            <v>HERNANDEZ MURILLO JOSE ADRIAN</v>
          </cell>
          <cell r="C74">
            <v>15105.48</v>
          </cell>
          <cell r="D74">
            <v>2323.92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1000</v>
          </cell>
          <cell r="J74">
            <v>0</v>
          </cell>
          <cell r="K74">
            <v>0</v>
          </cell>
          <cell r="L74">
            <v>0</v>
          </cell>
          <cell r="M74">
            <v>17429.400000000001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2076.88</v>
          </cell>
          <cell r="T74">
            <v>0</v>
          </cell>
          <cell r="U74">
            <v>2076.88</v>
          </cell>
          <cell r="V74">
            <v>520.1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2596.98</v>
          </cell>
          <cell r="AI74">
            <v>14832.42</v>
          </cell>
          <cell r="AJ74">
            <v>352.66</v>
          </cell>
          <cell r="AK74">
            <v>1074.3</v>
          </cell>
          <cell r="AL74">
            <v>1131.28</v>
          </cell>
          <cell r="AM74">
            <v>403.04</v>
          </cell>
        </row>
        <row r="75">
          <cell r="A75" t="str">
            <v>00165</v>
          </cell>
          <cell r="B75" t="str">
            <v>GOMEZ DUEÑAS ROSELIA</v>
          </cell>
          <cell r="C75">
            <v>6223.25</v>
          </cell>
          <cell r="D75">
            <v>1244.6500000000001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1000</v>
          </cell>
          <cell r="J75">
            <v>0</v>
          </cell>
          <cell r="K75">
            <v>0</v>
          </cell>
          <cell r="L75">
            <v>0</v>
          </cell>
          <cell r="M75">
            <v>7467.9</v>
          </cell>
          <cell r="N75">
            <v>0</v>
          </cell>
          <cell r="O75">
            <v>0</v>
          </cell>
          <cell r="P75">
            <v>1784.42</v>
          </cell>
          <cell r="Q75">
            <v>-384.86</v>
          </cell>
          <cell r="R75">
            <v>0</v>
          </cell>
          <cell r="S75">
            <v>499.58</v>
          </cell>
          <cell r="T75">
            <v>0</v>
          </cell>
          <cell r="U75">
            <v>0</v>
          </cell>
          <cell r="V75">
            <v>0</v>
          </cell>
          <cell r="W75">
            <v>1000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2784.42</v>
          </cell>
          <cell r="AI75">
            <v>4683.4799999999996</v>
          </cell>
          <cell r="AJ75">
            <v>205.06</v>
          </cell>
          <cell r="AK75">
            <v>493.28</v>
          </cell>
          <cell r="AL75">
            <v>869.5</v>
          </cell>
          <cell r="AM75">
            <v>172.68</v>
          </cell>
        </row>
        <row r="76">
          <cell r="A76" t="str">
            <v>00169</v>
          </cell>
          <cell r="B76" t="str">
            <v>TOVAR LOPEZ ROGELIO</v>
          </cell>
          <cell r="C76">
            <v>15750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1000</v>
          </cell>
          <cell r="J76">
            <v>3850.8</v>
          </cell>
          <cell r="K76">
            <v>0</v>
          </cell>
          <cell r="L76">
            <v>0</v>
          </cell>
          <cell r="M76">
            <v>19600.8</v>
          </cell>
          <cell r="N76">
            <v>0</v>
          </cell>
          <cell r="O76">
            <v>0</v>
          </cell>
          <cell r="P76">
            <v>2076.0300000000002</v>
          </cell>
          <cell r="Q76">
            <v>0</v>
          </cell>
          <cell r="R76">
            <v>0</v>
          </cell>
          <cell r="S76">
            <v>2540.6799999999998</v>
          </cell>
          <cell r="T76">
            <v>0</v>
          </cell>
          <cell r="U76">
            <v>2540.6799999999998</v>
          </cell>
          <cell r="V76">
            <v>545.38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5162.09</v>
          </cell>
          <cell r="AI76">
            <v>14438.71</v>
          </cell>
          <cell r="AJ76">
            <v>368.56</v>
          </cell>
          <cell r="AK76">
            <v>1122.76</v>
          </cell>
          <cell r="AL76">
            <v>1157.18</v>
          </cell>
          <cell r="AM76">
            <v>421.22</v>
          </cell>
        </row>
        <row r="77">
          <cell r="A77" t="str">
            <v>00187</v>
          </cell>
          <cell r="B77" t="str">
            <v>GALLEGOS NEGRETE ROSA ELENA</v>
          </cell>
          <cell r="C77">
            <v>6223.25</v>
          </cell>
          <cell r="D77">
            <v>1244.6500000000001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1000</v>
          </cell>
          <cell r="J77">
            <v>0</v>
          </cell>
          <cell r="K77">
            <v>0</v>
          </cell>
          <cell r="L77">
            <v>0</v>
          </cell>
          <cell r="M77">
            <v>7467.9</v>
          </cell>
          <cell r="N77">
            <v>0</v>
          </cell>
          <cell r="O77">
            <v>0</v>
          </cell>
          <cell r="P77">
            <v>2632.58</v>
          </cell>
          <cell r="Q77">
            <v>-384.86</v>
          </cell>
          <cell r="R77">
            <v>0</v>
          </cell>
          <cell r="S77">
            <v>499.58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2632.58</v>
          </cell>
          <cell r="AI77">
            <v>4835.32</v>
          </cell>
          <cell r="AJ77">
            <v>212.46</v>
          </cell>
          <cell r="AK77">
            <v>511.06</v>
          </cell>
          <cell r="AL77">
            <v>876.9</v>
          </cell>
          <cell r="AM77">
            <v>178.9</v>
          </cell>
        </row>
        <row r="78">
          <cell r="A78" t="str">
            <v>00451</v>
          </cell>
          <cell r="B78" t="str">
            <v>PARTIDA CEJA FRANCISCO JAVIER</v>
          </cell>
          <cell r="C78">
            <v>6417.6</v>
          </cell>
          <cell r="D78">
            <v>2750.4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1000</v>
          </cell>
          <cell r="J78">
            <v>2000</v>
          </cell>
          <cell r="K78">
            <v>0</v>
          </cell>
          <cell r="L78">
            <v>0</v>
          </cell>
          <cell r="M78">
            <v>11168</v>
          </cell>
          <cell r="N78">
            <v>0</v>
          </cell>
          <cell r="O78">
            <v>0</v>
          </cell>
          <cell r="P78">
            <v>3883.91</v>
          </cell>
          <cell r="Q78">
            <v>0</v>
          </cell>
          <cell r="R78">
            <v>0</v>
          </cell>
          <cell r="S78">
            <v>911.7</v>
          </cell>
          <cell r="T78">
            <v>0</v>
          </cell>
          <cell r="U78">
            <v>911.7</v>
          </cell>
          <cell r="V78">
            <v>310.60000000000002</v>
          </cell>
          <cell r="W78">
            <v>2990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8096.21</v>
          </cell>
          <cell r="AI78">
            <v>3071.79</v>
          </cell>
          <cell r="AJ78">
            <v>220.5</v>
          </cell>
          <cell r="AK78">
            <v>615.14</v>
          </cell>
          <cell r="AL78">
            <v>916.06</v>
          </cell>
          <cell r="AM78">
            <v>252</v>
          </cell>
        </row>
        <row r="79">
          <cell r="A79" t="str">
            <v>00461</v>
          </cell>
          <cell r="B79" t="str">
            <v>BORRAYO DE LA CRUZ ERICKA GUILLERMINA</v>
          </cell>
          <cell r="C79">
            <v>6223.25</v>
          </cell>
          <cell r="D79">
            <v>1244.6500000000001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1000</v>
          </cell>
          <cell r="J79">
            <v>0</v>
          </cell>
          <cell r="K79">
            <v>0</v>
          </cell>
          <cell r="L79">
            <v>0</v>
          </cell>
          <cell r="M79">
            <v>7467.9</v>
          </cell>
          <cell r="N79">
            <v>0</v>
          </cell>
          <cell r="O79">
            <v>0</v>
          </cell>
          <cell r="P79">
            <v>0</v>
          </cell>
          <cell r="Q79">
            <v>-384.86</v>
          </cell>
          <cell r="R79">
            <v>0</v>
          </cell>
          <cell r="S79">
            <v>499.58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7467.9</v>
          </cell>
          <cell r="AJ79">
            <v>205.06</v>
          </cell>
          <cell r="AK79">
            <v>493.28</v>
          </cell>
          <cell r="AL79">
            <v>869.5</v>
          </cell>
          <cell r="AM79">
            <v>172.68</v>
          </cell>
        </row>
        <row r="80">
          <cell r="A80" t="str">
            <v>00836</v>
          </cell>
          <cell r="B80" t="str">
            <v>ARREDONDO ZUÑIGA VICTOR MANUEL</v>
          </cell>
          <cell r="C80">
            <v>7467.9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1000</v>
          </cell>
          <cell r="J80">
            <v>0</v>
          </cell>
          <cell r="K80">
            <v>0</v>
          </cell>
          <cell r="L80">
            <v>0</v>
          </cell>
          <cell r="M80">
            <v>7467.9</v>
          </cell>
          <cell r="N80">
            <v>0</v>
          </cell>
          <cell r="O80">
            <v>0</v>
          </cell>
          <cell r="P80">
            <v>0</v>
          </cell>
          <cell r="Q80">
            <v>-384.86</v>
          </cell>
          <cell r="R80">
            <v>0</v>
          </cell>
          <cell r="S80">
            <v>499.58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7467.9</v>
          </cell>
          <cell r="AJ80">
            <v>205.06</v>
          </cell>
          <cell r="AK80">
            <v>493.28</v>
          </cell>
          <cell r="AL80">
            <v>869.5</v>
          </cell>
          <cell r="AM80">
            <v>172.68</v>
          </cell>
        </row>
        <row r="81">
          <cell r="A81" t="str">
            <v>00839</v>
          </cell>
          <cell r="B81" t="str">
            <v>REYES GRANADA ARACELI JANETH</v>
          </cell>
          <cell r="C81">
            <v>14429.61</v>
          </cell>
          <cell r="D81">
            <v>1603.29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1000</v>
          </cell>
          <cell r="J81">
            <v>6000</v>
          </cell>
          <cell r="K81">
            <v>0</v>
          </cell>
          <cell r="L81">
            <v>0</v>
          </cell>
          <cell r="M81">
            <v>22032.9</v>
          </cell>
          <cell r="N81">
            <v>0</v>
          </cell>
          <cell r="O81">
            <v>0</v>
          </cell>
          <cell r="P81">
            <v>2820</v>
          </cell>
          <cell r="Q81">
            <v>0</v>
          </cell>
          <cell r="R81">
            <v>0</v>
          </cell>
          <cell r="S81">
            <v>3060.18</v>
          </cell>
          <cell r="T81">
            <v>0</v>
          </cell>
          <cell r="U81">
            <v>3060.18</v>
          </cell>
          <cell r="V81">
            <v>641.82000000000005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6522</v>
          </cell>
          <cell r="AI81">
            <v>15510.9</v>
          </cell>
          <cell r="AJ81">
            <v>429.4</v>
          </cell>
          <cell r="AK81">
            <v>1308.08</v>
          </cell>
          <cell r="AL81">
            <v>1256.26</v>
          </cell>
          <cell r="AM81">
            <v>490.74</v>
          </cell>
        </row>
        <row r="82">
          <cell r="A82" t="str">
            <v>00840</v>
          </cell>
          <cell r="B82" t="str">
            <v>NAVARRO VILLA LORENA</v>
          </cell>
          <cell r="C82">
            <v>10716.72</v>
          </cell>
          <cell r="D82">
            <v>2679.18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1000</v>
          </cell>
          <cell r="J82">
            <v>5600</v>
          </cell>
          <cell r="K82">
            <v>0</v>
          </cell>
          <cell r="L82">
            <v>0</v>
          </cell>
          <cell r="M82">
            <v>18995.900000000001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2411.48</v>
          </cell>
          <cell r="T82">
            <v>0</v>
          </cell>
          <cell r="U82">
            <v>2411.48</v>
          </cell>
          <cell r="V82">
            <v>580.1</v>
          </cell>
          <cell r="W82">
            <v>910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3901.58</v>
          </cell>
          <cell r="AI82">
            <v>15094.32</v>
          </cell>
          <cell r="AJ82">
            <v>390.48</v>
          </cell>
          <cell r="AK82">
            <v>1189.52</v>
          </cell>
          <cell r="AL82">
            <v>1192.9000000000001</v>
          </cell>
          <cell r="AM82">
            <v>446.26</v>
          </cell>
        </row>
        <row r="83">
          <cell r="A83" t="str">
            <v>00842</v>
          </cell>
          <cell r="B83" t="str">
            <v>MENDEZ SALCEDO JORGE ALBERTO</v>
          </cell>
          <cell r="C83">
            <v>8714.7000000000007</v>
          </cell>
          <cell r="D83">
            <v>9175.0400000000009</v>
          </cell>
          <cell r="E83">
            <v>0</v>
          </cell>
          <cell r="F83">
            <v>4647.84</v>
          </cell>
          <cell r="G83">
            <v>1191.01</v>
          </cell>
          <cell r="H83">
            <v>18096.099999999999</v>
          </cell>
          <cell r="I83">
            <v>0</v>
          </cell>
          <cell r="J83">
            <v>2300</v>
          </cell>
          <cell r="K83">
            <v>0</v>
          </cell>
          <cell r="L83">
            <v>0</v>
          </cell>
          <cell r="M83">
            <v>44124.69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5078.47</v>
          </cell>
          <cell r="T83">
            <v>3169.61</v>
          </cell>
          <cell r="U83">
            <v>5078.47</v>
          </cell>
          <cell r="V83">
            <v>323.89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8571.9699999999993</v>
          </cell>
          <cell r="AI83">
            <v>35552.720000000001</v>
          </cell>
          <cell r="AJ83">
            <v>216.58</v>
          </cell>
          <cell r="AK83">
            <v>659.76</v>
          </cell>
          <cell r="AL83">
            <v>631.19000000000005</v>
          </cell>
          <cell r="AM83">
            <v>247.52</v>
          </cell>
        </row>
        <row r="84">
          <cell r="A84" t="str">
            <v>00855</v>
          </cell>
          <cell r="B84" t="str">
            <v>LUNA MEDRANO CESAR ALEJANDRO</v>
          </cell>
          <cell r="C84">
            <v>12900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1000</v>
          </cell>
          <cell r="J84">
            <v>0</v>
          </cell>
          <cell r="K84">
            <v>0</v>
          </cell>
          <cell r="L84">
            <v>0</v>
          </cell>
          <cell r="M84">
            <v>12900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1191.4000000000001</v>
          </cell>
          <cell r="T84">
            <v>0</v>
          </cell>
          <cell r="U84">
            <v>1191.4000000000001</v>
          </cell>
          <cell r="V84">
            <v>374.82</v>
          </cell>
          <cell r="W84">
            <v>2182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3748.22</v>
          </cell>
          <cell r="AI84">
            <v>9151.7800000000007</v>
          </cell>
          <cell r="AJ84">
            <v>261.02</v>
          </cell>
          <cell r="AK84">
            <v>795.12</v>
          </cell>
          <cell r="AL84">
            <v>982.02</v>
          </cell>
          <cell r="AM84">
            <v>298.3</v>
          </cell>
        </row>
        <row r="85">
          <cell r="A85" t="str">
            <v>00863</v>
          </cell>
          <cell r="B85" t="str">
            <v>LARIOS CALVARIO MANUEL</v>
          </cell>
          <cell r="C85">
            <v>7470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1000</v>
          </cell>
          <cell r="J85">
            <v>1006.32</v>
          </cell>
          <cell r="K85">
            <v>0</v>
          </cell>
          <cell r="L85">
            <v>0</v>
          </cell>
          <cell r="M85">
            <v>8476.32</v>
          </cell>
          <cell r="N85">
            <v>0</v>
          </cell>
          <cell r="O85">
            <v>0</v>
          </cell>
          <cell r="P85">
            <v>0</v>
          </cell>
          <cell r="Q85">
            <v>-384.86</v>
          </cell>
          <cell r="R85">
            <v>0</v>
          </cell>
          <cell r="S85">
            <v>609.29999999999995</v>
          </cell>
          <cell r="T85">
            <v>0</v>
          </cell>
          <cell r="U85">
            <v>224.42</v>
          </cell>
          <cell r="V85">
            <v>229.02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453.44</v>
          </cell>
          <cell r="AI85">
            <v>8022.88</v>
          </cell>
          <cell r="AJ85">
            <v>168.76</v>
          </cell>
          <cell r="AK85">
            <v>442.44</v>
          </cell>
          <cell r="AL85">
            <v>833.2</v>
          </cell>
          <cell r="AM85">
            <v>192.86</v>
          </cell>
        </row>
        <row r="86">
          <cell r="A86" t="str">
            <v>00870</v>
          </cell>
          <cell r="B86" t="str">
            <v>GIL MEDINA MIRIAM ELYADA</v>
          </cell>
          <cell r="C86">
            <v>7500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1000</v>
          </cell>
          <cell r="J86">
            <v>1439</v>
          </cell>
          <cell r="K86">
            <v>0</v>
          </cell>
          <cell r="L86">
            <v>0</v>
          </cell>
          <cell r="M86">
            <v>8939</v>
          </cell>
          <cell r="N86">
            <v>0</v>
          </cell>
          <cell r="O86">
            <v>0</v>
          </cell>
          <cell r="P86">
            <v>0</v>
          </cell>
          <cell r="Q86">
            <v>-384.86</v>
          </cell>
          <cell r="R86">
            <v>0</v>
          </cell>
          <cell r="S86">
            <v>659.64</v>
          </cell>
          <cell r="T86">
            <v>0</v>
          </cell>
          <cell r="U86">
            <v>274.76</v>
          </cell>
          <cell r="V86">
            <v>241.5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516.26</v>
          </cell>
          <cell r="AI86">
            <v>8422.74</v>
          </cell>
          <cell r="AJ86">
            <v>176.94</v>
          </cell>
          <cell r="AK86">
            <v>480.86</v>
          </cell>
          <cell r="AL86">
            <v>845.12</v>
          </cell>
          <cell r="AM86">
            <v>202.22</v>
          </cell>
        </row>
        <row r="87">
          <cell r="A87" t="str">
            <v>00910</v>
          </cell>
          <cell r="B87" t="str">
            <v>RODRIGUEZ PRUDENCIO BRENDA CITLALI</v>
          </cell>
          <cell r="C87">
            <v>3200.04</v>
          </cell>
          <cell r="D87">
            <v>1646.65</v>
          </cell>
          <cell r="E87">
            <v>0</v>
          </cell>
          <cell r="F87">
            <v>0</v>
          </cell>
          <cell r="G87">
            <v>576.33000000000004</v>
          </cell>
          <cell r="H87">
            <v>4116.63</v>
          </cell>
          <cell r="I87">
            <v>0</v>
          </cell>
          <cell r="J87">
            <v>500</v>
          </cell>
          <cell r="K87">
            <v>0</v>
          </cell>
          <cell r="L87">
            <v>0</v>
          </cell>
          <cell r="M87">
            <v>10039.65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425.26</v>
          </cell>
          <cell r="T87">
            <v>93.52</v>
          </cell>
          <cell r="U87">
            <v>425.26</v>
          </cell>
          <cell r="V87">
            <v>139.33000000000001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658.11</v>
          </cell>
          <cell r="AI87">
            <v>9381.5400000000009</v>
          </cell>
          <cell r="AJ87">
            <v>100.19</v>
          </cell>
          <cell r="AK87">
            <v>279.49</v>
          </cell>
          <cell r="AL87">
            <v>441.63</v>
          </cell>
          <cell r="AM87">
            <v>114.5</v>
          </cell>
        </row>
        <row r="88">
          <cell r="A88" t="str">
            <v>00956</v>
          </cell>
          <cell r="B88" t="str">
            <v>FUENTES NUÑEZ EDUARDO</v>
          </cell>
          <cell r="C88">
            <v>14250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1000</v>
          </cell>
          <cell r="J88">
            <v>9537.56</v>
          </cell>
          <cell r="K88">
            <v>0</v>
          </cell>
          <cell r="L88">
            <v>0</v>
          </cell>
          <cell r="M88">
            <v>23787.56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3434.98</v>
          </cell>
          <cell r="T88">
            <v>0</v>
          </cell>
          <cell r="U88">
            <v>3434.98</v>
          </cell>
          <cell r="V88">
            <v>682.76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4117.74</v>
          </cell>
          <cell r="AI88">
            <v>19669.82</v>
          </cell>
          <cell r="AJ88">
            <v>455.24</v>
          </cell>
          <cell r="AK88">
            <v>1386.76</v>
          </cell>
          <cell r="AL88">
            <v>1298.3399999999999</v>
          </cell>
          <cell r="AM88">
            <v>520.26</v>
          </cell>
        </row>
        <row r="89">
          <cell r="A89" t="str">
            <v>00977</v>
          </cell>
          <cell r="B89" t="str">
            <v>VALLEJO SANCHEZ IVAN ALEJANDRO</v>
          </cell>
          <cell r="C89">
            <v>7560</v>
          </cell>
          <cell r="D89">
            <v>840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1000</v>
          </cell>
          <cell r="J89">
            <v>2600</v>
          </cell>
          <cell r="K89">
            <v>0</v>
          </cell>
          <cell r="L89">
            <v>0</v>
          </cell>
          <cell r="M89">
            <v>11000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884.82</v>
          </cell>
          <cell r="T89">
            <v>0</v>
          </cell>
          <cell r="U89">
            <v>884.82</v>
          </cell>
          <cell r="V89">
            <v>316.45999999999998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1201.28</v>
          </cell>
          <cell r="AI89">
            <v>9798.7199999999993</v>
          </cell>
          <cell r="AJ89">
            <v>224.22</v>
          </cell>
          <cell r="AK89">
            <v>625.48</v>
          </cell>
          <cell r="AL89">
            <v>922.08</v>
          </cell>
          <cell r="AM89">
            <v>256.24</v>
          </cell>
        </row>
        <row r="90">
          <cell r="A90" t="str">
            <v>00987</v>
          </cell>
          <cell r="B90" t="str">
            <v>LIZAOLA BARAJAS YESENIA SARAHI</v>
          </cell>
          <cell r="C90">
            <v>8000.1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1000</v>
          </cell>
          <cell r="J90">
            <v>1000</v>
          </cell>
          <cell r="K90">
            <v>0</v>
          </cell>
          <cell r="L90">
            <v>0</v>
          </cell>
          <cell r="M90">
            <v>9000.1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666.28</v>
          </cell>
          <cell r="T90">
            <v>0</v>
          </cell>
          <cell r="U90">
            <v>666.28</v>
          </cell>
          <cell r="V90">
            <v>278.66000000000003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944.94</v>
          </cell>
          <cell r="AI90">
            <v>8055.16</v>
          </cell>
          <cell r="AJ90">
            <v>200.38</v>
          </cell>
          <cell r="AK90">
            <v>558.98</v>
          </cell>
          <cell r="AL90">
            <v>883.26</v>
          </cell>
          <cell r="AM90">
            <v>229</v>
          </cell>
        </row>
        <row r="91">
          <cell r="A91" t="str">
            <v>00989</v>
          </cell>
          <cell r="B91" t="str">
            <v>HERNANDEZ CHACON LUIS EDUARDO</v>
          </cell>
          <cell r="C91">
            <v>8000.1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1000</v>
          </cell>
          <cell r="J91">
            <v>1000</v>
          </cell>
          <cell r="K91">
            <v>0</v>
          </cell>
          <cell r="L91">
            <v>0</v>
          </cell>
          <cell r="M91">
            <v>9000.1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666.28</v>
          </cell>
          <cell r="T91">
            <v>0</v>
          </cell>
          <cell r="U91">
            <v>666.28</v>
          </cell>
          <cell r="V91">
            <v>278.66000000000003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944.94</v>
          </cell>
          <cell r="AI91">
            <v>8055.16</v>
          </cell>
          <cell r="AJ91">
            <v>200.38</v>
          </cell>
          <cell r="AK91">
            <v>558.98</v>
          </cell>
          <cell r="AL91">
            <v>883.26</v>
          </cell>
          <cell r="AM91">
            <v>229</v>
          </cell>
        </row>
        <row r="92">
          <cell r="A92" t="str">
            <v>00992</v>
          </cell>
          <cell r="B92" t="str">
            <v>GOMEZ DUEÑAS CARMEN</v>
          </cell>
          <cell r="C92">
            <v>7467.9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1000</v>
          </cell>
          <cell r="J92">
            <v>0</v>
          </cell>
          <cell r="K92">
            <v>0</v>
          </cell>
          <cell r="L92">
            <v>0</v>
          </cell>
          <cell r="M92">
            <v>7467.9</v>
          </cell>
          <cell r="N92">
            <v>0</v>
          </cell>
          <cell r="O92">
            <v>0</v>
          </cell>
          <cell r="P92">
            <v>0</v>
          </cell>
          <cell r="Q92">
            <v>-384.86</v>
          </cell>
          <cell r="R92">
            <v>0</v>
          </cell>
          <cell r="S92">
            <v>499.58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7467.9</v>
          </cell>
          <cell r="AJ92">
            <v>205.06</v>
          </cell>
          <cell r="AK92">
            <v>493.28</v>
          </cell>
          <cell r="AL92">
            <v>869.5</v>
          </cell>
          <cell r="AM92">
            <v>172.68</v>
          </cell>
        </row>
        <row r="93">
          <cell r="A93" t="str">
            <v>00995</v>
          </cell>
          <cell r="B93" t="str">
            <v>MONTAÑO BARRAGAN LAURA LILIANA</v>
          </cell>
          <cell r="C93">
            <v>7467.9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1000</v>
          </cell>
          <cell r="J93">
            <v>0</v>
          </cell>
          <cell r="K93">
            <v>0</v>
          </cell>
          <cell r="L93">
            <v>0</v>
          </cell>
          <cell r="M93">
            <v>7467.9</v>
          </cell>
          <cell r="N93">
            <v>0</v>
          </cell>
          <cell r="O93">
            <v>0</v>
          </cell>
          <cell r="P93">
            <v>0</v>
          </cell>
          <cell r="Q93">
            <v>-384.86</v>
          </cell>
          <cell r="R93">
            <v>0</v>
          </cell>
          <cell r="S93">
            <v>499.58</v>
          </cell>
          <cell r="T93">
            <v>0</v>
          </cell>
          <cell r="U93">
            <v>0</v>
          </cell>
          <cell r="V93">
            <v>0</v>
          </cell>
          <cell r="W93">
            <v>550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550</v>
          </cell>
          <cell r="AI93">
            <v>6917.9</v>
          </cell>
          <cell r="AJ93">
            <v>205.06</v>
          </cell>
          <cell r="AK93">
            <v>493.28</v>
          </cell>
          <cell r="AL93">
            <v>869.5</v>
          </cell>
          <cell r="AM93">
            <v>172.68</v>
          </cell>
        </row>
        <row r="94">
          <cell r="A94" t="str">
            <v>Total Depto</v>
          </cell>
          <cell r="C94" t="str">
            <v xml:space="preserve">  -----------------------</v>
          </cell>
          <cell r="D94" t="str">
            <v xml:space="preserve">  -----------------------</v>
          </cell>
          <cell r="E94" t="str">
            <v xml:space="preserve">  -----------------------</v>
          </cell>
          <cell r="F94" t="str">
            <v xml:space="preserve">  -----------------------</v>
          </cell>
          <cell r="G94" t="str">
            <v xml:space="preserve">  -----------------------</v>
          </cell>
          <cell r="H94" t="str">
            <v xml:space="preserve">  -----------------------</v>
          </cell>
          <cell r="I94" t="str">
            <v xml:space="preserve">  -----------------------</v>
          </cell>
          <cell r="J94" t="str">
            <v xml:space="preserve">  -----------------------</v>
          </cell>
          <cell r="K94" t="str">
            <v xml:space="preserve">  -----------------------</v>
          </cell>
          <cell r="L94" t="str">
            <v xml:space="preserve">  -----------------------</v>
          </cell>
          <cell r="M94" t="str">
            <v xml:space="preserve">  -----------------------</v>
          </cell>
          <cell r="N94" t="str">
            <v xml:space="preserve">  -----------------------</v>
          </cell>
          <cell r="O94" t="str">
            <v xml:space="preserve">  -----------------------</v>
          </cell>
          <cell r="P94" t="str">
            <v xml:space="preserve">  -----------------------</v>
          </cell>
          <cell r="Q94" t="str">
            <v xml:space="preserve">  -----------------------</v>
          </cell>
          <cell r="R94" t="str">
            <v xml:space="preserve">  -----------------------</v>
          </cell>
          <cell r="S94" t="str">
            <v xml:space="preserve">  -----------------------</v>
          </cell>
          <cell r="T94" t="str">
            <v xml:space="preserve">  -----------------------</v>
          </cell>
          <cell r="U94" t="str">
            <v xml:space="preserve">  -----------------------</v>
          </cell>
          <cell r="V94" t="str">
            <v xml:space="preserve">  -----------------------</v>
          </cell>
          <cell r="W94" t="str">
            <v xml:space="preserve">  -----------------------</v>
          </cell>
          <cell r="X94" t="str">
            <v xml:space="preserve">  -----------------------</v>
          </cell>
          <cell r="Y94" t="str">
            <v xml:space="preserve">  -----------------------</v>
          </cell>
          <cell r="Z94" t="str">
            <v xml:space="preserve">  -----------------------</v>
          </cell>
          <cell r="AA94" t="str">
            <v xml:space="preserve">  -----------------------</v>
          </cell>
          <cell r="AB94" t="str">
            <v xml:space="preserve">  -----------------------</v>
          </cell>
          <cell r="AC94" t="str">
            <v xml:space="preserve">  -----------------------</v>
          </cell>
          <cell r="AD94" t="str">
            <v xml:space="preserve">  -----------------------</v>
          </cell>
          <cell r="AE94" t="str">
            <v xml:space="preserve">  -----------------------</v>
          </cell>
          <cell r="AF94" t="str">
            <v xml:space="preserve">  -----------------------</v>
          </cell>
          <cell r="AG94" t="str">
            <v xml:space="preserve">  -----------------------</v>
          </cell>
          <cell r="AH94" t="str">
            <v xml:space="preserve">  -----------------------</v>
          </cell>
          <cell r="AI94" t="str">
            <v xml:space="preserve">  -----------------------</v>
          </cell>
          <cell r="AJ94" t="str">
            <v xml:space="preserve">  -----------------------</v>
          </cell>
          <cell r="AK94" t="str">
            <v xml:space="preserve">  -----------------------</v>
          </cell>
          <cell r="AL94" t="str">
            <v xml:space="preserve">  -----------------------</v>
          </cell>
          <cell r="AM94" t="str">
            <v xml:space="preserve">  -----------------------</v>
          </cell>
        </row>
        <row r="95">
          <cell r="C95">
            <v>212872</v>
          </cell>
          <cell r="D95">
            <v>27366.11</v>
          </cell>
          <cell r="E95">
            <v>0</v>
          </cell>
          <cell r="F95">
            <v>4647.84</v>
          </cell>
          <cell r="G95">
            <v>1767.34</v>
          </cell>
          <cell r="H95">
            <v>22212.73</v>
          </cell>
          <cell r="I95">
            <v>21000</v>
          </cell>
          <cell r="J95">
            <v>36833.68</v>
          </cell>
          <cell r="K95">
            <v>0</v>
          </cell>
          <cell r="L95">
            <v>0</v>
          </cell>
          <cell r="M95">
            <v>305699.7</v>
          </cell>
          <cell r="N95">
            <v>0</v>
          </cell>
          <cell r="O95">
            <v>2299.13</v>
          </cell>
          <cell r="P95">
            <v>17595.47</v>
          </cell>
          <cell r="Q95">
            <v>-3463.74</v>
          </cell>
          <cell r="R95">
            <v>0</v>
          </cell>
          <cell r="S95">
            <v>30750.47</v>
          </cell>
          <cell r="T95">
            <v>3263.13</v>
          </cell>
          <cell r="U95">
            <v>26520.81</v>
          </cell>
          <cell r="V95">
            <v>6461.35</v>
          </cell>
          <cell r="W95">
            <v>11482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67621.89</v>
          </cell>
          <cell r="AI95">
            <v>238077.81</v>
          </cell>
          <cell r="AJ95">
            <v>5699.07</v>
          </cell>
          <cell r="AK95">
            <v>16134.11</v>
          </cell>
          <cell r="AL95">
            <v>21435.38</v>
          </cell>
          <cell r="AM95">
            <v>6140.89</v>
          </cell>
        </row>
        <row r="97">
          <cell r="A97" t="str">
            <v>Departamento 4109 CDE SECRETARIA DE COMUNICACION SOCIAL</v>
          </cell>
        </row>
        <row r="98">
          <cell r="A98" t="str">
            <v>00005</v>
          </cell>
          <cell r="B98" t="str">
            <v>CONTRERAS GARCIA LUCILA</v>
          </cell>
          <cell r="C98">
            <v>14409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1000</v>
          </cell>
          <cell r="J98">
            <v>0</v>
          </cell>
          <cell r="K98">
            <v>0</v>
          </cell>
          <cell r="L98">
            <v>0</v>
          </cell>
          <cell r="M98">
            <v>14409</v>
          </cell>
          <cell r="N98">
            <v>0</v>
          </cell>
          <cell r="O98">
            <v>0</v>
          </cell>
          <cell r="P98">
            <v>5976.57</v>
          </cell>
          <cell r="Q98">
            <v>0</v>
          </cell>
          <cell r="R98">
            <v>0</v>
          </cell>
          <cell r="S98">
            <v>1461.8</v>
          </cell>
          <cell r="T98">
            <v>0</v>
          </cell>
          <cell r="U98">
            <v>1461.8</v>
          </cell>
          <cell r="V98">
            <v>423.22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7861.59</v>
          </cell>
          <cell r="AI98">
            <v>6547.41</v>
          </cell>
          <cell r="AJ98">
            <v>291.54000000000002</v>
          </cell>
          <cell r="AK98">
            <v>888.12</v>
          </cell>
          <cell r="AL98">
            <v>1031.76</v>
          </cell>
          <cell r="AM98">
            <v>333.2</v>
          </cell>
        </row>
        <row r="99">
          <cell r="A99" t="str">
            <v>00954</v>
          </cell>
          <cell r="B99" t="str">
            <v>ORTEGA VILLELA ALEJANDRO</v>
          </cell>
          <cell r="C99">
            <v>7470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1000</v>
          </cell>
          <cell r="J99">
            <v>2700</v>
          </cell>
          <cell r="K99">
            <v>0</v>
          </cell>
          <cell r="L99">
            <v>0</v>
          </cell>
          <cell r="M99">
            <v>10170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793.58</v>
          </cell>
          <cell r="T99">
            <v>0</v>
          </cell>
          <cell r="U99">
            <v>793.58</v>
          </cell>
          <cell r="V99">
            <v>275.52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1069.0999999999999</v>
          </cell>
          <cell r="AI99">
            <v>9100.9</v>
          </cell>
          <cell r="AJ99">
            <v>198.4</v>
          </cell>
          <cell r="AK99">
            <v>539.17999999999995</v>
          </cell>
          <cell r="AL99">
            <v>880.06</v>
          </cell>
          <cell r="AM99">
            <v>226.74</v>
          </cell>
        </row>
        <row r="100">
          <cell r="A100" t="str">
            <v>00958</v>
          </cell>
          <cell r="B100" t="str">
            <v>GARCIA GARCIA IVAN TONATHIU</v>
          </cell>
          <cell r="C100">
            <v>14550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1000</v>
          </cell>
          <cell r="J100">
            <v>9674.5</v>
          </cell>
          <cell r="K100">
            <v>0</v>
          </cell>
          <cell r="L100">
            <v>0</v>
          </cell>
          <cell r="M100">
            <v>24224.5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3528.3</v>
          </cell>
          <cell r="T100">
            <v>0</v>
          </cell>
          <cell r="U100">
            <v>3528.3</v>
          </cell>
          <cell r="V100">
            <v>696.2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4224.5</v>
          </cell>
          <cell r="AI100">
            <v>20000</v>
          </cell>
          <cell r="AJ100">
            <v>463.7</v>
          </cell>
          <cell r="AK100">
            <v>1412.56</v>
          </cell>
          <cell r="AL100">
            <v>1312.12</v>
          </cell>
          <cell r="AM100">
            <v>529.94000000000005</v>
          </cell>
        </row>
        <row r="101">
          <cell r="A101" t="str">
            <v>00961</v>
          </cell>
          <cell r="B101" t="str">
            <v>VELAZQUEZ MONROY ARLENE</v>
          </cell>
          <cell r="C101">
            <v>10575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1000</v>
          </cell>
          <cell r="J101">
            <v>7036.16</v>
          </cell>
          <cell r="K101">
            <v>0</v>
          </cell>
          <cell r="L101">
            <v>0</v>
          </cell>
          <cell r="M101">
            <v>17611.16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2115.6999999999998</v>
          </cell>
          <cell r="T101">
            <v>0</v>
          </cell>
          <cell r="U101">
            <v>2115.6999999999998</v>
          </cell>
          <cell r="V101">
            <v>495.46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2611.16</v>
          </cell>
          <cell r="AI101">
            <v>15000</v>
          </cell>
          <cell r="AJ101">
            <v>337.1</v>
          </cell>
          <cell r="AK101">
            <v>1026.92</v>
          </cell>
          <cell r="AL101">
            <v>1105.94</v>
          </cell>
          <cell r="AM101">
            <v>385.26</v>
          </cell>
        </row>
        <row r="102">
          <cell r="A102" t="str">
            <v>Total Depto</v>
          </cell>
          <cell r="C102" t="str">
            <v xml:space="preserve">  -----------------------</v>
          </cell>
          <cell r="D102" t="str">
            <v xml:space="preserve">  -----------------------</v>
          </cell>
          <cell r="E102" t="str">
            <v xml:space="preserve">  -----------------------</v>
          </cell>
          <cell r="F102" t="str">
            <v xml:space="preserve">  -----------------------</v>
          </cell>
          <cell r="G102" t="str">
            <v xml:space="preserve">  -----------------------</v>
          </cell>
          <cell r="H102" t="str">
            <v xml:space="preserve">  -----------------------</v>
          </cell>
          <cell r="I102" t="str">
            <v xml:space="preserve">  -----------------------</v>
          </cell>
          <cell r="J102" t="str">
            <v xml:space="preserve">  -----------------------</v>
          </cell>
          <cell r="K102" t="str">
            <v xml:space="preserve">  -----------------------</v>
          </cell>
          <cell r="L102" t="str">
            <v xml:space="preserve">  -----------------------</v>
          </cell>
          <cell r="M102" t="str">
            <v xml:space="preserve">  -----------------------</v>
          </cell>
          <cell r="N102" t="str">
            <v xml:space="preserve">  -----------------------</v>
          </cell>
          <cell r="O102" t="str">
            <v xml:space="preserve">  -----------------------</v>
          </cell>
          <cell r="P102" t="str">
            <v xml:space="preserve">  -----------------------</v>
          </cell>
          <cell r="Q102" t="str">
            <v xml:space="preserve">  -----------------------</v>
          </cell>
          <cell r="R102" t="str">
            <v xml:space="preserve">  -----------------------</v>
          </cell>
          <cell r="S102" t="str">
            <v xml:space="preserve">  -----------------------</v>
          </cell>
          <cell r="T102" t="str">
            <v xml:space="preserve">  -----------------------</v>
          </cell>
          <cell r="U102" t="str">
            <v xml:space="preserve">  -----------------------</v>
          </cell>
          <cell r="V102" t="str">
            <v xml:space="preserve">  -----------------------</v>
          </cell>
          <cell r="W102" t="str">
            <v xml:space="preserve">  -----------------------</v>
          </cell>
          <cell r="X102" t="str">
            <v xml:space="preserve">  -----------------------</v>
          </cell>
          <cell r="Y102" t="str">
            <v xml:space="preserve">  -----------------------</v>
          </cell>
          <cell r="Z102" t="str">
            <v xml:space="preserve">  -----------------------</v>
          </cell>
          <cell r="AA102" t="str">
            <v xml:space="preserve">  -----------------------</v>
          </cell>
          <cell r="AB102" t="str">
            <v xml:space="preserve">  -----------------------</v>
          </cell>
          <cell r="AC102" t="str">
            <v xml:space="preserve">  -----------------------</v>
          </cell>
          <cell r="AD102" t="str">
            <v xml:space="preserve">  -----------------------</v>
          </cell>
          <cell r="AE102" t="str">
            <v xml:space="preserve">  -----------------------</v>
          </cell>
          <cell r="AF102" t="str">
            <v xml:space="preserve">  -----------------------</v>
          </cell>
          <cell r="AG102" t="str">
            <v xml:space="preserve">  -----------------------</v>
          </cell>
          <cell r="AH102" t="str">
            <v xml:space="preserve">  -----------------------</v>
          </cell>
          <cell r="AI102" t="str">
            <v xml:space="preserve">  -----------------------</v>
          </cell>
          <cell r="AJ102" t="str">
            <v xml:space="preserve">  -----------------------</v>
          </cell>
          <cell r="AK102" t="str">
            <v xml:space="preserve">  -----------------------</v>
          </cell>
          <cell r="AL102" t="str">
            <v xml:space="preserve">  -----------------------</v>
          </cell>
          <cell r="AM102" t="str">
            <v xml:space="preserve">  -----------------------</v>
          </cell>
        </row>
        <row r="103">
          <cell r="C103">
            <v>47004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4000</v>
          </cell>
          <cell r="J103">
            <v>19410.66</v>
          </cell>
          <cell r="K103">
            <v>0</v>
          </cell>
          <cell r="L103">
            <v>0</v>
          </cell>
          <cell r="M103">
            <v>66414.66</v>
          </cell>
          <cell r="N103">
            <v>0</v>
          </cell>
          <cell r="O103">
            <v>0</v>
          </cell>
          <cell r="P103">
            <v>5976.57</v>
          </cell>
          <cell r="Q103">
            <v>0</v>
          </cell>
          <cell r="R103">
            <v>0</v>
          </cell>
          <cell r="S103">
            <v>7899.38</v>
          </cell>
          <cell r="T103">
            <v>0</v>
          </cell>
          <cell r="U103">
            <v>7899.38</v>
          </cell>
          <cell r="V103">
            <v>1890.4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15766.35</v>
          </cell>
          <cell r="AI103">
            <v>50648.31</v>
          </cell>
          <cell r="AJ103">
            <v>1290.74</v>
          </cell>
          <cell r="AK103">
            <v>3866.78</v>
          </cell>
          <cell r="AL103">
            <v>4329.88</v>
          </cell>
          <cell r="AM103">
            <v>1475.14</v>
          </cell>
        </row>
        <row r="105">
          <cell r="A105" t="str">
            <v>Departamento 4112 CDE SECRETARIA TECNICA DEL CPE</v>
          </cell>
        </row>
        <row r="106">
          <cell r="A106" t="str">
            <v>00864</v>
          </cell>
          <cell r="B106" t="str">
            <v>GONZALEZ RAMIREZ MIRIAM NOEMI</v>
          </cell>
          <cell r="C106">
            <v>7470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1000</v>
          </cell>
          <cell r="J106">
            <v>900</v>
          </cell>
          <cell r="K106">
            <v>0</v>
          </cell>
          <cell r="L106">
            <v>0</v>
          </cell>
          <cell r="M106">
            <v>8370</v>
          </cell>
          <cell r="N106">
            <v>0</v>
          </cell>
          <cell r="O106">
            <v>0</v>
          </cell>
          <cell r="P106">
            <v>0</v>
          </cell>
          <cell r="Q106">
            <v>-384.86</v>
          </cell>
          <cell r="R106">
            <v>0</v>
          </cell>
          <cell r="S106">
            <v>597.74</v>
          </cell>
          <cell r="T106">
            <v>0</v>
          </cell>
          <cell r="U106">
            <v>212.86</v>
          </cell>
          <cell r="V106">
            <v>226.48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439.34</v>
          </cell>
          <cell r="AI106">
            <v>7930.66</v>
          </cell>
          <cell r="AJ106">
            <v>166.9</v>
          </cell>
          <cell r="AK106">
            <v>437.54</v>
          </cell>
          <cell r="AL106">
            <v>831.34</v>
          </cell>
          <cell r="AM106">
            <v>190.74</v>
          </cell>
        </row>
        <row r="107">
          <cell r="A107" t="str">
            <v>Total Depto</v>
          </cell>
          <cell r="C107" t="str">
            <v xml:space="preserve">  -----------------------</v>
          </cell>
          <cell r="D107" t="str">
            <v xml:space="preserve">  -----------------------</v>
          </cell>
          <cell r="E107" t="str">
            <v xml:space="preserve">  -----------------------</v>
          </cell>
          <cell r="F107" t="str">
            <v xml:space="preserve">  -----------------------</v>
          </cell>
          <cell r="G107" t="str">
            <v xml:space="preserve">  -----------------------</v>
          </cell>
          <cell r="H107" t="str">
            <v xml:space="preserve">  -----------------------</v>
          </cell>
          <cell r="I107" t="str">
            <v xml:space="preserve">  -----------------------</v>
          </cell>
          <cell r="J107" t="str">
            <v xml:space="preserve">  -----------------------</v>
          </cell>
          <cell r="K107" t="str">
            <v xml:space="preserve">  -----------------------</v>
          </cell>
          <cell r="L107" t="str">
            <v xml:space="preserve">  -----------------------</v>
          </cell>
          <cell r="M107" t="str">
            <v xml:space="preserve">  -----------------------</v>
          </cell>
          <cell r="N107" t="str">
            <v xml:space="preserve">  -----------------------</v>
          </cell>
          <cell r="O107" t="str">
            <v xml:space="preserve">  -----------------------</v>
          </cell>
          <cell r="P107" t="str">
            <v xml:space="preserve">  -----------------------</v>
          </cell>
          <cell r="Q107" t="str">
            <v xml:space="preserve">  -----------------------</v>
          </cell>
          <cell r="R107" t="str">
            <v xml:space="preserve">  -----------------------</v>
          </cell>
          <cell r="S107" t="str">
            <v xml:space="preserve">  -----------------------</v>
          </cell>
          <cell r="T107" t="str">
            <v xml:space="preserve">  -----------------------</v>
          </cell>
          <cell r="U107" t="str">
            <v xml:space="preserve">  -----------------------</v>
          </cell>
          <cell r="V107" t="str">
            <v xml:space="preserve">  -----------------------</v>
          </cell>
          <cell r="W107" t="str">
            <v xml:space="preserve">  -----------------------</v>
          </cell>
          <cell r="X107" t="str">
            <v xml:space="preserve">  -----------------------</v>
          </cell>
          <cell r="Y107" t="str">
            <v xml:space="preserve">  -----------------------</v>
          </cell>
          <cell r="Z107" t="str">
            <v xml:space="preserve">  -----------------------</v>
          </cell>
          <cell r="AA107" t="str">
            <v xml:space="preserve">  -----------------------</v>
          </cell>
          <cell r="AB107" t="str">
            <v xml:space="preserve">  -----------------------</v>
          </cell>
          <cell r="AC107" t="str">
            <v xml:space="preserve">  -----------------------</v>
          </cell>
          <cell r="AD107" t="str">
            <v xml:space="preserve">  -----------------------</v>
          </cell>
          <cell r="AE107" t="str">
            <v xml:space="preserve">  -----------------------</v>
          </cell>
          <cell r="AF107" t="str">
            <v xml:space="preserve">  -----------------------</v>
          </cell>
          <cell r="AG107" t="str">
            <v xml:space="preserve">  -----------------------</v>
          </cell>
          <cell r="AH107" t="str">
            <v xml:space="preserve">  -----------------------</v>
          </cell>
          <cell r="AI107" t="str">
            <v xml:space="preserve">  -----------------------</v>
          </cell>
          <cell r="AJ107" t="str">
            <v xml:space="preserve">  -----------------------</v>
          </cell>
          <cell r="AK107" t="str">
            <v xml:space="preserve">  -----------------------</v>
          </cell>
          <cell r="AL107" t="str">
            <v xml:space="preserve">  -----------------------</v>
          </cell>
          <cell r="AM107" t="str">
            <v xml:space="preserve">  -----------------------</v>
          </cell>
        </row>
        <row r="108">
          <cell r="C108">
            <v>7470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1000</v>
          </cell>
          <cell r="J108">
            <v>900</v>
          </cell>
          <cell r="K108">
            <v>0</v>
          </cell>
          <cell r="L108">
            <v>0</v>
          </cell>
          <cell r="M108">
            <v>8370</v>
          </cell>
          <cell r="N108">
            <v>0</v>
          </cell>
          <cell r="O108">
            <v>0</v>
          </cell>
          <cell r="P108">
            <v>0</v>
          </cell>
          <cell r="Q108">
            <v>-384.86</v>
          </cell>
          <cell r="R108">
            <v>0</v>
          </cell>
          <cell r="S108">
            <v>597.74</v>
          </cell>
          <cell r="T108">
            <v>0</v>
          </cell>
          <cell r="U108">
            <v>212.86</v>
          </cell>
          <cell r="V108">
            <v>226.48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439.34</v>
          </cell>
          <cell r="AI108">
            <v>7930.66</v>
          </cell>
          <cell r="AJ108">
            <v>166.9</v>
          </cell>
          <cell r="AK108">
            <v>437.54</v>
          </cell>
          <cell r="AL108">
            <v>831.34</v>
          </cell>
          <cell r="AM108">
            <v>190.74</v>
          </cell>
        </row>
        <row r="110">
          <cell r="A110" t="str">
            <v>Departamento 4117 CDE COMISION DE JUSTICIA PARTIDARIA</v>
          </cell>
        </row>
        <row r="111">
          <cell r="A111" t="str">
            <v>00071</v>
          </cell>
          <cell r="B111" t="str">
            <v>HUERTA GOMEZ ELIZABETH</v>
          </cell>
          <cell r="C111">
            <v>10906.25</v>
          </cell>
          <cell r="D111">
            <v>2181.25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1000</v>
          </cell>
          <cell r="J111">
            <v>0</v>
          </cell>
          <cell r="K111">
            <v>0</v>
          </cell>
          <cell r="L111">
            <v>0</v>
          </cell>
          <cell r="M111">
            <v>13087.5</v>
          </cell>
          <cell r="N111">
            <v>0</v>
          </cell>
          <cell r="O111">
            <v>0</v>
          </cell>
          <cell r="P111">
            <v>3699.31</v>
          </cell>
          <cell r="Q111">
            <v>0</v>
          </cell>
          <cell r="R111">
            <v>0</v>
          </cell>
          <cell r="S111">
            <v>1225</v>
          </cell>
          <cell r="T111">
            <v>0</v>
          </cell>
          <cell r="U111">
            <v>1225</v>
          </cell>
          <cell r="V111">
            <v>380.82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5305.13</v>
          </cell>
          <cell r="AI111">
            <v>7782.37</v>
          </cell>
          <cell r="AJ111">
            <v>264.8</v>
          </cell>
          <cell r="AK111">
            <v>806.68</v>
          </cell>
          <cell r="AL111">
            <v>988.2</v>
          </cell>
          <cell r="AM111">
            <v>302.64</v>
          </cell>
        </row>
        <row r="112">
          <cell r="A112" t="str">
            <v>Total Depto</v>
          </cell>
          <cell r="C112" t="str">
            <v xml:space="preserve">  -----------------------</v>
          </cell>
          <cell r="D112" t="str">
            <v xml:space="preserve">  -----------------------</v>
          </cell>
          <cell r="E112" t="str">
            <v xml:space="preserve">  -----------------------</v>
          </cell>
          <cell r="F112" t="str">
            <v xml:space="preserve">  -----------------------</v>
          </cell>
          <cell r="G112" t="str">
            <v xml:space="preserve">  -----------------------</v>
          </cell>
          <cell r="H112" t="str">
            <v xml:space="preserve">  -----------------------</v>
          </cell>
          <cell r="I112" t="str">
            <v xml:space="preserve">  -----------------------</v>
          </cell>
          <cell r="J112" t="str">
            <v xml:space="preserve">  -----------------------</v>
          </cell>
          <cell r="K112" t="str">
            <v xml:space="preserve">  -----------------------</v>
          </cell>
          <cell r="L112" t="str">
            <v xml:space="preserve">  -----------------------</v>
          </cell>
          <cell r="M112" t="str">
            <v xml:space="preserve">  -----------------------</v>
          </cell>
          <cell r="N112" t="str">
            <v xml:space="preserve">  -----------------------</v>
          </cell>
          <cell r="O112" t="str">
            <v xml:space="preserve">  -----------------------</v>
          </cell>
          <cell r="P112" t="str">
            <v xml:space="preserve">  -----------------------</v>
          </cell>
          <cell r="Q112" t="str">
            <v xml:space="preserve">  -----------------------</v>
          </cell>
          <cell r="R112" t="str">
            <v xml:space="preserve">  -----------------------</v>
          </cell>
          <cell r="S112" t="str">
            <v xml:space="preserve">  -----------------------</v>
          </cell>
          <cell r="T112" t="str">
            <v xml:space="preserve">  -----------------------</v>
          </cell>
          <cell r="U112" t="str">
            <v xml:space="preserve">  -----------------------</v>
          </cell>
          <cell r="V112" t="str">
            <v xml:space="preserve">  -----------------------</v>
          </cell>
          <cell r="W112" t="str">
            <v xml:space="preserve">  -----------------------</v>
          </cell>
          <cell r="X112" t="str">
            <v xml:space="preserve">  -----------------------</v>
          </cell>
          <cell r="Y112" t="str">
            <v xml:space="preserve">  -----------------------</v>
          </cell>
          <cell r="Z112" t="str">
            <v xml:space="preserve">  -----------------------</v>
          </cell>
          <cell r="AA112" t="str">
            <v xml:space="preserve">  -----------------------</v>
          </cell>
          <cell r="AB112" t="str">
            <v xml:space="preserve">  -----------------------</v>
          </cell>
          <cell r="AC112" t="str">
            <v xml:space="preserve">  -----------------------</v>
          </cell>
          <cell r="AD112" t="str">
            <v xml:space="preserve">  -----------------------</v>
          </cell>
          <cell r="AE112" t="str">
            <v xml:space="preserve">  -----------------------</v>
          </cell>
          <cell r="AF112" t="str">
            <v xml:space="preserve">  -----------------------</v>
          </cell>
          <cell r="AG112" t="str">
            <v xml:space="preserve">  -----------------------</v>
          </cell>
          <cell r="AH112" t="str">
            <v xml:space="preserve">  -----------------------</v>
          </cell>
          <cell r="AI112" t="str">
            <v xml:space="preserve">  -----------------------</v>
          </cell>
          <cell r="AJ112" t="str">
            <v xml:space="preserve">  -----------------------</v>
          </cell>
          <cell r="AK112" t="str">
            <v xml:space="preserve">  -----------------------</v>
          </cell>
          <cell r="AL112" t="str">
            <v xml:space="preserve">  -----------------------</v>
          </cell>
          <cell r="AM112" t="str">
            <v xml:space="preserve">  -----------------------</v>
          </cell>
        </row>
        <row r="113">
          <cell r="C113">
            <v>10906.25</v>
          </cell>
          <cell r="D113">
            <v>2181.25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1000</v>
          </cell>
          <cell r="J113">
            <v>0</v>
          </cell>
          <cell r="K113">
            <v>0</v>
          </cell>
          <cell r="L113">
            <v>0</v>
          </cell>
          <cell r="M113">
            <v>13087.5</v>
          </cell>
          <cell r="N113">
            <v>0</v>
          </cell>
          <cell r="O113">
            <v>0</v>
          </cell>
          <cell r="P113">
            <v>3699.31</v>
          </cell>
          <cell r="Q113">
            <v>0</v>
          </cell>
          <cell r="R113">
            <v>0</v>
          </cell>
          <cell r="S113">
            <v>1225</v>
          </cell>
          <cell r="T113">
            <v>0</v>
          </cell>
          <cell r="U113">
            <v>1225</v>
          </cell>
          <cell r="V113">
            <v>380.82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5305.13</v>
          </cell>
          <cell r="AI113">
            <v>7782.37</v>
          </cell>
          <cell r="AJ113">
            <v>264.8</v>
          </cell>
          <cell r="AK113">
            <v>806.68</v>
          </cell>
          <cell r="AL113">
            <v>988.2</v>
          </cell>
          <cell r="AM113">
            <v>302.64</v>
          </cell>
        </row>
        <row r="115">
          <cell r="A115" t="str">
            <v>Departamento 4118 CDE COMISION ESTATAL DE PROCESOS INTERN</v>
          </cell>
        </row>
        <row r="116">
          <cell r="A116" t="str">
            <v>00042</v>
          </cell>
          <cell r="B116" t="str">
            <v>MUCIÑO VELAZQUEZ ERIKA VIVIANA</v>
          </cell>
          <cell r="C116">
            <v>9800.7000000000007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1000</v>
          </cell>
          <cell r="J116">
            <v>2000</v>
          </cell>
          <cell r="K116">
            <v>0</v>
          </cell>
          <cell r="L116">
            <v>0</v>
          </cell>
          <cell r="M116">
            <v>11800.7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1012.92</v>
          </cell>
          <cell r="T116">
            <v>0</v>
          </cell>
          <cell r="U116">
            <v>1012.92</v>
          </cell>
          <cell r="V116">
            <v>330.86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1343.78</v>
          </cell>
          <cell r="AI116">
            <v>10456.92</v>
          </cell>
          <cell r="AJ116">
            <v>233.3</v>
          </cell>
          <cell r="AK116">
            <v>710.72</v>
          </cell>
          <cell r="AL116">
            <v>936.9</v>
          </cell>
          <cell r="AM116">
            <v>266.64</v>
          </cell>
        </row>
        <row r="117">
          <cell r="A117" t="str">
            <v>00856</v>
          </cell>
          <cell r="B117" t="str">
            <v>IÑIGUEZ IBARRA GUSTAVO</v>
          </cell>
          <cell r="C117">
            <v>9990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1000</v>
          </cell>
          <cell r="J117">
            <v>1120.74</v>
          </cell>
          <cell r="K117">
            <v>0</v>
          </cell>
          <cell r="L117">
            <v>0</v>
          </cell>
          <cell r="M117">
            <v>11110.74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902.54</v>
          </cell>
          <cell r="T117">
            <v>0</v>
          </cell>
          <cell r="U117">
            <v>902.54</v>
          </cell>
          <cell r="V117">
            <v>312.54000000000002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1215.08</v>
          </cell>
          <cell r="AI117">
            <v>9895.66</v>
          </cell>
          <cell r="AJ117">
            <v>221.74</v>
          </cell>
          <cell r="AK117">
            <v>618.6</v>
          </cell>
          <cell r="AL117">
            <v>918.08</v>
          </cell>
          <cell r="AM117">
            <v>253.42</v>
          </cell>
        </row>
        <row r="118">
          <cell r="A118" t="str">
            <v>Total Depto</v>
          </cell>
          <cell r="C118" t="str">
            <v xml:space="preserve">  -----------------------</v>
          </cell>
          <cell r="D118" t="str">
            <v xml:space="preserve">  -----------------------</v>
          </cell>
          <cell r="E118" t="str">
            <v xml:space="preserve">  -----------------------</v>
          </cell>
          <cell r="F118" t="str">
            <v xml:space="preserve">  -----------------------</v>
          </cell>
          <cell r="G118" t="str">
            <v xml:space="preserve">  -----------------------</v>
          </cell>
          <cell r="H118" t="str">
            <v xml:space="preserve">  -----------------------</v>
          </cell>
          <cell r="I118" t="str">
            <v xml:space="preserve">  -----------------------</v>
          </cell>
          <cell r="J118" t="str">
            <v xml:space="preserve">  -----------------------</v>
          </cell>
          <cell r="K118" t="str">
            <v xml:space="preserve">  -----------------------</v>
          </cell>
          <cell r="L118" t="str">
            <v xml:space="preserve">  -----------------------</v>
          </cell>
          <cell r="M118" t="str">
            <v xml:space="preserve">  -----------------------</v>
          </cell>
          <cell r="N118" t="str">
            <v xml:space="preserve">  -----------------------</v>
          </cell>
          <cell r="O118" t="str">
            <v xml:space="preserve">  -----------------------</v>
          </cell>
          <cell r="P118" t="str">
            <v xml:space="preserve">  -----------------------</v>
          </cell>
          <cell r="Q118" t="str">
            <v xml:space="preserve">  -----------------------</v>
          </cell>
          <cell r="R118" t="str">
            <v xml:space="preserve">  -----------------------</v>
          </cell>
          <cell r="S118" t="str">
            <v xml:space="preserve">  -----------------------</v>
          </cell>
          <cell r="T118" t="str">
            <v xml:space="preserve">  -----------------------</v>
          </cell>
          <cell r="U118" t="str">
            <v xml:space="preserve">  -----------------------</v>
          </cell>
          <cell r="V118" t="str">
            <v xml:space="preserve">  -----------------------</v>
          </cell>
          <cell r="W118" t="str">
            <v xml:space="preserve">  -----------------------</v>
          </cell>
          <cell r="X118" t="str">
            <v xml:space="preserve">  -----------------------</v>
          </cell>
          <cell r="Y118" t="str">
            <v xml:space="preserve">  -----------------------</v>
          </cell>
          <cell r="Z118" t="str">
            <v xml:space="preserve">  -----------------------</v>
          </cell>
          <cell r="AA118" t="str">
            <v xml:space="preserve">  -----------------------</v>
          </cell>
          <cell r="AB118" t="str">
            <v xml:space="preserve">  -----------------------</v>
          </cell>
          <cell r="AC118" t="str">
            <v xml:space="preserve">  -----------------------</v>
          </cell>
          <cell r="AD118" t="str">
            <v xml:space="preserve">  -----------------------</v>
          </cell>
          <cell r="AE118" t="str">
            <v xml:space="preserve">  -----------------------</v>
          </cell>
          <cell r="AF118" t="str">
            <v xml:space="preserve">  -----------------------</v>
          </cell>
          <cell r="AG118" t="str">
            <v xml:space="preserve">  -----------------------</v>
          </cell>
          <cell r="AH118" t="str">
            <v xml:space="preserve">  -----------------------</v>
          </cell>
          <cell r="AI118" t="str">
            <v xml:space="preserve">  -----------------------</v>
          </cell>
          <cell r="AJ118" t="str">
            <v xml:space="preserve">  -----------------------</v>
          </cell>
          <cell r="AK118" t="str">
            <v xml:space="preserve">  -----------------------</v>
          </cell>
          <cell r="AL118" t="str">
            <v xml:space="preserve">  -----------------------</v>
          </cell>
          <cell r="AM118" t="str">
            <v xml:space="preserve">  -----------------------</v>
          </cell>
        </row>
        <row r="119">
          <cell r="C119">
            <v>19790.7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2000</v>
          </cell>
          <cell r="J119">
            <v>3120.74</v>
          </cell>
          <cell r="K119">
            <v>0</v>
          </cell>
          <cell r="L119">
            <v>0</v>
          </cell>
          <cell r="M119">
            <v>22911.439999999999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1915.46</v>
          </cell>
          <cell r="T119">
            <v>0</v>
          </cell>
          <cell r="U119">
            <v>1915.46</v>
          </cell>
          <cell r="V119">
            <v>643.4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2558.86</v>
          </cell>
          <cell r="AI119">
            <v>20352.580000000002</v>
          </cell>
          <cell r="AJ119">
            <v>455.04</v>
          </cell>
          <cell r="AK119">
            <v>1329.32</v>
          </cell>
          <cell r="AL119">
            <v>1854.98</v>
          </cell>
          <cell r="AM119">
            <v>520.05999999999995</v>
          </cell>
        </row>
        <row r="121">
          <cell r="A121" t="str">
            <v>Departamento 4122 CDE SECRETARIA DE OPERACION POLITICA</v>
          </cell>
        </row>
        <row r="122">
          <cell r="A122" t="str">
            <v>00887</v>
          </cell>
          <cell r="B122" t="str">
            <v>DE LEON MEZA HUGO FIDENCIO</v>
          </cell>
          <cell r="C122">
            <v>17429.400000000001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1000</v>
          </cell>
          <cell r="J122">
            <v>1570.6</v>
          </cell>
          <cell r="K122">
            <v>0</v>
          </cell>
          <cell r="L122">
            <v>0</v>
          </cell>
          <cell r="M122">
            <v>19000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2412.36</v>
          </cell>
          <cell r="T122">
            <v>0</v>
          </cell>
          <cell r="U122">
            <v>2412.36</v>
          </cell>
          <cell r="V122">
            <v>563.70000000000005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2976.06</v>
          </cell>
          <cell r="AI122">
            <v>16023.94</v>
          </cell>
          <cell r="AJ122">
            <v>380.14</v>
          </cell>
          <cell r="AK122">
            <v>1158.02</v>
          </cell>
          <cell r="AL122">
            <v>1176.04</v>
          </cell>
          <cell r="AM122">
            <v>434.44</v>
          </cell>
        </row>
        <row r="123">
          <cell r="A123" t="str">
            <v>Total Depto</v>
          </cell>
          <cell r="C123" t="str">
            <v xml:space="preserve">  -----------------------</v>
          </cell>
          <cell r="D123" t="str">
            <v xml:space="preserve">  -----------------------</v>
          </cell>
          <cell r="E123" t="str">
            <v xml:space="preserve">  -----------------------</v>
          </cell>
          <cell r="F123" t="str">
            <v xml:space="preserve">  -----------------------</v>
          </cell>
          <cell r="G123" t="str">
            <v xml:space="preserve">  -----------------------</v>
          </cell>
          <cell r="H123" t="str">
            <v xml:space="preserve">  -----------------------</v>
          </cell>
          <cell r="I123" t="str">
            <v xml:space="preserve">  -----------------------</v>
          </cell>
          <cell r="J123" t="str">
            <v xml:space="preserve">  -----------------------</v>
          </cell>
          <cell r="K123" t="str">
            <v xml:space="preserve">  -----------------------</v>
          </cell>
          <cell r="L123" t="str">
            <v xml:space="preserve">  -----------------------</v>
          </cell>
          <cell r="M123" t="str">
            <v xml:space="preserve">  -----------------------</v>
          </cell>
          <cell r="N123" t="str">
            <v xml:space="preserve">  -----------------------</v>
          </cell>
          <cell r="O123" t="str">
            <v xml:space="preserve">  -----------------------</v>
          </cell>
          <cell r="P123" t="str">
            <v xml:space="preserve">  -----------------------</v>
          </cell>
          <cell r="Q123" t="str">
            <v xml:space="preserve">  -----------------------</v>
          </cell>
          <cell r="R123" t="str">
            <v xml:space="preserve">  -----------------------</v>
          </cell>
          <cell r="S123" t="str">
            <v xml:space="preserve">  -----------------------</v>
          </cell>
          <cell r="T123" t="str">
            <v xml:space="preserve">  -----------------------</v>
          </cell>
          <cell r="U123" t="str">
            <v xml:space="preserve">  -----------------------</v>
          </cell>
          <cell r="V123" t="str">
            <v xml:space="preserve">  -----------------------</v>
          </cell>
          <cell r="W123" t="str">
            <v xml:space="preserve">  -----------------------</v>
          </cell>
          <cell r="X123" t="str">
            <v xml:space="preserve">  -----------------------</v>
          </cell>
          <cell r="Y123" t="str">
            <v xml:space="preserve">  -----------------------</v>
          </cell>
          <cell r="Z123" t="str">
            <v xml:space="preserve">  -----------------------</v>
          </cell>
          <cell r="AA123" t="str">
            <v xml:space="preserve">  -----------------------</v>
          </cell>
          <cell r="AB123" t="str">
            <v xml:space="preserve">  -----------------------</v>
          </cell>
          <cell r="AC123" t="str">
            <v xml:space="preserve">  -----------------------</v>
          </cell>
          <cell r="AD123" t="str">
            <v xml:space="preserve">  -----------------------</v>
          </cell>
          <cell r="AE123" t="str">
            <v xml:space="preserve">  -----------------------</v>
          </cell>
          <cell r="AF123" t="str">
            <v xml:space="preserve">  -----------------------</v>
          </cell>
          <cell r="AG123" t="str">
            <v xml:space="preserve">  -----------------------</v>
          </cell>
          <cell r="AH123" t="str">
            <v xml:space="preserve">  -----------------------</v>
          </cell>
          <cell r="AI123" t="str">
            <v xml:space="preserve">  -----------------------</v>
          </cell>
          <cell r="AJ123" t="str">
            <v xml:space="preserve">  -----------------------</v>
          </cell>
          <cell r="AK123" t="str">
            <v xml:space="preserve">  -----------------------</v>
          </cell>
          <cell r="AL123" t="str">
            <v xml:space="preserve">  -----------------------</v>
          </cell>
          <cell r="AM123" t="str">
            <v xml:space="preserve">  -----------------------</v>
          </cell>
        </row>
        <row r="124">
          <cell r="C124">
            <v>17429.400000000001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1000</v>
          </cell>
          <cell r="J124">
            <v>1570.6</v>
          </cell>
          <cell r="K124">
            <v>0</v>
          </cell>
          <cell r="L124">
            <v>0</v>
          </cell>
          <cell r="M124">
            <v>19000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2412.36</v>
          </cell>
          <cell r="T124">
            <v>0</v>
          </cell>
          <cell r="U124">
            <v>2412.36</v>
          </cell>
          <cell r="V124">
            <v>563.70000000000005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2976.06</v>
          </cell>
          <cell r="AI124">
            <v>16023.94</v>
          </cell>
          <cell r="AJ124">
            <v>380.14</v>
          </cell>
          <cell r="AK124">
            <v>1158.02</v>
          </cell>
          <cell r="AL124">
            <v>1176.04</v>
          </cell>
          <cell r="AM124">
            <v>434.44</v>
          </cell>
        </row>
        <row r="126">
          <cell r="A126" t="str">
            <v>Departamento 4123 CDE SECRETARIA DE ATENCION P DISCAPACIDA</v>
          </cell>
        </row>
        <row r="127">
          <cell r="A127" t="str">
            <v>00276</v>
          </cell>
          <cell r="B127" t="str">
            <v>MATA AVILA JESUS</v>
          </cell>
          <cell r="C127">
            <v>10275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1000</v>
          </cell>
          <cell r="J127">
            <v>1925</v>
          </cell>
          <cell r="K127">
            <v>0</v>
          </cell>
          <cell r="L127">
            <v>0</v>
          </cell>
          <cell r="M127">
            <v>12200</v>
          </cell>
          <cell r="N127">
            <v>0</v>
          </cell>
          <cell r="O127">
            <v>1501.66</v>
          </cell>
          <cell r="P127">
            <v>0</v>
          </cell>
          <cell r="Q127">
            <v>0</v>
          </cell>
          <cell r="R127">
            <v>0</v>
          </cell>
          <cell r="S127">
            <v>1076.82</v>
          </cell>
          <cell r="T127">
            <v>0</v>
          </cell>
          <cell r="U127">
            <v>1076.82</v>
          </cell>
          <cell r="V127">
            <v>344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2922.48</v>
          </cell>
          <cell r="AI127">
            <v>9277.52</v>
          </cell>
          <cell r="AJ127">
            <v>241.58</v>
          </cell>
          <cell r="AK127">
            <v>735.94</v>
          </cell>
          <cell r="AL127">
            <v>950.42</v>
          </cell>
          <cell r="AM127">
            <v>276.10000000000002</v>
          </cell>
        </row>
        <row r="128">
          <cell r="A128" t="str">
            <v>Total Depto</v>
          </cell>
          <cell r="C128" t="str">
            <v xml:space="preserve">  -----------------------</v>
          </cell>
          <cell r="D128" t="str">
            <v xml:space="preserve">  -----------------------</v>
          </cell>
          <cell r="E128" t="str">
            <v xml:space="preserve">  -----------------------</v>
          </cell>
          <cell r="F128" t="str">
            <v xml:space="preserve">  -----------------------</v>
          </cell>
          <cell r="G128" t="str">
            <v xml:space="preserve">  -----------------------</v>
          </cell>
          <cell r="H128" t="str">
            <v xml:space="preserve">  -----------------------</v>
          </cell>
          <cell r="I128" t="str">
            <v xml:space="preserve">  -----------------------</v>
          </cell>
          <cell r="J128" t="str">
            <v xml:space="preserve">  -----------------------</v>
          </cell>
          <cell r="K128" t="str">
            <v xml:space="preserve">  -----------------------</v>
          </cell>
          <cell r="L128" t="str">
            <v xml:space="preserve">  -----------------------</v>
          </cell>
          <cell r="M128" t="str">
            <v xml:space="preserve">  -----------------------</v>
          </cell>
          <cell r="N128" t="str">
            <v xml:space="preserve">  -----------------------</v>
          </cell>
          <cell r="O128" t="str">
            <v xml:space="preserve">  -----------------------</v>
          </cell>
          <cell r="P128" t="str">
            <v xml:space="preserve">  -----------------------</v>
          </cell>
          <cell r="Q128" t="str">
            <v xml:space="preserve">  -----------------------</v>
          </cell>
          <cell r="R128" t="str">
            <v xml:space="preserve">  -----------------------</v>
          </cell>
          <cell r="S128" t="str">
            <v xml:space="preserve">  -----------------------</v>
          </cell>
          <cell r="T128" t="str">
            <v xml:space="preserve">  -----------------------</v>
          </cell>
          <cell r="U128" t="str">
            <v xml:space="preserve">  -----------------------</v>
          </cell>
          <cell r="V128" t="str">
            <v xml:space="preserve">  -----------------------</v>
          </cell>
          <cell r="W128" t="str">
            <v xml:space="preserve">  -----------------------</v>
          </cell>
          <cell r="X128" t="str">
            <v xml:space="preserve">  -----------------------</v>
          </cell>
          <cell r="Y128" t="str">
            <v xml:space="preserve">  -----------------------</v>
          </cell>
          <cell r="Z128" t="str">
            <v xml:space="preserve">  -----------------------</v>
          </cell>
          <cell r="AA128" t="str">
            <v xml:space="preserve">  -----------------------</v>
          </cell>
          <cell r="AB128" t="str">
            <v xml:space="preserve">  -----------------------</v>
          </cell>
          <cell r="AC128" t="str">
            <v xml:space="preserve">  -----------------------</v>
          </cell>
          <cell r="AD128" t="str">
            <v xml:space="preserve">  -----------------------</v>
          </cell>
          <cell r="AE128" t="str">
            <v xml:space="preserve">  -----------------------</v>
          </cell>
          <cell r="AF128" t="str">
            <v xml:space="preserve">  -----------------------</v>
          </cell>
          <cell r="AG128" t="str">
            <v xml:space="preserve">  -----------------------</v>
          </cell>
          <cell r="AH128" t="str">
            <v xml:space="preserve">  -----------------------</v>
          </cell>
          <cell r="AI128" t="str">
            <v xml:space="preserve">  -----------------------</v>
          </cell>
          <cell r="AJ128" t="str">
            <v xml:space="preserve">  -----------------------</v>
          </cell>
          <cell r="AK128" t="str">
            <v xml:space="preserve">  -----------------------</v>
          </cell>
          <cell r="AL128" t="str">
            <v xml:space="preserve">  -----------------------</v>
          </cell>
          <cell r="AM128" t="str">
            <v xml:space="preserve">  -----------------------</v>
          </cell>
        </row>
        <row r="129">
          <cell r="C129">
            <v>10275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1000</v>
          </cell>
          <cell r="J129">
            <v>1925</v>
          </cell>
          <cell r="K129">
            <v>0</v>
          </cell>
          <cell r="L129">
            <v>0</v>
          </cell>
          <cell r="M129">
            <v>12200</v>
          </cell>
          <cell r="N129">
            <v>0</v>
          </cell>
          <cell r="O129">
            <v>1501.66</v>
          </cell>
          <cell r="P129">
            <v>0</v>
          </cell>
          <cell r="Q129">
            <v>0</v>
          </cell>
          <cell r="R129">
            <v>0</v>
          </cell>
          <cell r="S129">
            <v>1076.82</v>
          </cell>
          <cell r="T129">
            <v>0</v>
          </cell>
          <cell r="U129">
            <v>1076.82</v>
          </cell>
          <cell r="V129">
            <v>344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2922.48</v>
          </cell>
          <cell r="AI129">
            <v>9277.52</v>
          </cell>
          <cell r="AJ129">
            <v>241.58</v>
          </cell>
          <cell r="AK129">
            <v>735.94</v>
          </cell>
          <cell r="AL129">
            <v>950.42</v>
          </cell>
          <cell r="AM129">
            <v>276.10000000000002</v>
          </cell>
        </row>
        <row r="131">
          <cell r="A131" t="str">
            <v>Departamento 4221 COM MUN TONALA</v>
          </cell>
        </row>
        <row r="132">
          <cell r="A132" t="str">
            <v>00993</v>
          </cell>
          <cell r="B132" t="str">
            <v>SALDAÑA JIMENEZ IMELDA</v>
          </cell>
          <cell r="C132">
            <v>9000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1000</v>
          </cell>
          <cell r="J132">
            <v>4000</v>
          </cell>
          <cell r="K132">
            <v>0</v>
          </cell>
          <cell r="L132">
            <v>0</v>
          </cell>
          <cell r="M132">
            <v>13000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1209.32</v>
          </cell>
          <cell r="T132">
            <v>0</v>
          </cell>
          <cell r="U132">
            <v>1209.32</v>
          </cell>
          <cell r="V132">
            <v>360.68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1570</v>
          </cell>
          <cell r="AI132">
            <v>11430</v>
          </cell>
          <cell r="AJ132">
            <v>252.1</v>
          </cell>
          <cell r="AK132">
            <v>767.96</v>
          </cell>
          <cell r="AL132">
            <v>967.52</v>
          </cell>
          <cell r="AM132">
            <v>288.12</v>
          </cell>
        </row>
        <row r="133">
          <cell r="A133" t="str">
            <v>Total Depto</v>
          </cell>
          <cell r="C133" t="str">
            <v xml:space="preserve">  -----------------------</v>
          </cell>
          <cell r="D133" t="str">
            <v xml:space="preserve">  -----------------------</v>
          </cell>
          <cell r="E133" t="str">
            <v xml:space="preserve">  -----------------------</v>
          </cell>
          <cell r="F133" t="str">
            <v xml:space="preserve">  -----------------------</v>
          </cell>
          <cell r="G133" t="str">
            <v xml:space="preserve">  -----------------------</v>
          </cell>
          <cell r="H133" t="str">
            <v xml:space="preserve">  -----------------------</v>
          </cell>
          <cell r="I133" t="str">
            <v xml:space="preserve">  -----------------------</v>
          </cell>
          <cell r="J133" t="str">
            <v xml:space="preserve">  -----------------------</v>
          </cell>
          <cell r="K133" t="str">
            <v xml:space="preserve">  -----------------------</v>
          </cell>
          <cell r="L133" t="str">
            <v xml:space="preserve">  -----------------------</v>
          </cell>
          <cell r="M133" t="str">
            <v xml:space="preserve">  -----------------------</v>
          </cell>
          <cell r="N133" t="str">
            <v xml:space="preserve">  -----------------------</v>
          </cell>
          <cell r="O133" t="str">
            <v xml:space="preserve">  -----------------------</v>
          </cell>
          <cell r="P133" t="str">
            <v xml:space="preserve">  -----------------------</v>
          </cell>
          <cell r="Q133" t="str">
            <v xml:space="preserve">  -----------------------</v>
          </cell>
          <cell r="R133" t="str">
            <v xml:space="preserve">  -----------------------</v>
          </cell>
          <cell r="S133" t="str">
            <v xml:space="preserve">  -----------------------</v>
          </cell>
          <cell r="T133" t="str">
            <v xml:space="preserve">  -----------------------</v>
          </cell>
          <cell r="U133" t="str">
            <v xml:space="preserve">  -----------------------</v>
          </cell>
          <cell r="V133" t="str">
            <v xml:space="preserve">  -----------------------</v>
          </cell>
          <cell r="W133" t="str">
            <v xml:space="preserve">  -----------------------</v>
          </cell>
          <cell r="X133" t="str">
            <v xml:space="preserve">  -----------------------</v>
          </cell>
          <cell r="Y133" t="str">
            <v xml:space="preserve">  -----------------------</v>
          </cell>
          <cell r="Z133" t="str">
            <v xml:space="preserve">  -----------------------</v>
          </cell>
          <cell r="AA133" t="str">
            <v xml:space="preserve">  -----------------------</v>
          </cell>
          <cell r="AB133" t="str">
            <v xml:space="preserve">  -----------------------</v>
          </cell>
          <cell r="AC133" t="str">
            <v xml:space="preserve">  -----------------------</v>
          </cell>
          <cell r="AD133" t="str">
            <v xml:space="preserve">  -----------------------</v>
          </cell>
          <cell r="AE133" t="str">
            <v xml:space="preserve">  -----------------------</v>
          </cell>
          <cell r="AF133" t="str">
            <v xml:space="preserve">  -----------------------</v>
          </cell>
          <cell r="AG133" t="str">
            <v xml:space="preserve">  -----------------------</v>
          </cell>
          <cell r="AH133" t="str">
            <v xml:space="preserve">  -----------------------</v>
          </cell>
          <cell r="AI133" t="str">
            <v xml:space="preserve">  -----------------------</v>
          </cell>
          <cell r="AJ133" t="str">
            <v xml:space="preserve">  -----------------------</v>
          </cell>
          <cell r="AK133" t="str">
            <v xml:space="preserve">  -----------------------</v>
          </cell>
          <cell r="AL133" t="str">
            <v xml:space="preserve">  -----------------------</v>
          </cell>
          <cell r="AM133" t="str">
            <v xml:space="preserve">  -----------------------</v>
          </cell>
        </row>
        <row r="134">
          <cell r="C134">
            <v>9000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1000</v>
          </cell>
          <cell r="J134">
            <v>4000</v>
          </cell>
          <cell r="K134">
            <v>0</v>
          </cell>
          <cell r="L134">
            <v>0</v>
          </cell>
          <cell r="M134">
            <v>13000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1209.32</v>
          </cell>
          <cell r="T134">
            <v>0</v>
          </cell>
          <cell r="U134">
            <v>1209.32</v>
          </cell>
          <cell r="V134">
            <v>360.68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1570</v>
          </cell>
          <cell r="AI134">
            <v>11430</v>
          </cell>
          <cell r="AJ134">
            <v>252.1</v>
          </cell>
          <cell r="AK134">
            <v>767.96</v>
          </cell>
          <cell r="AL134">
            <v>967.52</v>
          </cell>
          <cell r="AM134">
            <v>288.12</v>
          </cell>
        </row>
        <row r="136">
          <cell r="A136" t="str">
            <v>Departamento 4303 SECT FRENTE JUVENIL REVOLUCIONARIO</v>
          </cell>
        </row>
        <row r="137">
          <cell r="A137" t="str">
            <v>00963</v>
          </cell>
          <cell r="B137" t="str">
            <v>MARTINEZ GONZALEZ REGINA</v>
          </cell>
          <cell r="C137">
            <v>12000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1000</v>
          </cell>
          <cell r="J137">
            <v>8000</v>
          </cell>
          <cell r="K137">
            <v>0</v>
          </cell>
          <cell r="L137">
            <v>0</v>
          </cell>
          <cell r="M137">
            <v>20000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2625.96</v>
          </cell>
          <cell r="T137">
            <v>0</v>
          </cell>
          <cell r="U137">
            <v>2625.96</v>
          </cell>
          <cell r="V137">
            <v>567.91999999999996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3193.88</v>
          </cell>
          <cell r="AI137">
            <v>16806.12</v>
          </cell>
          <cell r="AJ137">
            <v>382.8</v>
          </cell>
          <cell r="AK137">
            <v>1166.1199999999999</v>
          </cell>
          <cell r="AL137">
            <v>1180.3800000000001</v>
          </cell>
          <cell r="AM137">
            <v>437.5</v>
          </cell>
        </row>
        <row r="138">
          <cell r="A138" t="str">
            <v>Total Depto</v>
          </cell>
          <cell r="C138" t="str">
            <v xml:space="preserve">  -----------------------</v>
          </cell>
          <cell r="D138" t="str">
            <v xml:space="preserve">  -----------------------</v>
          </cell>
          <cell r="E138" t="str">
            <v xml:space="preserve">  -----------------------</v>
          </cell>
          <cell r="F138" t="str">
            <v xml:space="preserve">  -----------------------</v>
          </cell>
          <cell r="G138" t="str">
            <v xml:space="preserve">  -----------------------</v>
          </cell>
          <cell r="H138" t="str">
            <v xml:space="preserve">  -----------------------</v>
          </cell>
          <cell r="I138" t="str">
            <v xml:space="preserve">  -----------------------</v>
          </cell>
          <cell r="J138" t="str">
            <v xml:space="preserve">  -----------------------</v>
          </cell>
          <cell r="K138" t="str">
            <v xml:space="preserve">  -----------------------</v>
          </cell>
          <cell r="L138" t="str">
            <v xml:space="preserve">  -----------------------</v>
          </cell>
          <cell r="M138" t="str">
            <v xml:space="preserve">  -----------------------</v>
          </cell>
          <cell r="N138" t="str">
            <v xml:space="preserve">  -----------------------</v>
          </cell>
          <cell r="O138" t="str">
            <v xml:space="preserve">  -----------------------</v>
          </cell>
          <cell r="P138" t="str">
            <v xml:space="preserve">  -----------------------</v>
          </cell>
          <cell r="Q138" t="str">
            <v xml:space="preserve">  -----------------------</v>
          </cell>
          <cell r="R138" t="str">
            <v xml:space="preserve">  -----------------------</v>
          </cell>
          <cell r="S138" t="str">
            <v xml:space="preserve">  -----------------------</v>
          </cell>
          <cell r="T138" t="str">
            <v xml:space="preserve">  -----------------------</v>
          </cell>
          <cell r="U138" t="str">
            <v xml:space="preserve">  -----------------------</v>
          </cell>
          <cell r="V138" t="str">
            <v xml:space="preserve">  -----------------------</v>
          </cell>
          <cell r="W138" t="str">
            <v xml:space="preserve">  -----------------------</v>
          </cell>
          <cell r="X138" t="str">
            <v xml:space="preserve">  -----------------------</v>
          </cell>
          <cell r="Y138" t="str">
            <v xml:space="preserve">  -----------------------</v>
          </cell>
          <cell r="Z138" t="str">
            <v xml:space="preserve">  -----------------------</v>
          </cell>
          <cell r="AA138" t="str">
            <v xml:space="preserve">  -----------------------</v>
          </cell>
          <cell r="AB138" t="str">
            <v xml:space="preserve">  -----------------------</v>
          </cell>
          <cell r="AC138" t="str">
            <v xml:space="preserve">  -----------------------</v>
          </cell>
          <cell r="AD138" t="str">
            <v xml:space="preserve">  -----------------------</v>
          </cell>
          <cell r="AE138" t="str">
            <v xml:space="preserve">  -----------------------</v>
          </cell>
          <cell r="AF138" t="str">
            <v xml:space="preserve">  -----------------------</v>
          </cell>
          <cell r="AG138" t="str">
            <v xml:space="preserve">  -----------------------</v>
          </cell>
          <cell r="AH138" t="str">
            <v xml:space="preserve">  -----------------------</v>
          </cell>
          <cell r="AI138" t="str">
            <v xml:space="preserve">  -----------------------</v>
          </cell>
          <cell r="AJ138" t="str">
            <v xml:space="preserve">  -----------------------</v>
          </cell>
          <cell r="AK138" t="str">
            <v xml:space="preserve">  -----------------------</v>
          </cell>
          <cell r="AL138" t="str">
            <v xml:space="preserve">  -----------------------</v>
          </cell>
          <cell r="AM138" t="str">
            <v xml:space="preserve">  -----------------------</v>
          </cell>
        </row>
        <row r="139">
          <cell r="C139">
            <v>12000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1000</v>
          </cell>
          <cell r="J139">
            <v>8000</v>
          </cell>
          <cell r="K139">
            <v>0</v>
          </cell>
          <cell r="L139">
            <v>0</v>
          </cell>
          <cell r="M139">
            <v>20000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2625.96</v>
          </cell>
          <cell r="T139">
            <v>0</v>
          </cell>
          <cell r="U139">
            <v>2625.96</v>
          </cell>
          <cell r="V139">
            <v>567.91999999999996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3193.88</v>
          </cell>
          <cell r="AI139">
            <v>16806.12</v>
          </cell>
          <cell r="AJ139">
            <v>382.8</v>
          </cell>
          <cell r="AK139">
            <v>1166.1199999999999</v>
          </cell>
          <cell r="AL139">
            <v>1180.3800000000001</v>
          </cell>
          <cell r="AM139">
            <v>437.5</v>
          </cell>
        </row>
        <row r="141">
          <cell r="A141" t="str">
            <v>Departamento 4501 ORG CNC</v>
          </cell>
        </row>
        <row r="142">
          <cell r="A142" t="str">
            <v>00871</v>
          </cell>
          <cell r="B142" t="str">
            <v>GONZALEZ VIZCAINO MARIA LUCIA</v>
          </cell>
          <cell r="C142">
            <v>9999.9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1000</v>
          </cell>
          <cell r="J142">
            <v>1110.8399999999999</v>
          </cell>
          <cell r="K142">
            <v>0</v>
          </cell>
          <cell r="L142">
            <v>0</v>
          </cell>
          <cell r="M142">
            <v>11110.74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902.54</v>
          </cell>
          <cell r="T142">
            <v>0</v>
          </cell>
          <cell r="U142">
            <v>902.54</v>
          </cell>
          <cell r="V142">
            <v>312.56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1215.0999999999999</v>
          </cell>
          <cell r="AI142">
            <v>9895.64</v>
          </cell>
          <cell r="AJ142">
            <v>221.78</v>
          </cell>
          <cell r="AK142">
            <v>618.67999999999995</v>
          </cell>
          <cell r="AL142">
            <v>918.12</v>
          </cell>
          <cell r="AM142">
            <v>253.46</v>
          </cell>
        </row>
        <row r="143">
          <cell r="A143" t="str">
            <v>Total Depto</v>
          </cell>
          <cell r="C143" t="str">
            <v xml:space="preserve">  -----------------------</v>
          </cell>
          <cell r="D143" t="str">
            <v xml:space="preserve">  -----------------------</v>
          </cell>
          <cell r="E143" t="str">
            <v xml:space="preserve">  -----------------------</v>
          </cell>
          <cell r="F143" t="str">
            <v xml:space="preserve">  -----------------------</v>
          </cell>
          <cell r="G143" t="str">
            <v xml:space="preserve">  -----------------------</v>
          </cell>
          <cell r="H143" t="str">
            <v xml:space="preserve">  -----------------------</v>
          </cell>
          <cell r="I143" t="str">
            <v xml:space="preserve">  -----------------------</v>
          </cell>
          <cell r="J143" t="str">
            <v xml:space="preserve">  -----------------------</v>
          </cell>
          <cell r="K143" t="str">
            <v xml:space="preserve">  -----------------------</v>
          </cell>
          <cell r="L143" t="str">
            <v xml:space="preserve">  -----------------------</v>
          </cell>
          <cell r="M143" t="str">
            <v xml:space="preserve">  -----------------------</v>
          </cell>
          <cell r="N143" t="str">
            <v xml:space="preserve">  -----------------------</v>
          </cell>
          <cell r="O143" t="str">
            <v xml:space="preserve">  -----------------------</v>
          </cell>
          <cell r="P143" t="str">
            <v xml:space="preserve">  -----------------------</v>
          </cell>
          <cell r="Q143" t="str">
            <v xml:space="preserve">  -----------------------</v>
          </cell>
          <cell r="R143" t="str">
            <v xml:space="preserve">  -----------------------</v>
          </cell>
          <cell r="S143" t="str">
            <v xml:space="preserve">  -----------------------</v>
          </cell>
          <cell r="T143" t="str">
            <v xml:space="preserve">  -----------------------</v>
          </cell>
          <cell r="U143" t="str">
            <v xml:space="preserve">  -----------------------</v>
          </cell>
          <cell r="V143" t="str">
            <v xml:space="preserve">  -----------------------</v>
          </cell>
          <cell r="W143" t="str">
            <v xml:space="preserve">  -----------------------</v>
          </cell>
          <cell r="X143" t="str">
            <v xml:space="preserve">  -----------------------</v>
          </cell>
          <cell r="Y143" t="str">
            <v xml:space="preserve">  -----------------------</v>
          </cell>
          <cell r="Z143" t="str">
            <v xml:space="preserve">  -----------------------</v>
          </cell>
          <cell r="AA143" t="str">
            <v xml:space="preserve">  -----------------------</v>
          </cell>
          <cell r="AB143" t="str">
            <v xml:space="preserve">  -----------------------</v>
          </cell>
          <cell r="AC143" t="str">
            <v xml:space="preserve">  -----------------------</v>
          </cell>
          <cell r="AD143" t="str">
            <v xml:space="preserve">  -----------------------</v>
          </cell>
          <cell r="AE143" t="str">
            <v xml:space="preserve">  -----------------------</v>
          </cell>
          <cell r="AF143" t="str">
            <v xml:space="preserve">  -----------------------</v>
          </cell>
          <cell r="AG143" t="str">
            <v xml:space="preserve">  -----------------------</v>
          </cell>
          <cell r="AH143" t="str">
            <v xml:space="preserve">  -----------------------</v>
          </cell>
          <cell r="AI143" t="str">
            <v xml:space="preserve">  -----------------------</v>
          </cell>
          <cell r="AJ143" t="str">
            <v xml:space="preserve">  -----------------------</v>
          </cell>
          <cell r="AK143" t="str">
            <v xml:space="preserve">  -----------------------</v>
          </cell>
          <cell r="AL143" t="str">
            <v xml:space="preserve">  -----------------------</v>
          </cell>
          <cell r="AM143" t="str">
            <v xml:space="preserve">  -----------------------</v>
          </cell>
        </row>
        <row r="144">
          <cell r="C144">
            <v>9999.9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1000</v>
          </cell>
          <cell r="J144">
            <v>1110.8399999999999</v>
          </cell>
          <cell r="K144">
            <v>0</v>
          </cell>
          <cell r="L144">
            <v>0</v>
          </cell>
          <cell r="M144">
            <v>11110.74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902.54</v>
          </cell>
          <cell r="T144">
            <v>0</v>
          </cell>
          <cell r="U144">
            <v>902.54</v>
          </cell>
          <cell r="V144">
            <v>312.56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1215.0999999999999</v>
          </cell>
          <cell r="AI144">
            <v>9895.64</v>
          </cell>
          <cell r="AJ144">
            <v>221.78</v>
          </cell>
          <cell r="AK144">
            <v>618.67999999999995</v>
          </cell>
          <cell r="AL144">
            <v>918.12</v>
          </cell>
          <cell r="AM144">
            <v>253.46</v>
          </cell>
        </row>
        <row r="146">
          <cell r="A146" t="str">
            <v>Departamento 4712 COM MUN ZAPOPAN</v>
          </cell>
        </row>
        <row r="147">
          <cell r="A147" t="str">
            <v>00975</v>
          </cell>
          <cell r="B147" t="str">
            <v>RAMIREZ ROSAS JORGE EDUARDO</v>
          </cell>
          <cell r="C147">
            <v>7470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1000</v>
          </cell>
          <cell r="J147">
            <v>1425</v>
          </cell>
          <cell r="K147">
            <v>0</v>
          </cell>
          <cell r="L147">
            <v>0</v>
          </cell>
          <cell r="M147">
            <v>8895</v>
          </cell>
          <cell r="N147">
            <v>0</v>
          </cell>
          <cell r="O147">
            <v>0</v>
          </cell>
          <cell r="P147">
            <v>0</v>
          </cell>
          <cell r="Q147">
            <v>-384.86</v>
          </cell>
          <cell r="R147">
            <v>0</v>
          </cell>
          <cell r="S147">
            <v>654.86</v>
          </cell>
          <cell r="T147">
            <v>0</v>
          </cell>
          <cell r="U147">
            <v>269.98</v>
          </cell>
          <cell r="V147">
            <v>240.14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510.12</v>
          </cell>
          <cell r="AI147">
            <v>8384.8799999999992</v>
          </cell>
          <cell r="AJ147">
            <v>176.08</v>
          </cell>
          <cell r="AK147">
            <v>478.54</v>
          </cell>
          <cell r="AL147">
            <v>843.72</v>
          </cell>
          <cell r="AM147">
            <v>201.24</v>
          </cell>
        </row>
        <row r="148">
          <cell r="A148" t="str">
            <v>00976</v>
          </cell>
          <cell r="B148" t="str">
            <v>REYES LEON MARGARITA</v>
          </cell>
          <cell r="C148">
            <v>7470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1000</v>
          </cell>
          <cell r="J148">
            <v>1425</v>
          </cell>
          <cell r="K148">
            <v>0</v>
          </cell>
          <cell r="L148">
            <v>0</v>
          </cell>
          <cell r="M148">
            <v>8895</v>
          </cell>
          <cell r="N148">
            <v>0</v>
          </cell>
          <cell r="O148">
            <v>0</v>
          </cell>
          <cell r="P148">
            <v>0</v>
          </cell>
          <cell r="Q148">
            <v>-384.86</v>
          </cell>
          <cell r="R148">
            <v>0</v>
          </cell>
          <cell r="S148">
            <v>654.86</v>
          </cell>
          <cell r="T148">
            <v>0</v>
          </cell>
          <cell r="U148">
            <v>269.98</v>
          </cell>
          <cell r="V148">
            <v>240.14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510.12</v>
          </cell>
          <cell r="AI148">
            <v>8384.8799999999992</v>
          </cell>
          <cell r="AJ148">
            <v>176.08</v>
          </cell>
          <cell r="AK148">
            <v>478.54</v>
          </cell>
          <cell r="AL148">
            <v>843.72</v>
          </cell>
          <cell r="AM148">
            <v>201.24</v>
          </cell>
        </row>
        <row r="149">
          <cell r="A149" t="str">
            <v>Total Depto</v>
          </cell>
          <cell r="C149" t="str">
            <v xml:space="preserve">  -----------------------</v>
          </cell>
          <cell r="D149" t="str">
            <v xml:space="preserve">  -----------------------</v>
          </cell>
          <cell r="E149" t="str">
            <v xml:space="preserve">  -----------------------</v>
          </cell>
          <cell r="F149" t="str">
            <v xml:space="preserve">  -----------------------</v>
          </cell>
          <cell r="G149" t="str">
            <v xml:space="preserve">  -----------------------</v>
          </cell>
          <cell r="H149" t="str">
            <v xml:space="preserve">  -----------------------</v>
          </cell>
          <cell r="I149" t="str">
            <v xml:space="preserve">  -----------------------</v>
          </cell>
          <cell r="J149" t="str">
            <v xml:space="preserve">  -----------------------</v>
          </cell>
          <cell r="K149" t="str">
            <v xml:space="preserve">  -----------------------</v>
          </cell>
          <cell r="L149" t="str">
            <v xml:space="preserve">  -----------------------</v>
          </cell>
          <cell r="M149" t="str">
            <v xml:space="preserve">  -----------------------</v>
          </cell>
          <cell r="N149" t="str">
            <v xml:space="preserve">  -----------------------</v>
          </cell>
          <cell r="O149" t="str">
            <v xml:space="preserve">  -----------------------</v>
          </cell>
          <cell r="P149" t="str">
            <v xml:space="preserve">  -----------------------</v>
          </cell>
          <cell r="Q149" t="str">
            <v xml:space="preserve">  -----------------------</v>
          </cell>
          <cell r="R149" t="str">
            <v xml:space="preserve">  -----------------------</v>
          </cell>
          <cell r="S149" t="str">
            <v xml:space="preserve">  -----------------------</v>
          </cell>
          <cell r="T149" t="str">
            <v xml:space="preserve">  -----------------------</v>
          </cell>
          <cell r="U149" t="str">
            <v xml:space="preserve">  -----------------------</v>
          </cell>
          <cell r="V149" t="str">
            <v xml:space="preserve">  -----------------------</v>
          </cell>
          <cell r="W149" t="str">
            <v xml:space="preserve">  -----------------------</v>
          </cell>
          <cell r="X149" t="str">
            <v xml:space="preserve">  -----------------------</v>
          </cell>
          <cell r="Y149" t="str">
            <v xml:space="preserve">  -----------------------</v>
          </cell>
          <cell r="Z149" t="str">
            <v xml:space="preserve">  -----------------------</v>
          </cell>
          <cell r="AA149" t="str">
            <v xml:space="preserve">  -----------------------</v>
          </cell>
          <cell r="AB149" t="str">
            <v xml:space="preserve">  -----------------------</v>
          </cell>
          <cell r="AC149" t="str">
            <v xml:space="preserve">  -----------------------</v>
          </cell>
          <cell r="AD149" t="str">
            <v xml:space="preserve">  -----------------------</v>
          </cell>
          <cell r="AE149" t="str">
            <v xml:space="preserve">  -----------------------</v>
          </cell>
          <cell r="AF149" t="str">
            <v xml:space="preserve">  -----------------------</v>
          </cell>
          <cell r="AG149" t="str">
            <v xml:space="preserve">  -----------------------</v>
          </cell>
          <cell r="AH149" t="str">
            <v xml:space="preserve">  -----------------------</v>
          </cell>
          <cell r="AI149" t="str">
            <v xml:space="preserve">  -----------------------</v>
          </cell>
          <cell r="AJ149" t="str">
            <v xml:space="preserve">  -----------------------</v>
          </cell>
          <cell r="AK149" t="str">
            <v xml:space="preserve">  -----------------------</v>
          </cell>
          <cell r="AL149" t="str">
            <v xml:space="preserve">  -----------------------</v>
          </cell>
          <cell r="AM149" t="str">
            <v xml:space="preserve">  -----------------------</v>
          </cell>
        </row>
        <row r="150">
          <cell r="C150">
            <v>14940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2000</v>
          </cell>
          <cell r="J150">
            <v>2850</v>
          </cell>
          <cell r="K150">
            <v>0</v>
          </cell>
          <cell r="L150">
            <v>0</v>
          </cell>
          <cell r="M150">
            <v>17790</v>
          </cell>
          <cell r="N150">
            <v>0</v>
          </cell>
          <cell r="O150">
            <v>0</v>
          </cell>
          <cell r="P150">
            <v>0</v>
          </cell>
          <cell r="Q150">
            <v>-769.72</v>
          </cell>
          <cell r="R150">
            <v>0</v>
          </cell>
          <cell r="S150">
            <v>1309.72</v>
          </cell>
          <cell r="T150">
            <v>0</v>
          </cell>
          <cell r="U150">
            <v>539.96</v>
          </cell>
          <cell r="V150">
            <v>480.28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1020.24</v>
          </cell>
          <cell r="AI150">
            <v>16769.759999999998</v>
          </cell>
          <cell r="AJ150">
            <v>352.16</v>
          </cell>
          <cell r="AK150">
            <v>957.08</v>
          </cell>
          <cell r="AL150">
            <v>1687.44</v>
          </cell>
          <cell r="AM150">
            <v>402.48</v>
          </cell>
        </row>
        <row r="152">
          <cell r="A152" t="str">
            <v>Departamento 4741 COM MUN GUADALAJARA</v>
          </cell>
        </row>
        <row r="153">
          <cell r="A153" t="str">
            <v>00880</v>
          </cell>
          <cell r="B153" t="str">
            <v>MACIAS LOPEZ ROBERTO</v>
          </cell>
          <cell r="C153">
            <v>2489.3000000000002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1000</v>
          </cell>
          <cell r="J153">
            <v>0</v>
          </cell>
          <cell r="K153">
            <v>0</v>
          </cell>
          <cell r="L153">
            <v>0</v>
          </cell>
          <cell r="M153">
            <v>2489.3000000000002</v>
          </cell>
          <cell r="N153">
            <v>0</v>
          </cell>
          <cell r="O153">
            <v>0</v>
          </cell>
          <cell r="P153">
            <v>0</v>
          </cell>
          <cell r="Q153">
            <v>-384.86</v>
          </cell>
          <cell r="R153">
            <v>0</v>
          </cell>
          <cell r="S153">
            <v>126.32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2489.3000000000002</v>
          </cell>
          <cell r="AJ153">
            <v>61.52</v>
          </cell>
          <cell r="AK153">
            <v>147.97999999999999</v>
          </cell>
          <cell r="AL153">
            <v>260.86</v>
          </cell>
          <cell r="AM153">
            <v>172.68</v>
          </cell>
        </row>
        <row r="154">
          <cell r="A154" t="str">
            <v>00960</v>
          </cell>
          <cell r="B154" t="str">
            <v>TORRES DE LA ROSA MARIA GUADALUPE</v>
          </cell>
          <cell r="C154">
            <v>9000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1000</v>
          </cell>
          <cell r="J154">
            <v>6000</v>
          </cell>
          <cell r="K154">
            <v>0</v>
          </cell>
          <cell r="L154">
            <v>0</v>
          </cell>
          <cell r="M154">
            <v>15000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1567.72</v>
          </cell>
          <cell r="T154">
            <v>0</v>
          </cell>
          <cell r="U154">
            <v>1567.72</v>
          </cell>
          <cell r="V154">
            <v>416.18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1983.9</v>
          </cell>
          <cell r="AI154">
            <v>13016.1</v>
          </cell>
          <cell r="AJ154">
            <v>287.10000000000002</v>
          </cell>
          <cell r="AK154">
            <v>874.6</v>
          </cell>
          <cell r="AL154">
            <v>1024.52</v>
          </cell>
          <cell r="AM154">
            <v>328.12</v>
          </cell>
        </row>
        <row r="155">
          <cell r="A155" t="str">
            <v>00980</v>
          </cell>
          <cell r="B155" t="str">
            <v>TORRES CAMPOS MARTHA YOLANDA</v>
          </cell>
          <cell r="C155">
            <v>7467.9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1000</v>
          </cell>
          <cell r="J155">
            <v>0</v>
          </cell>
          <cell r="K155">
            <v>0</v>
          </cell>
          <cell r="L155">
            <v>0</v>
          </cell>
          <cell r="M155">
            <v>7467.9</v>
          </cell>
          <cell r="N155">
            <v>0</v>
          </cell>
          <cell r="O155">
            <v>0</v>
          </cell>
          <cell r="P155">
            <v>0</v>
          </cell>
          <cell r="Q155">
            <v>-384.86</v>
          </cell>
          <cell r="R155">
            <v>0</v>
          </cell>
          <cell r="S155">
            <v>499.58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7467.9</v>
          </cell>
          <cell r="AJ155">
            <v>205.06</v>
          </cell>
          <cell r="AK155">
            <v>493.28</v>
          </cell>
          <cell r="AL155">
            <v>869.5</v>
          </cell>
          <cell r="AM155">
            <v>172.68</v>
          </cell>
        </row>
        <row r="156">
          <cell r="A156" t="str">
            <v>00981</v>
          </cell>
          <cell r="B156" t="str">
            <v>GONZALEZ GONZALEZ NOE</v>
          </cell>
          <cell r="C156">
            <v>7467.9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1000</v>
          </cell>
          <cell r="J156">
            <v>0</v>
          </cell>
          <cell r="K156">
            <v>0</v>
          </cell>
          <cell r="L156">
            <v>0</v>
          </cell>
          <cell r="M156">
            <v>7467.9</v>
          </cell>
          <cell r="N156">
            <v>0</v>
          </cell>
          <cell r="O156">
            <v>0</v>
          </cell>
          <cell r="P156">
            <v>0</v>
          </cell>
          <cell r="Q156">
            <v>-384.86</v>
          </cell>
          <cell r="R156">
            <v>0</v>
          </cell>
          <cell r="S156">
            <v>499.58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7467.9</v>
          </cell>
          <cell r="AJ156">
            <v>205.06</v>
          </cell>
          <cell r="AK156">
            <v>493.28</v>
          </cell>
          <cell r="AL156">
            <v>869.5</v>
          </cell>
          <cell r="AM156">
            <v>172.68</v>
          </cell>
        </row>
        <row r="157">
          <cell r="A157" t="str">
            <v>Total Depto</v>
          </cell>
          <cell r="C157" t="str">
            <v xml:space="preserve">  -----------------------</v>
          </cell>
          <cell r="D157" t="str">
            <v xml:space="preserve">  -----------------------</v>
          </cell>
          <cell r="E157" t="str">
            <v xml:space="preserve">  -----------------------</v>
          </cell>
          <cell r="F157" t="str">
            <v xml:space="preserve">  -----------------------</v>
          </cell>
          <cell r="G157" t="str">
            <v xml:space="preserve">  -----------------------</v>
          </cell>
          <cell r="H157" t="str">
            <v xml:space="preserve">  -----------------------</v>
          </cell>
          <cell r="I157" t="str">
            <v xml:space="preserve">  -----------------------</v>
          </cell>
          <cell r="J157" t="str">
            <v xml:space="preserve">  -----------------------</v>
          </cell>
          <cell r="K157" t="str">
            <v xml:space="preserve">  -----------------------</v>
          </cell>
          <cell r="L157" t="str">
            <v xml:space="preserve">  -----------------------</v>
          </cell>
          <cell r="M157" t="str">
            <v xml:space="preserve">  -----------------------</v>
          </cell>
          <cell r="N157" t="str">
            <v xml:space="preserve">  -----------------------</v>
          </cell>
          <cell r="O157" t="str">
            <v xml:space="preserve">  -----------------------</v>
          </cell>
          <cell r="P157" t="str">
            <v xml:space="preserve">  -----------------------</v>
          </cell>
          <cell r="Q157" t="str">
            <v xml:space="preserve">  -----------------------</v>
          </cell>
          <cell r="R157" t="str">
            <v xml:space="preserve">  -----------------------</v>
          </cell>
          <cell r="S157" t="str">
            <v xml:space="preserve">  -----------------------</v>
          </cell>
          <cell r="T157" t="str">
            <v xml:space="preserve">  -----------------------</v>
          </cell>
          <cell r="U157" t="str">
            <v xml:space="preserve">  -----------------------</v>
          </cell>
          <cell r="V157" t="str">
            <v xml:space="preserve">  -----------------------</v>
          </cell>
          <cell r="W157" t="str">
            <v xml:space="preserve">  -----------------------</v>
          </cell>
          <cell r="X157" t="str">
            <v xml:space="preserve">  -----------------------</v>
          </cell>
          <cell r="Y157" t="str">
            <v xml:space="preserve">  -----------------------</v>
          </cell>
          <cell r="Z157" t="str">
            <v xml:space="preserve">  -----------------------</v>
          </cell>
          <cell r="AA157" t="str">
            <v xml:space="preserve">  -----------------------</v>
          </cell>
          <cell r="AB157" t="str">
            <v xml:space="preserve">  -----------------------</v>
          </cell>
          <cell r="AC157" t="str">
            <v xml:space="preserve">  -----------------------</v>
          </cell>
          <cell r="AD157" t="str">
            <v xml:space="preserve">  -----------------------</v>
          </cell>
          <cell r="AE157" t="str">
            <v xml:space="preserve">  -----------------------</v>
          </cell>
          <cell r="AF157" t="str">
            <v xml:space="preserve">  -----------------------</v>
          </cell>
          <cell r="AG157" t="str">
            <v xml:space="preserve">  -----------------------</v>
          </cell>
          <cell r="AH157" t="str">
            <v xml:space="preserve">  -----------------------</v>
          </cell>
          <cell r="AI157" t="str">
            <v xml:space="preserve">  -----------------------</v>
          </cell>
          <cell r="AJ157" t="str">
            <v xml:space="preserve">  -----------------------</v>
          </cell>
          <cell r="AK157" t="str">
            <v xml:space="preserve">  -----------------------</v>
          </cell>
          <cell r="AL157" t="str">
            <v xml:space="preserve">  -----------------------</v>
          </cell>
          <cell r="AM157" t="str">
            <v xml:space="preserve">  -----------------------</v>
          </cell>
        </row>
        <row r="158">
          <cell r="C158">
            <v>26425.1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4000</v>
          </cell>
          <cell r="J158">
            <v>6000</v>
          </cell>
          <cell r="K158">
            <v>0</v>
          </cell>
          <cell r="L158">
            <v>0</v>
          </cell>
          <cell r="M158">
            <v>32425.1</v>
          </cell>
          <cell r="N158">
            <v>0</v>
          </cell>
          <cell r="O158">
            <v>0</v>
          </cell>
          <cell r="P158">
            <v>0</v>
          </cell>
          <cell r="Q158">
            <v>-1154.58</v>
          </cell>
          <cell r="R158">
            <v>0</v>
          </cell>
          <cell r="S158">
            <v>2693.2</v>
          </cell>
          <cell r="T158">
            <v>0</v>
          </cell>
          <cell r="U158">
            <v>1567.72</v>
          </cell>
          <cell r="V158">
            <v>416.18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1983.9</v>
          </cell>
          <cell r="AI158">
            <v>30441.200000000001</v>
          </cell>
          <cell r="AJ158">
            <v>758.74</v>
          </cell>
          <cell r="AK158">
            <v>2009.14</v>
          </cell>
          <cell r="AL158">
            <v>3024.38</v>
          </cell>
          <cell r="AM158">
            <v>846.16</v>
          </cell>
        </row>
        <row r="160">
          <cell r="A160" t="str">
            <v>Departamento 4794 COM MUN TEPATITLAN DE MORELOS</v>
          </cell>
        </row>
        <row r="161">
          <cell r="A161" t="str">
            <v>00279</v>
          </cell>
          <cell r="B161" t="str">
            <v>BRAVO GARCIA ANDREA NALLELY</v>
          </cell>
          <cell r="C161">
            <v>7467.9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1000</v>
          </cell>
          <cell r="J161">
            <v>0</v>
          </cell>
          <cell r="K161">
            <v>0</v>
          </cell>
          <cell r="L161">
            <v>0</v>
          </cell>
          <cell r="M161">
            <v>7467.9</v>
          </cell>
          <cell r="N161">
            <v>0</v>
          </cell>
          <cell r="O161">
            <v>0</v>
          </cell>
          <cell r="P161">
            <v>0</v>
          </cell>
          <cell r="Q161">
            <v>-384.86</v>
          </cell>
          <cell r="R161">
            <v>0</v>
          </cell>
          <cell r="S161">
            <v>499.58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7467.9</v>
          </cell>
          <cell r="AJ161">
            <v>205.06</v>
          </cell>
          <cell r="AK161">
            <v>493.28</v>
          </cell>
          <cell r="AL161">
            <v>869.5</v>
          </cell>
          <cell r="AM161">
            <v>172.68</v>
          </cell>
        </row>
        <row r="162">
          <cell r="A162" t="str">
            <v>Total Depto</v>
          </cell>
          <cell r="C162" t="str">
            <v xml:space="preserve">  -----------------------</v>
          </cell>
          <cell r="D162" t="str">
            <v xml:space="preserve">  -----------------------</v>
          </cell>
          <cell r="E162" t="str">
            <v xml:space="preserve">  -----------------------</v>
          </cell>
          <cell r="F162" t="str">
            <v xml:space="preserve">  -----------------------</v>
          </cell>
          <cell r="G162" t="str">
            <v xml:space="preserve">  -----------------------</v>
          </cell>
          <cell r="H162" t="str">
            <v xml:space="preserve">  -----------------------</v>
          </cell>
          <cell r="I162" t="str">
            <v xml:space="preserve">  -----------------------</v>
          </cell>
          <cell r="J162" t="str">
            <v xml:space="preserve">  -----------------------</v>
          </cell>
          <cell r="K162" t="str">
            <v xml:space="preserve">  -----------------------</v>
          </cell>
          <cell r="L162" t="str">
            <v xml:space="preserve">  -----------------------</v>
          </cell>
          <cell r="M162" t="str">
            <v xml:space="preserve">  -----------------------</v>
          </cell>
          <cell r="N162" t="str">
            <v xml:space="preserve">  -----------------------</v>
          </cell>
          <cell r="O162" t="str">
            <v xml:space="preserve">  -----------------------</v>
          </cell>
          <cell r="P162" t="str">
            <v xml:space="preserve">  -----------------------</v>
          </cell>
          <cell r="Q162" t="str">
            <v xml:space="preserve">  -----------------------</v>
          </cell>
          <cell r="R162" t="str">
            <v xml:space="preserve">  -----------------------</v>
          </cell>
          <cell r="S162" t="str">
            <v xml:space="preserve">  -----------------------</v>
          </cell>
          <cell r="T162" t="str">
            <v xml:space="preserve">  -----------------------</v>
          </cell>
          <cell r="U162" t="str">
            <v xml:space="preserve">  -----------------------</v>
          </cell>
          <cell r="V162" t="str">
            <v xml:space="preserve">  -----------------------</v>
          </cell>
          <cell r="W162" t="str">
            <v xml:space="preserve">  -----------------------</v>
          </cell>
          <cell r="X162" t="str">
            <v xml:space="preserve">  -----------------------</v>
          </cell>
          <cell r="Y162" t="str">
            <v xml:space="preserve">  -----------------------</v>
          </cell>
          <cell r="Z162" t="str">
            <v xml:space="preserve">  -----------------------</v>
          </cell>
          <cell r="AA162" t="str">
            <v xml:space="preserve">  -----------------------</v>
          </cell>
          <cell r="AB162" t="str">
            <v xml:space="preserve">  -----------------------</v>
          </cell>
          <cell r="AC162" t="str">
            <v xml:space="preserve">  -----------------------</v>
          </cell>
          <cell r="AD162" t="str">
            <v xml:space="preserve">  -----------------------</v>
          </cell>
          <cell r="AE162" t="str">
            <v xml:space="preserve">  -----------------------</v>
          </cell>
          <cell r="AF162" t="str">
            <v xml:space="preserve">  -----------------------</v>
          </cell>
          <cell r="AG162" t="str">
            <v xml:space="preserve">  -----------------------</v>
          </cell>
          <cell r="AH162" t="str">
            <v xml:space="preserve">  -----------------------</v>
          </cell>
          <cell r="AI162" t="str">
            <v xml:space="preserve">  -----------------------</v>
          </cell>
          <cell r="AJ162" t="str">
            <v xml:space="preserve">  -----------------------</v>
          </cell>
          <cell r="AK162" t="str">
            <v xml:space="preserve">  -----------------------</v>
          </cell>
          <cell r="AL162" t="str">
            <v xml:space="preserve">  -----------------------</v>
          </cell>
          <cell r="AM162" t="str">
            <v xml:space="preserve">  -----------------------</v>
          </cell>
        </row>
        <row r="163">
          <cell r="C163">
            <v>7467.9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1000</v>
          </cell>
          <cell r="J163">
            <v>0</v>
          </cell>
          <cell r="K163">
            <v>0</v>
          </cell>
          <cell r="L163">
            <v>0</v>
          </cell>
          <cell r="M163">
            <v>7467.9</v>
          </cell>
          <cell r="N163">
            <v>0</v>
          </cell>
          <cell r="O163">
            <v>0</v>
          </cell>
          <cell r="P163">
            <v>0</v>
          </cell>
          <cell r="Q163">
            <v>-384.86</v>
          </cell>
          <cell r="R163">
            <v>0</v>
          </cell>
          <cell r="S163">
            <v>499.58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7467.9</v>
          </cell>
          <cell r="AJ163">
            <v>205.06</v>
          </cell>
          <cell r="AK163">
            <v>493.28</v>
          </cell>
          <cell r="AL163">
            <v>869.5</v>
          </cell>
          <cell r="AM163">
            <v>172.68</v>
          </cell>
        </row>
        <row r="165">
          <cell r="A165" t="str">
            <v>Departamento 4799 COM MUN TLAQUEPAQUE</v>
          </cell>
        </row>
        <row r="166">
          <cell r="A166" t="str">
            <v>00873</v>
          </cell>
          <cell r="B166" t="str">
            <v>GONZALEZ REAL BLANCA LUCERO</v>
          </cell>
          <cell r="C166">
            <v>7467.9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1000</v>
          </cell>
          <cell r="J166">
            <v>0</v>
          </cell>
          <cell r="K166">
            <v>0</v>
          </cell>
          <cell r="L166">
            <v>0</v>
          </cell>
          <cell r="M166">
            <v>7467.9</v>
          </cell>
          <cell r="N166">
            <v>0</v>
          </cell>
          <cell r="O166">
            <v>0</v>
          </cell>
          <cell r="P166">
            <v>0</v>
          </cell>
          <cell r="Q166">
            <v>-384.86</v>
          </cell>
          <cell r="R166">
            <v>0</v>
          </cell>
          <cell r="S166">
            <v>499.58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7467.9</v>
          </cell>
          <cell r="AJ166">
            <v>205.06</v>
          </cell>
          <cell r="AK166">
            <v>493.28</v>
          </cell>
          <cell r="AL166">
            <v>869.5</v>
          </cell>
          <cell r="AM166">
            <v>172.68</v>
          </cell>
        </row>
        <row r="167">
          <cell r="A167" t="str">
            <v>Total Depto</v>
          </cell>
          <cell r="C167" t="str">
            <v xml:space="preserve">  -----------------------</v>
          </cell>
          <cell r="D167" t="str">
            <v xml:space="preserve">  -----------------------</v>
          </cell>
          <cell r="E167" t="str">
            <v xml:space="preserve">  -----------------------</v>
          </cell>
          <cell r="F167" t="str">
            <v xml:space="preserve">  -----------------------</v>
          </cell>
          <cell r="G167" t="str">
            <v xml:space="preserve">  -----------------------</v>
          </cell>
          <cell r="H167" t="str">
            <v xml:space="preserve">  -----------------------</v>
          </cell>
          <cell r="I167" t="str">
            <v xml:space="preserve">  -----------------------</v>
          </cell>
          <cell r="J167" t="str">
            <v xml:space="preserve">  -----------------------</v>
          </cell>
          <cell r="K167" t="str">
            <v xml:space="preserve">  -----------------------</v>
          </cell>
          <cell r="L167" t="str">
            <v xml:space="preserve">  -----------------------</v>
          </cell>
          <cell r="M167" t="str">
            <v xml:space="preserve">  -----------------------</v>
          </cell>
          <cell r="N167" t="str">
            <v xml:space="preserve">  -----------------------</v>
          </cell>
          <cell r="O167" t="str">
            <v xml:space="preserve">  -----------------------</v>
          </cell>
          <cell r="P167" t="str">
            <v xml:space="preserve">  -----------------------</v>
          </cell>
          <cell r="Q167" t="str">
            <v xml:space="preserve">  -----------------------</v>
          </cell>
          <cell r="R167" t="str">
            <v xml:space="preserve">  -----------------------</v>
          </cell>
          <cell r="S167" t="str">
            <v xml:space="preserve">  -----------------------</v>
          </cell>
          <cell r="T167" t="str">
            <v xml:space="preserve">  -----------------------</v>
          </cell>
          <cell r="U167" t="str">
            <v xml:space="preserve">  -----------------------</v>
          </cell>
          <cell r="V167" t="str">
            <v xml:space="preserve">  -----------------------</v>
          </cell>
          <cell r="W167" t="str">
            <v xml:space="preserve">  -----------------------</v>
          </cell>
          <cell r="X167" t="str">
            <v xml:space="preserve">  -----------------------</v>
          </cell>
          <cell r="Y167" t="str">
            <v xml:space="preserve">  -----------------------</v>
          </cell>
          <cell r="Z167" t="str">
            <v xml:space="preserve">  -----------------------</v>
          </cell>
          <cell r="AA167" t="str">
            <v xml:space="preserve">  -----------------------</v>
          </cell>
          <cell r="AB167" t="str">
            <v xml:space="preserve">  -----------------------</v>
          </cell>
          <cell r="AC167" t="str">
            <v xml:space="preserve">  -----------------------</v>
          </cell>
          <cell r="AD167" t="str">
            <v xml:space="preserve">  -----------------------</v>
          </cell>
          <cell r="AE167" t="str">
            <v xml:space="preserve">  -----------------------</v>
          </cell>
          <cell r="AF167" t="str">
            <v xml:space="preserve">  -----------------------</v>
          </cell>
          <cell r="AG167" t="str">
            <v xml:space="preserve">  -----------------------</v>
          </cell>
          <cell r="AH167" t="str">
            <v xml:space="preserve">  -----------------------</v>
          </cell>
          <cell r="AI167" t="str">
            <v xml:space="preserve">  -----------------------</v>
          </cell>
          <cell r="AJ167" t="str">
            <v xml:space="preserve">  -----------------------</v>
          </cell>
          <cell r="AK167" t="str">
            <v xml:space="preserve">  -----------------------</v>
          </cell>
          <cell r="AL167" t="str">
            <v xml:space="preserve">  -----------------------</v>
          </cell>
          <cell r="AM167" t="str">
            <v xml:space="preserve">  -----------------------</v>
          </cell>
        </row>
        <row r="168">
          <cell r="C168">
            <v>7467.9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1000</v>
          </cell>
          <cell r="J168">
            <v>0</v>
          </cell>
          <cell r="K168">
            <v>0</v>
          </cell>
          <cell r="L168">
            <v>0</v>
          </cell>
          <cell r="M168">
            <v>7467.9</v>
          </cell>
          <cell r="N168">
            <v>0</v>
          </cell>
          <cell r="O168">
            <v>0</v>
          </cell>
          <cell r="P168">
            <v>0</v>
          </cell>
          <cell r="Q168">
            <v>-384.86</v>
          </cell>
          <cell r="R168">
            <v>0</v>
          </cell>
          <cell r="S168">
            <v>499.58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7467.9</v>
          </cell>
          <cell r="AJ168">
            <v>205.06</v>
          </cell>
          <cell r="AK168">
            <v>493.28</v>
          </cell>
          <cell r="AL168">
            <v>869.5</v>
          </cell>
          <cell r="AM168">
            <v>172.68</v>
          </cell>
        </row>
        <row r="170">
          <cell r="A170" t="str">
            <v>Departamento 9114 INSTITUTO REYES HEROLES</v>
          </cell>
        </row>
        <row r="171">
          <cell r="A171" t="str">
            <v>00093</v>
          </cell>
          <cell r="B171" t="str">
            <v>HERNANDEZ VIRGEN VERONICA</v>
          </cell>
          <cell r="C171">
            <v>9168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1000</v>
          </cell>
          <cell r="J171">
            <v>0</v>
          </cell>
          <cell r="K171">
            <v>0</v>
          </cell>
          <cell r="L171">
            <v>0</v>
          </cell>
          <cell r="M171">
            <v>9168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684.56</v>
          </cell>
          <cell r="T171">
            <v>0</v>
          </cell>
          <cell r="U171">
            <v>684.56</v>
          </cell>
          <cell r="V171">
            <v>255.04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939.6</v>
          </cell>
          <cell r="AI171">
            <v>8228.4</v>
          </cell>
          <cell r="AJ171">
            <v>185.5</v>
          </cell>
          <cell r="AK171">
            <v>504.14</v>
          </cell>
          <cell r="AL171">
            <v>859.06</v>
          </cell>
          <cell r="AM171">
            <v>212</v>
          </cell>
        </row>
        <row r="172">
          <cell r="A172" t="str">
            <v>Total Depto</v>
          </cell>
          <cell r="C172" t="str">
            <v xml:space="preserve">  -----------------------</v>
          </cell>
          <cell r="D172" t="str">
            <v xml:space="preserve">  -----------------------</v>
          </cell>
          <cell r="E172" t="str">
            <v xml:space="preserve">  -----------------------</v>
          </cell>
          <cell r="F172" t="str">
            <v xml:space="preserve">  -----------------------</v>
          </cell>
          <cell r="G172" t="str">
            <v xml:space="preserve">  -----------------------</v>
          </cell>
          <cell r="H172" t="str">
            <v xml:space="preserve">  -----------------------</v>
          </cell>
          <cell r="I172" t="str">
            <v xml:space="preserve">  -----------------------</v>
          </cell>
          <cell r="J172" t="str">
            <v xml:space="preserve">  -----------------------</v>
          </cell>
          <cell r="K172" t="str">
            <v xml:space="preserve">  -----------------------</v>
          </cell>
          <cell r="L172" t="str">
            <v xml:space="preserve">  -----------------------</v>
          </cell>
          <cell r="M172" t="str">
            <v xml:space="preserve">  -----------------------</v>
          </cell>
          <cell r="N172" t="str">
            <v xml:space="preserve">  -----------------------</v>
          </cell>
          <cell r="O172" t="str">
            <v xml:space="preserve">  -----------------------</v>
          </cell>
          <cell r="P172" t="str">
            <v xml:space="preserve">  -----------------------</v>
          </cell>
          <cell r="Q172" t="str">
            <v xml:space="preserve">  -----------------------</v>
          </cell>
          <cell r="R172" t="str">
            <v xml:space="preserve">  -----------------------</v>
          </cell>
          <cell r="S172" t="str">
            <v xml:space="preserve">  -----------------------</v>
          </cell>
          <cell r="T172" t="str">
            <v xml:space="preserve">  -----------------------</v>
          </cell>
          <cell r="U172" t="str">
            <v xml:space="preserve">  -----------------------</v>
          </cell>
          <cell r="V172" t="str">
            <v xml:space="preserve">  -----------------------</v>
          </cell>
          <cell r="W172" t="str">
            <v xml:space="preserve">  -----------------------</v>
          </cell>
          <cell r="X172" t="str">
            <v xml:space="preserve">  -----------------------</v>
          </cell>
          <cell r="Y172" t="str">
            <v xml:space="preserve">  -----------------------</v>
          </cell>
          <cell r="Z172" t="str">
            <v xml:space="preserve">  -----------------------</v>
          </cell>
          <cell r="AA172" t="str">
            <v xml:space="preserve">  -----------------------</v>
          </cell>
          <cell r="AB172" t="str">
            <v xml:space="preserve">  -----------------------</v>
          </cell>
          <cell r="AC172" t="str">
            <v xml:space="preserve">  -----------------------</v>
          </cell>
          <cell r="AD172" t="str">
            <v xml:space="preserve">  -----------------------</v>
          </cell>
          <cell r="AE172" t="str">
            <v xml:space="preserve">  -----------------------</v>
          </cell>
          <cell r="AF172" t="str">
            <v xml:space="preserve">  -----------------------</v>
          </cell>
          <cell r="AG172" t="str">
            <v xml:space="preserve">  -----------------------</v>
          </cell>
          <cell r="AH172" t="str">
            <v xml:space="preserve">  -----------------------</v>
          </cell>
          <cell r="AI172" t="str">
            <v xml:space="preserve">  -----------------------</v>
          </cell>
          <cell r="AJ172" t="str">
            <v xml:space="preserve">  -----------------------</v>
          </cell>
          <cell r="AK172" t="str">
            <v xml:space="preserve">  -----------------------</v>
          </cell>
          <cell r="AL172" t="str">
            <v xml:space="preserve">  -----------------------</v>
          </cell>
          <cell r="AM172" t="str">
            <v xml:space="preserve">  -----------------------</v>
          </cell>
        </row>
        <row r="173">
          <cell r="C173">
            <v>9168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1000</v>
          </cell>
          <cell r="J173">
            <v>0</v>
          </cell>
          <cell r="K173">
            <v>0</v>
          </cell>
          <cell r="L173">
            <v>0</v>
          </cell>
          <cell r="M173">
            <v>9168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684.56</v>
          </cell>
          <cell r="T173">
            <v>0</v>
          </cell>
          <cell r="U173">
            <v>684.56</v>
          </cell>
          <cell r="V173">
            <v>255.04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939.6</v>
          </cell>
          <cell r="AI173">
            <v>8228.4</v>
          </cell>
          <cell r="AJ173">
            <v>185.5</v>
          </cell>
          <cell r="AK173">
            <v>504.14</v>
          </cell>
          <cell r="AL173">
            <v>859.06</v>
          </cell>
          <cell r="AM173">
            <v>212</v>
          </cell>
        </row>
        <row r="175">
          <cell r="A175" t="str">
            <v>Departamento 9117 CDE CENTRO DE MEDIACION</v>
          </cell>
        </row>
        <row r="176">
          <cell r="A176" t="str">
            <v>00969</v>
          </cell>
          <cell r="B176" t="str">
            <v>GONZALEZ VALENZUELA LUIS GEOVANNI</v>
          </cell>
          <cell r="C176">
            <v>7470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1000</v>
          </cell>
          <cell r="J176">
            <v>3755.76</v>
          </cell>
          <cell r="K176">
            <v>0</v>
          </cell>
          <cell r="L176">
            <v>0</v>
          </cell>
          <cell r="M176">
            <v>11225.76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920.94</v>
          </cell>
          <cell r="T176">
            <v>0</v>
          </cell>
          <cell r="U176">
            <v>920.94</v>
          </cell>
          <cell r="V176">
            <v>304.82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1225.76</v>
          </cell>
          <cell r="AI176">
            <v>10000</v>
          </cell>
          <cell r="AJ176">
            <v>216.86</v>
          </cell>
          <cell r="AK176">
            <v>605</v>
          </cell>
          <cell r="AL176">
            <v>910.14</v>
          </cell>
          <cell r="AM176">
            <v>247.84</v>
          </cell>
        </row>
        <row r="177">
          <cell r="A177" t="str">
            <v>Total Depto</v>
          </cell>
          <cell r="C177" t="str">
            <v xml:space="preserve">  -----------------------</v>
          </cell>
          <cell r="D177" t="str">
            <v xml:space="preserve">  -----------------------</v>
          </cell>
          <cell r="E177" t="str">
            <v xml:space="preserve">  -----------------------</v>
          </cell>
          <cell r="F177" t="str">
            <v xml:space="preserve">  -----------------------</v>
          </cell>
          <cell r="G177" t="str">
            <v xml:space="preserve">  -----------------------</v>
          </cell>
          <cell r="H177" t="str">
            <v xml:space="preserve">  -----------------------</v>
          </cell>
          <cell r="I177" t="str">
            <v xml:space="preserve">  -----------------------</v>
          </cell>
          <cell r="J177" t="str">
            <v xml:space="preserve">  -----------------------</v>
          </cell>
          <cell r="K177" t="str">
            <v xml:space="preserve">  -----------------------</v>
          </cell>
          <cell r="L177" t="str">
            <v xml:space="preserve">  -----------------------</v>
          </cell>
          <cell r="M177" t="str">
            <v xml:space="preserve">  -----------------------</v>
          </cell>
          <cell r="N177" t="str">
            <v xml:space="preserve">  -----------------------</v>
          </cell>
          <cell r="O177" t="str">
            <v xml:space="preserve">  -----------------------</v>
          </cell>
          <cell r="P177" t="str">
            <v xml:space="preserve">  -----------------------</v>
          </cell>
          <cell r="Q177" t="str">
            <v xml:space="preserve">  -----------------------</v>
          </cell>
          <cell r="R177" t="str">
            <v xml:space="preserve">  -----------------------</v>
          </cell>
          <cell r="S177" t="str">
            <v xml:space="preserve">  -----------------------</v>
          </cell>
          <cell r="T177" t="str">
            <v xml:space="preserve">  -----------------------</v>
          </cell>
          <cell r="U177" t="str">
            <v xml:space="preserve">  -----------------------</v>
          </cell>
          <cell r="V177" t="str">
            <v xml:space="preserve">  -----------------------</v>
          </cell>
          <cell r="W177" t="str">
            <v xml:space="preserve">  -----------------------</v>
          </cell>
          <cell r="X177" t="str">
            <v xml:space="preserve">  -----------------------</v>
          </cell>
          <cell r="Y177" t="str">
            <v xml:space="preserve">  -----------------------</v>
          </cell>
          <cell r="Z177" t="str">
            <v xml:space="preserve">  -----------------------</v>
          </cell>
          <cell r="AA177" t="str">
            <v xml:space="preserve">  -----------------------</v>
          </cell>
          <cell r="AB177" t="str">
            <v xml:space="preserve">  -----------------------</v>
          </cell>
          <cell r="AC177" t="str">
            <v xml:space="preserve">  -----------------------</v>
          </cell>
          <cell r="AD177" t="str">
            <v xml:space="preserve">  -----------------------</v>
          </cell>
          <cell r="AE177" t="str">
            <v xml:space="preserve">  -----------------------</v>
          </cell>
          <cell r="AF177" t="str">
            <v xml:space="preserve">  -----------------------</v>
          </cell>
          <cell r="AG177" t="str">
            <v xml:space="preserve">  -----------------------</v>
          </cell>
          <cell r="AH177" t="str">
            <v xml:space="preserve">  -----------------------</v>
          </cell>
          <cell r="AI177" t="str">
            <v xml:space="preserve">  -----------------------</v>
          </cell>
          <cell r="AJ177" t="str">
            <v xml:space="preserve">  -----------------------</v>
          </cell>
          <cell r="AK177" t="str">
            <v xml:space="preserve">  -----------------------</v>
          </cell>
          <cell r="AL177" t="str">
            <v xml:space="preserve">  -----------------------</v>
          </cell>
          <cell r="AM177" t="str">
            <v xml:space="preserve">  -----------------------</v>
          </cell>
        </row>
        <row r="178">
          <cell r="C178">
            <v>7470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1000</v>
          </cell>
          <cell r="J178">
            <v>3755.76</v>
          </cell>
          <cell r="K178">
            <v>0</v>
          </cell>
          <cell r="L178">
            <v>0</v>
          </cell>
          <cell r="M178">
            <v>11225.76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920.94</v>
          </cell>
          <cell r="T178">
            <v>0</v>
          </cell>
          <cell r="U178">
            <v>920.94</v>
          </cell>
          <cell r="V178">
            <v>304.82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1225.76</v>
          </cell>
          <cell r="AI178">
            <v>10000</v>
          </cell>
          <cell r="AJ178">
            <v>216.86</v>
          </cell>
          <cell r="AK178">
            <v>605</v>
          </cell>
          <cell r="AL178">
            <v>910.14</v>
          </cell>
          <cell r="AM178">
            <v>247.84</v>
          </cell>
        </row>
        <row r="180">
          <cell r="A180" t="str">
            <v>Departamento 9119 CDE SECRETARIA DE MEDIO AMBIENTE</v>
          </cell>
        </row>
        <row r="181">
          <cell r="A181" t="str">
            <v>00966</v>
          </cell>
          <cell r="B181" t="str">
            <v>RUIZ MEJIA MARIA MAGDALENA</v>
          </cell>
          <cell r="C181">
            <v>7470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1000</v>
          </cell>
          <cell r="J181">
            <v>3755.76</v>
          </cell>
          <cell r="K181">
            <v>0</v>
          </cell>
          <cell r="L181">
            <v>0</v>
          </cell>
          <cell r="M181">
            <v>11225.76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920.94</v>
          </cell>
          <cell r="T181">
            <v>0</v>
          </cell>
          <cell r="U181">
            <v>920.94</v>
          </cell>
          <cell r="V181">
            <v>304.82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1225.76</v>
          </cell>
          <cell r="AI181">
            <v>10000</v>
          </cell>
          <cell r="AJ181">
            <v>216.88</v>
          </cell>
          <cell r="AK181">
            <v>605.02</v>
          </cell>
          <cell r="AL181">
            <v>910.14</v>
          </cell>
          <cell r="AM181">
            <v>247.86</v>
          </cell>
        </row>
        <row r="182">
          <cell r="A182" t="str">
            <v>Total Depto</v>
          </cell>
          <cell r="C182" t="str">
            <v xml:space="preserve">  -----------------------</v>
          </cell>
          <cell r="D182" t="str">
            <v xml:space="preserve">  -----------------------</v>
          </cell>
          <cell r="E182" t="str">
            <v xml:space="preserve">  -----------------------</v>
          </cell>
          <cell r="F182" t="str">
            <v xml:space="preserve">  -----------------------</v>
          </cell>
          <cell r="G182" t="str">
            <v xml:space="preserve">  -----------------------</v>
          </cell>
          <cell r="H182" t="str">
            <v xml:space="preserve">  -----------------------</v>
          </cell>
          <cell r="I182" t="str">
            <v xml:space="preserve">  -----------------------</v>
          </cell>
          <cell r="J182" t="str">
            <v xml:space="preserve">  -----------------------</v>
          </cell>
          <cell r="K182" t="str">
            <v xml:space="preserve">  -----------------------</v>
          </cell>
          <cell r="L182" t="str">
            <v xml:space="preserve">  -----------------------</v>
          </cell>
          <cell r="M182" t="str">
            <v xml:space="preserve">  -----------------------</v>
          </cell>
          <cell r="N182" t="str">
            <v xml:space="preserve">  -----------------------</v>
          </cell>
          <cell r="O182" t="str">
            <v xml:space="preserve">  -----------------------</v>
          </cell>
          <cell r="P182" t="str">
            <v xml:space="preserve">  -----------------------</v>
          </cell>
          <cell r="Q182" t="str">
            <v xml:space="preserve">  -----------------------</v>
          </cell>
          <cell r="R182" t="str">
            <v xml:space="preserve">  -----------------------</v>
          </cell>
          <cell r="S182" t="str">
            <v xml:space="preserve">  -----------------------</v>
          </cell>
          <cell r="T182" t="str">
            <v xml:space="preserve">  -----------------------</v>
          </cell>
          <cell r="U182" t="str">
            <v xml:space="preserve">  -----------------------</v>
          </cell>
          <cell r="V182" t="str">
            <v xml:space="preserve">  -----------------------</v>
          </cell>
          <cell r="W182" t="str">
            <v xml:space="preserve">  -----------------------</v>
          </cell>
          <cell r="X182" t="str">
            <v xml:space="preserve">  -----------------------</v>
          </cell>
          <cell r="Y182" t="str">
            <v xml:space="preserve">  -----------------------</v>
          </cell>
          <cell r="Z182" t="str">
            <v xml:space="preserve">  -----------------------</v>
          </cell>
          <cell r="AA182" t="str">
            <v xml:space="preserve">  -----------------------</v>
          </cell>
          <cell r="AB182" t="str">
            <v xml:space="preserve">  -----------------------</v>
          </cell>
          <cell r="AC182" t="str">
            <v xml:space="preserve">  -----------------------</v>
          </cell>
          <cell r="AD182" t="str">
            <v xml:space="preserve">  -----------------------</v>
          </cell>
          <cell r="AE182" t="str">
            <v xml:space="preserve">  -----------------------</v>
          </cell>
          <cell r="AF182" t="str">
            <v xml:space="preserve">  -----------------------</v>
          </cell>
          <cell r="AG182" t="str">
            <v xml:space="preserve">  -----------------------</v>
          </cell>
          <cell r="AH182" t="str">
            <v xml:space="preserve">  -----------------------</v>
          </cell>
          <cell r="AI182" t="str">
            <v xml:space="preserve">  -----------------------</v>
          </cell>
          <cell r="AJ182" t="str">
            <v xml:space="preserve">  -----------------------</v>
          </cell>
          <cell r="AK182" t="str">
            <v xml:space="preserve">  -----------------------</v>
          </cell>
          <cell r="AL182" t="str">
            <v xml:space="preserve">  -----------------------</v>
          </cell>
          <cell r="AM182" t="str">
            <v xml:space="preserve">  -----------------------</v>
          </cell>
        </row>
        <row r="183">
          <cell r="C183">
            <v>7470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1000</v>
          </cell>
          <cell r="J183">
            <v>3755.76</v>
          </cell>
          <cell r="K183">
            <v>0</v>
          </cell>
          <cell r="L183">
            <v>0</v>
          </cell>
          <cell r="M183">
            <v>11225.76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920.94</v>
          </cell>
          <cell r="T183">
            <v>0</v>
          </cell>
          <cell r="U183">
            <v>920.94</v>
          </cell>
          <cell r="V183">
            <v>304.82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1225.76</v>
          </cell>
          <cell r="AI183">
            <v>10000</v>
          </cell>
          <cell r="AJ183">
            <v>216.88</v>
          </cell>
          <cell r="AK183">
            <v>605.02</v>
          </cell>
          <cell r="AL183">
            <v>910.14</v>
          </cell>
          <cell r="AM183">
            <v>247.86</v>
          </cell>
        </row>
        <row r="185">
          <cell r="A185"/>
          <cell r="C185" t="str">
            <v xml:space="preserve">  =============</v>
          </cell>
          <cell r="D185" t="str">
            <v xml:space="preserve">  =============</v>
          </cell>
          <cell r="E185" t="str">
            <v xml:space="preserve">  =============</v>
          </cell>
          <cell r="F185" t="str">
            <v xml:space="preserve">  =============</v>
          </cell>
          <cell r="G185" t="str">
            <v xml:space="preserve">  =============</v>
          </cell>
          <cell r="H185" t="str">
            <v xml:space="preserve">  =============</v>
          </cell>
          <cell r="I185" t="str">
            <v xml:space="preserve">  =============</v>
          </cell>
          <cell r="J185" t="str">
            <v xml:space="preserve">  =============</v>
          </cell>
          <cell r="K185" t="str">
            <v xml:space="preserve">  =============</v>
          </cell>
          <cell r="L185" t="str">
            <v xml:space="preserve">  =============</v>
          </cell>
          <cell r="M185" t="str">
            <v xml:space="preserve">  =============</v>
          </cell>
          <cell r="N185" t="str">
            <v xml:space="preserve">  =============</v>
          </cell>
          <cell r="O185" t="str">
            <v xml:space="preserve">  =============</v>
          </cell>
          <cell r="P185" t="str">
            <v xml:space="preserve">  =============</v>
          </cell>
          <cell r="Q185" t="str">
            <v xml:space="preserve">  =============</v>
          </cell>
          <cell r="R185" t="str">
            <v xml:space="preserve">  =============</v>
          </cell>
          <cell r="S185" t="str">
            <v xml:space="preserve">  =============</v>
          </cell>
          <cell r="T185" t="str">
            <v xml:space="preserve">  =============</v>
          </cell>
          <cell r="U185" t="str">
            <v xml:space="preserve">  =============</v>
          </cell>
          <cell r="V185" t="str">
            <v xml:space="preserve">  =============</v>
          </cell>
          <cell r="W185" t="str">
            <v xml:space="preserve">  =============</v>
          </cell>
          <cell r="X185" t="str">
            <v xml:space="preserve">  =============</v>
          </cell>
          <cell r="Y185" t="str">
            <v xml:space="preserve">  =============</v>
          </cell>
          <cell r="Z185" t="str">
            <v xml:space="preserve">  =============</v>
          </cell>
          <cell r="AA185" t="str">
            <v xml:space="preserve">  =============</v>
          </cell>
          <cell r="AB185" t="str">
            <v xml:space="preserve">  =============</v>
          </cell>
          <cell r="AC185" t="str">
            <v xml:space="preserve">  =============</v>
          </cell>
          <cell r="AD185" t="str">
            <v xml:space="preserve">  =============</v>
          </cell>
          <cell r="AE185" t="str">
            <v xml:space="preserve">  =============</v>
          </cell>
          <cell r="AF185" t="str">
            <v xml:space="preserve">  =============</v>
          </cell>
          <cell r="AG185" t="str">
            <v xml:space="preserve">  =============</v>
          </cell>
          <cell r="AH185" t="str">
            <v xml:space="preserve">  =============</v>
          </cell>
          <cell r="AI185" t="str">
            <v xml:space="preserve">  =============</v>
          </cell>
          <cell r="AJ185" t="str">
            <v xml:space="preserve">  =============</v>
          </cell>
          <cell r="AK185" t="str">
            <v xml:space="preserve">  =============</v>
          </cell>
          <cell r="AL185" t="str">
            <v xml:space="preserve">  =============</v>
          </cell>
          <cell r="AM185" t="str">
            <v xml:space="preserve">  =============</v>
          </cell>
        </row>
        <row r="186">
          <cell r="A186" t="str">
            <v>Total Gral.</v>
          </cell>
          <cell r="B186" t="str">
            <v xml:space="preserve"> </v>
          </cell>
          <cell r="C186">
            <v>682328.27</v>
          </cell>
          <cell r="D186">
            <v>36350.120000000003</v>
          </cell>
          <cell r="E186">
            <v>0</v>
          </cell>
          <cell r="F186">
            <v>7047.84</v>
          </cell>
          <cell r="G186">
            <v>2166.34</v>
          </cell>
          <cell r="H186">
            <v>31434.04</v>
          </cell>
          <cell r="I186">
            <v>69000</v>
          </cell>
          <cell r="J186">
            <v>219566.18</v>
          </cell>
          <cell r="K186">
            <v>0</v>
          </cell>
          <cell r="L186">
            <v>0</v>
          </cell>
          <cell r="M186">
            <v>978892.79</v>
          </cell>
          <cell r="N186">
            <v>0</v>
          </cell>
          <cell r="O186">
            <v>3800.79</v>
          </cell>
          <cell r="P186">
            <v>45929.26</v>
          </cell>
          <cell r="Q186">
            <v>-8851.7800000000007</v>
          </cell>
          <cell r="R186">
            <v>0</v>
          </cell>
          <cell r="S186">
            <v>104054.57</v>
          </cell>
          <cell r="T186">
            <v>3912.04</v>
          </cell>
          <cell r="U186">
            <v>93777.55</v>
          </cell>
          <cell r="V186">
            <v>22600.27</v>
          </cell>
          <cell r="W186">
            <v>14362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184381.91</v>
          </cell>
          <cell r="AI186">
            <v>794510.88</v>
          </cell>
          <cell r="AJ186">
            <v>18550.310000000001</v>
          </cell>
          <cell r="AK186">
            <v>53237.21</v>
          </cell>
          <cell r="AL186">
            <v>68818.59</v>
          </cell>
          <cell r="AM186">
            <v>20437.05</v>
          </cell>
        </row>
        <row r="188">
          <cell r="C188" t="str">
            <v xml:space="preserve"> </v>
          </cell>
          <cell r="D188" t="str">
            <v xml:space="preserve"> </v>
          </cell>
          <cell r="E188" t="str">
            <v xml:space="preserve"> </v>
          </cell>
          <cell r="F188" t="str">
            <v xml:space="preserve"> </v>
          </cell>
          <cell r="G188" t="str">
            <v xml:space="preserve"> </v>
          </cell>
          <cell r="H188" t="str">
            <v xml:space="preserve"> </v>
          </cell>
          <cell r="I188" t="str">
            <v xml:space="preserve"> </v>
          </cell>
          <cell r="J188" t="str">
            <v xml:space="preserve"> </v>
          </cell>
          <cell r="K188" t="str">
            <v xml:space="preserve"> </v>
          </cell>
          <cell r="L188" t="str">
            <v xml:space="preserve"> </v>
          </cell>
          <cell r="M188" t="str">
            <v xml:space="preserve"> </v>
          </cell>
          <cell r="N188" t="str">
            <v xml:space="preserve"> </v>
          </cell>
          <cell r="O188" t="str">
            <v xml:space="preserve"> </v>
          </cell>
          <cell r="P188" t="str">
            <v xml:space="preserve"> </v>
          </cell>
          <cell r="Q188" t="str">
            <v xml:space="preserve"> </v>
          </cell>
          <cell r="R188" t="str">
            <v xml:space="preserve"> </v>
          </cell>
          <cell r="S188" t="str">
            <v xml:space="preserve"> </v>
          </cell>
          <cell r="T188" t="str">
            <v xml:space="preserve"> </v>
          </cell>
          <cell r="U188" t="str">
            <v xml:space="preserve"> </v>
          </cell>
          <cell r="V188" t="str">
            <v xml:space="preserve"> </v>
          </cell>
          <cell r="W188" t="str">
            <v xml:space="preserve"> </v>
          </cell>
          <cell r="X188" t="str">
            <v xml:space="preserve"> </v>
          </cell>
          <cell r="Y188" t="str">
            <v xml:space="preserve"> </v>
          </cell>
          <cell r="Z188" t="str">
            <v xml:space="preserve"> </v>
          </cell>
          <cell r="AA188" t="str">
            <v xml:space="preserve"> </v>
          </cell>
          <cell r="AB188" t="str">
            <v xml:space="preserve"> </v>
          </cell>
          <cell r="AC188" t="str">
            <v xml:space="preserve"> </v>
          </cell>
          <cell r="AD188" t="str">
            <v xml:space="preserve"> </v>
          </cell>
          <cell r="AE188" t="str">
            <v xml:space="preserve"> </v>
          </cell>
          <cell r="AF188" t="str">
            <v xml:space="preserve"> </v>
          </cell>
          <cell r="AG188" t="str">
            <v xml:space="preserve"> </v>
          </cell>
          <cell r="AH188" t="str">
            <v xml:space="preserve"> </v>
          </cell>
          <cell r="AI188" t="str">
            <v xml:space="preserve"> </v>
          </cell>
          <cell r="AJ188" t="str">
            <v xml:space="preserve"> </v>
          </cell>
          <cell r="AK188" t="str">
            <v xml:space="preserve"> </v>
          </cell>
          <cell r="AL188" t="str">
            <v xml:space="preserve"> </v>
          </cell>
          <cell r="AM188" t="str">
            <v xml:space="preserve"> </v>
          </cell>
        </row>
        <row r="189">
          <cell r="A189" t="str">
            <v xml:space="preserve"> </v>
          </cell>
          <cell r="B189" t="str">
            <v xml:space="preserve"> </v>
          </cell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2"/>
  <sheetViews>
    <sheetView showGridLines="0" tabSelected="1" topLeftCell="D1" zoomScale="96" zoomScaleNormal="96" workbookViewId="0">
      <pane ySplit="6" topLeftCell="A134" activePane="bottomLeft" state="frozen"/>
      <selection pane="bottomLeft" activeCell="L7" sqref="L7:N138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221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119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141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175</v>
      </c>
      <c r="C8" s="14" t="s">
        <v>197</v>
      </c>
      <c r="D8" s="14" t="s">
        <v>17</v>
      </c>
      <c r="E8" s="15">
        <f>+F8/30</f>
        <v>392.25</v>
      </c>
      <c r="F8" s="15">
        <f>VLOOKUP($A8,[1]Hoja1!$A$9:$AM$276,3,0)</f>
        <v>11767.5</v>
      </c>
      <c r="G8" s="15">
        <f>VLOOKUP($A8,[1]Hoja1!$A$9:$AM$276,8,0)</f>
        <v>0</v>
      </c>
      <c r="H8" s="15">
        <f>VLOOKUP($A8,[1]Hoja1!$A$9:$AM$276,5,0)+VLOOKUP($A8,[1]Hoja1!$A$9:$AM$276,7,0)</f>
        <v>0</v>
      </c>
      <c r="I8" s="15">
        <f>VLOOKUP($A8,[1]Hoja1!$A$9:$AM$276,4,0)+VLOOKUP($A8,[1]Hoja1!$A$9:$AM$276,6,0)</f>
        <v>0</v>
      </c>
      <c r="J8" s="15">
        <f>VLOOKUP($A8,[1]Hoja1!$A$9:$AM$276,10,0)</f>
        <v>3232.5</v>
      </c>
      <c r="K8" s="15">
        <f>VLOOKUP($A8,[1]Hoja1!$A$9:$AM$276,9,0)</f>
        <v>1000</v>
      </c>
      <c r="L8" s="16">
        <f>SUM(F8:J8)</f>
        <v>15000</v>
      </c>
      <c r="M8" s="15">
        <f>VLOOKUP($A8,[1]Hoja1!$A$9:$AM$276,34,0)</f>
        <v>6039.2</v>
      </c>
      <c r="N8" s="16">
        <f>+L8-M8</f>
        <v>8960.7999999999993</v>
      </c>
    </row>
    <row r="9" spans="1:14" s="11" customFormat="1" ht="10.5" customHeight="1" x14ac:dyDescent="0.25">
      <c r="A9" s="12" t="s">
        <v>18</v>
      </c>
      <c r="B9" s="13" t="s">
        <v>176</v>
      </c>
      <c r="C9" s="14" t="s">
        <v>198</v>
      </c>
      <c r="D9" s="14" t="s">
        <v>17</v>
      </c>
      <c r="E9" s="15">
        <f t="shared" ref="E9:E17" si="0">+F9/30</f>
        <v>503.51599999999996</v>
      </c>
      <c r="F9" s="15">
        <f>VLOOKUP($A9,[1]Hoja1!$A$9:$AM$276,3,0)</f>
        <v>15105.48</v>
      </c>
      <c r="G9" s="15">
        <f>VLOOKUP($A9,[1]Hoja1!$A$9:$AM$276,8,0)</f>
        <v>0</v>
      </c>
      <c r="H9" s="15">
        <f>VLOOKUP($A9,[1]Hoja1!$A$9:$AM$276,5,0)+VLOOKUP($A9,[1]Hoja1!$A$9:$AM$276,7,0)</f>
        <v>0</v>
      </c>
      <c r="I9" s="15">
        <f>VLOOKUP($A9,[1]Hoja1!$A$9:$AM$276,4,0)+VLOOKUP($A9,[1]Hoja1!$A$9:$AM$276,6,0)</f>
        <v>2323.92</v>
      </c>
      <c r="J9" s="15">
        <f>VLOOKUP($A9,[1]Hoja1!$A$9:$AM$276,10,0)</f>
        <v>0</v>
      </c>
      <c r="K9" s="15">
        <f>VLOOKUP($A9,[1]Hoja1!$A$9:$AM$276,9,0)</f>
        <v>1000</v>
      </c>
      <c r="L9" s="16">
        <f t="shared" ref="L9:L21" si="1">SUM(F9:J9)</f>
        <v>17429.400000000001</v>
      </c>
      <c r="M9" s="15">
        <f>VLOOKUP($A9,[1]Hoja1!$A$9:$AM$276,34,0)</f>
        <v>2596.98</v>
      </c>
      <c r="N9" s="16">
        <f t="shared" ref="N9:N18" si="2">+L9-M9</f>
        <v>14832.420000000002</v>
      </c>
    </row>
    <row r="10" spans="1:14" s="11" customFormat="1" ht="10.5" customHeight="1" x14ac:dyDescent="0.25">
      <c r="A10" s="12" t="s">
        <v>19</v>
      </c>
      <c r="B10" s="13" t="s">
        <v>187</v>
      </c>
      <c r="C10" s="14" t="s">
        <v>196</v>
      </c>
      <c r="D10" s="14" t="s">
        <v>17</v>
      </c>
      <c r="E10" s="15">
        <f t="shared" si="0"/>
        <v>339.95</v>
      </c>
      <c r="F10" s="15">
        <f>VLOOKUP($A10,[1]Hoja1!$A$9:$AM$276,3,0)</f>
        <v>10198.5</v>
      </c>
      <c r="G10" s="15">
        <f>VLOOKUP($A10,[1]Hoja1!$A$9:$AM$276,8,0)</f>
        <v>0</v>
      </c>
      <c r="H10" s="15">
        <f>VLOOKUP($A10,[1]Hoja1!$A$9:$AM$276,5,0)+VLOOKUP($A10,[1]Hoja1!$A$9:$AM$276,7,0)</f>
        <v>0</v>
      </c>
      <c r="I10" s="15">
        <f>VLOOKUP($A10,[1]Hoja1!$A$9:$AM$276,4,0)+VLOOKUP($A10,[1]Hoja1!$A$9:$AM$276,6,0)</f>
        <v>1569</v>
      </c>
      <c r="J10" s="15">
        <f>VLOOKUP($A10,[1]Hoja1!$A$9:$AM$276,10,0)</f>
        <v>3232.5</v>
      </c>
      <c r="K10" s="15">
        <f>VLOOKUP($A10,[1]Hoja1!$A$9:$AM$276,9,0)</f>
        <v>1000</v>
      </c>
      <c r="L10" s="16">
        <f t="shared" si="1"/>
        <v>15000</v>
      </c>
      <c r="M10" s="15">
        <f>VLOOKUP($A10,[1]Hoja1!$A$9:$AM$276,34,0)</f>
        <v>1995.88</v>
      </c>
      <c r="N10" s="16">
        <f t="shared" si="2"/>
        <v>13004.119999999999</v>
      </c>
    </row>
    <row r="11" spans="1:14" s="11" customFormat="1" ht="10.5" customHeight="1" x14ac:dyDescent="0.25">
      <c r="A11" s="12" t="s">
        <v>47</v>
      </c>
      <c r="B11" s="13" t="s">
        <v>186</v>
      </c>
      <c r="C11" s="14" t="s">
        <v>40</v>
      </c>
      <c r="D11" s="14" t="s">
        <v>17</v>
      </c>
      <c r="E11" s="15">
        <f t="shared" si="0"/>
        <v>285</v>
      </c>
      <c r="F11" s="15">
        <f>VLOOKUP($A11,[1]Hoja1!$A$9:$AM$276,3,0)</f>
        <v>8550</v>
      </c>
      <c r="G11" s="15">
        <f>VLOOKUP($A11,[1]Hoja1!$A$9:$AM$276,8,0)</f>
        <v>0</v>
      </c>
      <c r="H11" s="15">
        <f>VLOOKUP($A11,[1]Hoja1!$A$9:$AM$276,5,0)+VLOOKUP($A11,[1]Hoja1!$A$9:$AM$276,7,0)</f>
        <v>0</v>
      </c>
      <c r="I11" s="15">
        <f>VLOOKUP($A11,[1]Hoja1!$A$9:$AM$276,4,0)+VLOOKUP($A11,[1]Hoja1!$A$9:$AM$276,6,0)</f>
        <v>0</v>
      </c>
      <c r="J11" s="15">
        <f>VLOOKUP($A11,[1]Hoja1!$A$9:$AM$276,10,0)</f>
        <v>3450</v>
      </c>
      <c r="K11" s="15">
        <f>VLOOKUP($A11,[1]Hoja1!$A$9:$AM$276,9,0)</f>
        <v>1000</v>
      </c>
      <c r="L11" s="16">
        <f t="shared" si="1"/>
        <v>12000</v>
      </c>
      <c r="M11" s="15">
        <f>VLOOKUP($A11,[1]Hoja1!$A$9:$AM$276,34,0)</f>
        <v>4460.24</v>
      </c>
      <c r="N11" s="16">
        <f t="shared" si="2"/>
        <v>7539.76</v>
      </c>
    </row>
    <row r="12" spans="1:14" s="11" customFormat="1" ht="10.5" customHeight="1" x14ac:dyDescent="0.25">
      <c r="A12" s="12" t="s">
        <v>58</v>
      </c>
      <c r="B12" s="13" t="s">
        <v>185</v>
      </c>
      <c r="C12" s="14" t="s">
        <v>61</v>
      </c>
      <c r="D12" s="14" t="s">
        <v>120</v>
      </c>
      <c r="E12" s="15">
        <f t="shared" si="0"/>
        <v>199.2</v>
      </c>
      <c r="F12" s="15">
        <f>VLOOKUP($A12,[1]Hoja1!$A$9:$AM$276,3,0)</f>
        <v>5976</v>
      </c>
      <c r="G12" s="15">
        <f>VLOOKUP($A12,[1]Hoja1!$A$9:$AM$276,8,0)</f>
        <v>0</v>
      </c>
      <c r="H12" s="15">
        <f>VLOOKUP($A12,[1]Hoja1!$A$9:$AM$276,5,0)+VLOOKUP($A12,[1]Hoja1!$A$9:$AM$276,7,0)</f>
        <v>0</v>
      </c>
      <c r="I12" s="15">
        <f>VLOOKUP($A12,[1]Hoja1!$A$9:$AM$276,4,0)+VLOOKUP($A12,[1]Hoja1!$A$9:$AM$276,6,0)</f>
        <v>1494</v>
      </c>
      <c r="J12" s="15">
        <f>VLOOKUP($A12,[1]Hoja1!$A$9:$AM$276,10,0)</f>
        <v>3300</v>
      </c>
      <c r="K12" s="15">
        <f>VLOOKUP($A12,[1]Hoja1!$A$9:$AM$276,9,0)</f>
        <v>1000</v>
      </c>
      <c r="L12" s="16">
        <f t="shared" si="1"/>
        <v>10770</v>
      </c>
      <c r="M12" s="15">
        <f>VLOOKUP($A12,[1]Hoja1!$A$9:$AM$276,34,0)</f>
        <v>4351.1099999999997</v>
      </c>
      <c r="N12" s="16">
        <f t="shared" si="2"/>
        <v>6418.89</v>
      </c>
    </row>
    <row r="13" spans="1:14" s="11" customFormat="1" ht="10.5" customHeight="1" x14ac:dyDescent="0.25">
      <c r="A13" s="12" t="s">
        <v>126</v>
      </c>
      <c r="B13" s="13" t="s">
        <v>203</v>
      </c>
      <c r="C13" s="14" t="s">
        <v>204</v>
      </c>
      <c r="D13" s="14" t="s">
        <v>120</v>
      </c>
      <c r="E13" s="15">
        <f>+F13/30</f>
        <v>475</v>
      </c>
      <c r="F13" s="15">
        <f>VLOOKUP($A13,[1]Hoja1!$A$9:$AM$276,3,0)</f>
        <v>14250</v>
      </c>
      <c r="G13" s="15">
        <f>VLOOKUP($A13,[1]Hoja1!$A$9:$AM$276,8,0)</f>
        <v>0</v>
      </c>
      <c r="H13" s="15">
        <f>VLOOKUP($A13,[1]Hoja1!$A$9:$AM$276,5,0)+VLOOKUP($A13,[1]Hoja1!$A$9:$AM$276,7,0)</f>
        <v>0</v>
      </c>
      <c r="I13" s="15">
        <f>VLOOKUP($A13,[1]Hoja1!$A$9:$AM$276,4,0)+VLOOKUP($A13,[1]Hoja1!$A$9:$AM$276,6,0)</f>
        <v>0</v>
      </c>
      <c r="J13" s="15">
        <f>VLOOKUP($A13,[1]Hoja1!$A$9:$AM$276,10,0)</f>
        <v>9537.56</v>
      </c>
      <c r="K13" s="15">
        <f>VLOOKUP($A13,[1]Hoja1!$A$9:$AM$276,9,0)</f>
        <v>1000</v>
      </c>
      <c r="L13" s="16">
        <f t="shared" si="1"/>
        <v>23787.559999999998</v>
      </c>
      <c r="M13" s="15">
        <f>VLOOKUP($A13,[1]Hoja1!$A$9:$AM$276,34,0)</f>
        <v>4117.74</v>
      </c>
      <c r="N13" s="16">
        <f>+L13-M13</f>
        <v>19669.82</v>
      </c>
    </row>
    <row r="14" spans="1:14" s="11" customFormat="1" ht="10.5" customHeight="1" x14ac:dyDescent="0.25">
      <c r="A14" s="26" t="s">
        <v>127</v>
      </c>
      <c r="B14" s="13" t="s">
        <v>193</v>
      </c>
      <c r="C14" s="14" t="s">
        <v>192</v>
      </c>
      <c r="D14" s="14" t="s">
        <v>120</v>
      </c>
      <c r="E14" s="15">
        <f>+F14/30</f>
        <v>650</v>
      </c>
      <c r="F14" s="15">
        <f>VLOOKUP($A14,[1]Hoja1!$A$9:$AM$276,3,0)</f>
        <v>19500</v>
      </c>
      <c r="G14" s="15">
        <f>VLOOKUP($A14,[1]Hoja1!$A$9:$AM$276,8,0)</f>
        <v>0</v>
      </c>
      <c r="H14" s="15">
        <f>VLOOKUP($A14,[1]Hoja1!$A$9:$AM$276,5,0)+VLOOKUP($A14,[1]Hoja1!$A$9:$AM$276,7,0)</f>
        <v>0</v>
      </c>
      <c r="I14" s="15">
        <f>VLOOKUP($A14,[1]Hoja1!$A$9:$AM$276,4,0)+VLOOKUP($A14,[1]Hoja1!$A$9:$AM$276,6,0)</f>
        <v>0</v>
      </c>
      <c r="J14" s="15">
        <f>VLOOKUP($A14,[1]Hoja1!$A$9:$AM$276,10,0)</f>
        <v>30500</v>
      </c>
      <c r="K14" s="15">
        <f>VLOOKUP($A14,[1]Hoja1!$A$9:$AM$276,9,0)</f>
        <v>1000</v>
      </c>
      <c r="L14" s="16">
        <f t="shared" si="1"/>
        <v>50000</v>
      </c>
      <c r="M14" s="15">
        <f>VLOOKUP($A14,[1]Hoja1!$A$9:$AM$276,34,0)</f>
        <v>10417.719999999999</v>
      </c>
      <c r="N14" s="16">
        <f>+L14-M14</f>
        <v>39582.28</v>
      </c>
    </row>
    <row r="15" spans="1:14" s="11" customFormat="1" ht="10.5" customHeight="1" x14ac:dyDescent="0.25">
      <c r="A15" s="12" t="s">
        <v>134</v>
      </c>
      <c r="B15" s="13" t="s">
        <v>184</v>
      </c>
      <c r="C15" s="14" t="s">
        <v>135</v>
      </c>
      <c r="D15" s="14" t="s">
        <v>120</v>
      </c>
      <c r="E15" s="15">
        <f t="shared" si="0"/>
        <v>352.5</v>
      </c>
      <c r="F15" s="15">
        <f>VLOOKUP($A15,[1]Hoja1!$A$9:$AM$276,3,0)</f>
        <v>10575</v>
      </c>
      <c r="G15" s="15">
        <f>VLOOKUP($A15,[1]Hoja1!$A$9:$AM$276,8,0)</f>
        <v>0</v>
      </c>
      <c r="H15" s="15">
        <f>VLOOKUP($A15,[1]Hoja1!$A$9:$AM$276,5,0)+VLOOKUP($A15,[1]Hoja1!$A$9:$AM$276,7,0)</f>
        <v>0</v>
      </c>
      <c r="I15" s="15">
        <f>VLOOKUP($A15,[1]Hoja1!$A$9:$AM$276,4,0)+VLOOKUP($A15,[1]Hoja1!$A$9:$AM$276,6,0)</f>
        <v>0</v>
      </c>
      <c r="J15" s="15">
        <f>VLOOKUP($A15,[1]Hoja1!$A$9:$AM$276,10,0)</f>
        <v>9672.34</v>
      </c>
      <c r="K15" s="15">
        <f>VLOOKUP($A15,[1]Hoja1!$A$9:$AM$276,9,0)</f>
        <v>1000</v>
      </c>
      <c r="L15" s="16">
        <f t="shared" si="1"/>
        <v>20247.34</v>
      </c>
      <c r="M15" s="15">
        <f>VLOOKUP($A15,[1]Hoja1!$A$9:$AM$276,34,0)</f>
        <v>3247.34</v>
      </c>
      <c r="N15" s="16">
        <f t="shared" si="2"/>
        <v>17000</v>
      </c>
    </row>
    <row r="16" spans="1:14" s="11" customFormat="1" ht="10.5" customHeight="1" x14ac:dyDescent="0.25">
      <c r="A16" s="12" t="s">
        <v>132</v>
      </c>
      <c r="B16" s="13" t="s">
        <v>183</v>
      </c>
      <c r="C16" s="14" t="s">
        <v>100</v>
      </c>
      <c r="D16" s="14" t="s">
        <v>120</v>
      </c>
      <c r="E16" s="15">
        <f t="shared" si="0"/>
        <v>249</v>
      </c>
      <c r="F16" s="15">
        <f>VLOOKUP($A16,[1]Hoja1!$A$9:$AM$276,3,0)</f>
        <v>7470</v>
      </c>
      <c r="G16" s="15">
        <f>VLOOKUP($A16,[1]Hoja1!$A$9:$AM$276,8,0)</f>
        <v>0</v>
      </c>
      <c r="H16" s="15">
        <f>VLOOKUP($A16,[1]Hoja1!$A$9:$AM$276,5,0)+VLOOKUP($A16,[1]Hoja1!$A$9:$AM$276,7,0)</f>
        <v>0</v>
      </c>
      <c r="I16" s="15">
        <f>VLOOKUP($A16,[1]Hoja1!$A$9:$AM$276,4,0)+VLOOKUP($A16,[1]Hoja1!$A$9:$AM$276,6,0)</f>
        <v>0</v>
      </c>
      <c r="J16" s="15">
        <f>VLOOKUP($A16,[1]Hoja1!$A$9:$AM$276,10,0)</f>
        <v>1425</v>
      </c>
      <c r="K16" s="15">
        <f>VLOOKUP($A16,[1]Hoja1!$A$9:$AM$276,9,0)</f>
        <v>1000</v>
      </c>
      <c r="L16" s="16">
        <f t="shared" si="1"/>
        <v>8895</v>
      </c>
      <c r="M16" s="15">
        <f>VLOOKUP($A16,[1]Hoja1!$A$9:$AM$276,34,0)</f>
        <v>510.12</v>
      </c>
      <c r="N16" s="16">
        <f t="shared" si="2"/>
        <v>8384.8799999999992</v>
      </c>
    </row>
    <row r="17" spans="1:14" s="11" customFormat="1" ht="10.5" customHeight="1" x14ac:dyDescent="0.25">
      <c r="A17" s="12" t="s">
        <v>133</v>
      </c>
      <c r="B17" s="13" t="s">
        <v>182</v>
      </c>
      <c r="C17" s="14" t="s">
        <v>100</v>
      </c>
      <c r="D17" s="14" t="s">
        <v>120</v>
      </c>
      <c r="E17" s="15">
        <f t="shared" si="0"/>
        <v>352.5</v>
      </c>
      <c r="F17" s="15">
        <f>VLOOKUP($A17,[1]Hoja1!$A$9:$AM$276,3,0)</f>
        <v>10575</v>
      </c>
      <c r="G17" s="15">
        <f>VLOOKUP($A17,[1]Hoja1!$A$9:$AM$276,8,0)</f>
        <v>0</v>
      </c>
      <c r="H17" s="15">
        <f>VLOOKUP($A17,[1]Hoja1!$A$9:$AM$276,5,0)+VLOOKUP($A17,[1]Hoja1!$A$9:$AM$276,7,0)</f>
        <v>0</v>
      </c>
      <c r="I17" s="15">
        <f>VLOOKUP($A17,[1]Hoja1!$A$9:$AM$276,4,0)+VLOOKUP($A17,[1]Hoja1!$A$9:$AM$276,6,0)</f>
        <v>0</v>
      </c>
      <c r="J17" s="15">
        <f>VLOOKUP($A17,[1]Hoja1!$A$9:$AM$276,10,0)</f>
        <v>7036.16</v>
      </c>
      <c r="K17" s="15">
        <f>VLOOKUP($A17,[1]Hoja1!$A$9:$AM$276,9,0)</f>
        <v>1000</v>
      </c>
      <c r="L17" s="16">
        <f t="shared" si="1"/>
        <v>17611.16</v>
      </c>
      <c r="M17" s="15">
        <f>VLOOKUP($A17,[1]Hoja1!$A$9:$AM$276,34,0)</f>
        <v>2611.16</v>
      </c>
      <c r="N17" s="16">
        <f t="shared" si="2"/>
        <v>15000</v>
      </c>
    </row>
    <row r="18" spans="1:14" s="11" customFormat="1" ht="10.5" customHeight="1" x14ac:dyDescent="0.25">
      <c r="A18" s="12" t="s">
        <v>144</v>
      </c>
      <c r="B18" s="13" t="s">
        <v>145</v>
      </c>
      <c r="C18" s="14" t="s">
        <v>100</v>
      </c>
      <c r="D18" s="14" t="s">
        <v>120</v>
      </c>
      <c r="E18" s="15">
        <v>208</v>
      </c>
      <c r="F18" s="15">
        <f>VLOOKUP($A18,[1]Hoja1!$A$9:$AM$276,3,0)</f>
        <v>7470</v>
      </c>
      <c r="G18" s="15">
        <f>VLOOKUP($A18,[1]Hoja1!$A$9:$AM$276,8,0)</f>
        <v>0</v>
      </c>
      <c r="H18" s="15">
        <f>VLOOKUP($A18,[1]Hoja1!$A$9:$AM$276,5,0)+VLOOKUP($A18,[1]Hoja1!$A$9:$AM$276,7,0)</f>
        <v>0</v>
      </c>
      <c r="I18" s="15">
        <f>VLOOKUP($A18,[1]Hoja1!$A$9:$AM$276,4,0)+VLOOKUP($A18,[1]Hoja1!$A$9:$AM$276,6,0)</f>
        <v>0</v>
      </c>
      <c r="J18" s="15">
        <f>VLOOKUP($A18,[1]Hoja1!$A$9:$AM$276,10,0)</f>
        <v>3755.76</v>
      </c>
      <c r="K18" s="15">
        <f>VLOOKUP($A18,[1]Hoja1!$A$9:$AM$276,9,0)</f>
        <v>1000</v>
      </c>
      <c r="L18" s="16">
        <f t="shared" si="1"/>
        <v>11225.76</v>
      </c>
      <c r="M18" s="15">
        <f>VLOOKUP($A18,[1]Hoja1!$A$9:$AM$276,34,0)</f>
        <v>1225.76</v>
      </c>
      <c r="N18" s="16">
        <f t="shared" si="2"/>
        <v>10000</v>
      </c>
    </row>
    <row r="19" spans="1:14" s="11" customFormat="1" ht="10.5" customHeight="1" x14ac:dyDescent="0.25">
      <c r="A19" s="12" t="s">
        <v>168</v>
      </c>
      <c r="B19" s="13" t="s">
        <v>169</v>
      </c>
      <c r="C19" s="14" t="s">
        <v>100</v>
      </c>
      <c r="D19" s="14" t="s">
        <v>120</v>
      </c>
      <c r="E19" s="15">
        <v>456</v>
      </c>
      <c r="F19" s="15">
        <f>VLOOKUP($A19,[1]Hoja1!$A$9:$AM$276,3,0)</f>
        <v>13680</v>
      </c>
      <c r="G19" s="15">
        <f>VLOOKUP($A19,[1]Hoja1!$A$9:$AM$276,8,0)</f>
        <v>0</v>
      </c>
      <c r="H19" s="15">
        <f>VLOOKUP($A19,[1]Hoja1!$A$9:$AM$276,5,0)+VLOOKUP($A19,[1]Hoja1!$A$9:$AM$276,7,0)</f>
        <v>0</v>
      </c>
      <c r="I19" s="15">
        <f>VLOOKUP($A19,[1]Hoja1!$A$9:$AM$276,4,0)+VLOOKUP($A19,[1]Hoja1!$A$9:$AM$276,6,0)</f>
        <v>0</v>
      </c>
      <c r="J19" s="15">
        <f>VLOOKUP($A19,[1]Hoja1!$A$9:$AM$276,10,0)</f>
        <v>9221.42</v>
      </c>
      <c r="K19" s="15">
        <f>VLOOKUP($A19,[1]Hoja1!$A$9:$AM$276,9,0)</f>
        <v>1000</v>
      </c>
      <c r="L19" s="16">
        <f t="shared" si="1"/>
        <v>22901.42</v>
      </c>
      <c r="M19" s="15">
        <f>VLOOKUP($A19,[1]Hoja1!$A$9:$AM$276,34,0)</f>
        <v>3901.42</v>
      </c>
      <c r="N19" s="16">
        <f t="shared" ref="N19:N20" si="3">+L19-M19</f>
        <v>19000</v>
      </c>
    </row>
    <row r="20" spans="1:14" s="11" customFormat="1" ht="10.5" customHeight="1" x14ac:dyDescent="0.25">
      <c r="A20" s="12" t="s">
        <v>173</v>
      </c>
      <c r="B20" s="13" t="s">
        <v>174</v>
      </c>
      <c r="C20" s="14" t="s">
        <v>100</v>
      </c>
      <c r="D20" s="14" t="s">
        <v>120</v>
      </c>
      <c r="E20" s="15">
        <v>475</v>
      </c>
      <c r="F20" s="15">
        <f>VLOOKUP($A20,[1]Hoja1!$A$9:$AM$276,3,0)</f>
        <v>14250</v>
      </c>
      <c r="G20" s="15">
        <f>VLOOKUP($A20,[1]Hoja1!$A$9:$AM$276,8,0)</f>
        <v>0</v>
      </c>
      <c r="H20" s="15">
        <f>VLOOKUP($A20,[1]Hoja1!$A$9:$AM$276,5,0)+VLOOKUP($A20,[1]Hoja1!$A$9:$AM$276,7,0)</f>
        <v>0</v>
      </c>
      <c r="I20" s="15">
        <f>VLOOKUP($A20,[1]Hoja1!$A$9:$AM$276,4,0)+VLOOKUP($A20,[1]Hoja1!$A$9:$AM$276,6,0)</f>
        <v>0</v>
      </c>
      <c r="J20" s="15">
        <f>VLOOKUP($A20,[1]Hoja1!$A$9:$AM$276,10,0)</f>
        <v>9537.56</v>
      </c>
      <c r="K20" s="15">
        <f>VLOOKUP($A20,[1]Hoja1!$A$9:$AM$276,9,0)</f>
        <v>1000</v>
      </c>
      <c r="L20" s="16">
        <f t="shared" si="1"/>
        <v>23787.559999999998</v>
      </c>
      <c r="M20" s="15">
        <f>VLOOKUP($A20,[1]Hoja1!$A$9:$AM$276,34,0)</f>
        <v>4117.74</v>
      </c>
      <c r="N20" s="16">
        <f t="shared" si="3"/>
        <v>19669.82</v>
      </c>
    </row>
    <row r="21" spans="1:14" s="11" customFormat="1" ht="10.5" customHeight="1" x14ac:dyDescent="0.25">
      <c r="A21" s="12" t="s">
        <v>215</v>
      </c>
      <c r="B21" s="13" t="s">
        <v>216</v>
      </c>
      <c r="C21" s="14" t="s">
        <v>100</v>
      </c>
      <c r="D21" s="14" t="s">
        <v>120</v>
      </c>
      <c r="E21" s="15">
        <v>475</v>
      </c>
      <c r="F21" s="15">
        <f>VLOOKUP($A21,[1]Hoja1!$A$9:$AM$276,3,0)</f>
        <v>8000.1</v>
      </c>
      <c r="G21" s="15">
        <f>VLOOKUP($A21,[1]Hoja1!$A$9:$AM$276,8,0)</f>
        <v>0</v>
      </c>
      <c r="H21" s="15">
        <f>VLOOKUP($A21,[1]Hoja1!$A$9:$AM$276,5,0)+VLOOKUP($A21,[1]Hoja1!$A$9:$AM$276,7,0)</f>
        <v>0</v>
      </c>
      <c r="I21" s="15">
        <f>VLOOKUP($A21,[1]Hoja1!$A$9:$AM$276,4,0)+VLOOKUP($A21,[1]Hoja1!$A$9:$AM$276,6,0)</f>
        <v>0</v>
      </c>
      <c r="J21" s="15">
        <f>VLOOKUP($A21,[1]Hoja1!$A$9:$AM$276,10,0)</f>
        <v>11415.54</v>
      </c>
      <c r="K21" s="15">
        <f>VLOOKUP($A21,[1]Hoja1!$A$9:$AM$276,9,0)</f>
        <v>1000</v>
      </c>
      <c r="L21" s="16">
        <f t="shared" si="1"/>
        <v>19415.64</v>
      </c>
      <c r="M21" s="15">
        <f>VLOOKUP($A21,[1]Hoja1!$A$9:$AM$276,34,0)</f>
        <v>2915.64</v>
      </c>
      <c r="N21" s="16">
        <f t="shared" ref="N21" si="4">+L21-M21</f>
        <v>16500</v>
      </c>
    </row>
    <row r="22" spans="1:14" s="11" customFormat="1" ht="10.5" customHeight="1" x14ac:dyDescent="0.25">
      <c r="A22" s="12"/>
      <c r="B22" s="13"/>
      <c r="C22" s="14"/>
      <c r="D22" s="14"/>
      <c r="E22" s="15"/>
      <c r="F22" s="15"/>
      <c r="G22" s="14"/>
      <c r="H22" s="14"/>
      <c r="I22" s="14"/>
      <c r="J22" s="14"/>
      <c r="K22" s="14"/>
      <c r="L22" s="16"/>
      <c r="M22" s="16"/>
      <c r="N22" s="16"/>
    </row>
    <row r="23" spans="1:14" s="11" customFormat="1" ht="10.5" customHeight="1" x14ac:dyDescent="0.25">
      <c r="A23" s="12"/>
      <c r="B23" s="13"/>
      <c r="C23" s="14"/>
      <c r="D23" s="14"/>
      <c r="E23" s="15"/>
      <c r="F23" s="15"/>
      <c r="G23" s="14"/>
      <c r="H23" s="14"/>
      <c r="I23" s="15">
        <v>0</v>
      </c>
      <c r="J23" s="14"/>
      <c r="K23" s="14"/>
      <c r="L23" s="16"/>
      <c r="M23" s="16"/>
      <c r="N23" s="16"/>
    </row>
    <row r="24" spans="1:14" s="11" customFormat="1" ht="17.25" customHeight="1" x14ac:dyDescent="0.25">
      <c r="A24" s="6" t="s">
        <v>172</v>
      </c>
      <c r="B24" s="7"/>
      <c r="C24" s="8"/>
      <c r="D24" s="8"/>
      <c r="E24" s="9"/>
      <c r="F24" s="9"/>
      <c r="G24" s="8"/>
      <c r="H24" s="8"/>
      <c r="I24" s="8"/>
      <c r="J24" s="8"/>
      <c r="K24" s="8"/>
      <c r="L24" s="10"/>
      <c r="M24" s="10"/>
      <c r="N24" s="10"/>
    </row>
    <row r="25" spans="1:14" s="11" customFormat="1" ht="10.5" customHeight="1" x14ac:dyDescent="0.25">
      <c r="A25" s="12"/>
      <c r="B25" s="13"/>
      <c r="C25" s="14"/>
      <c r="D25" s="14"/>
      <c r="E25" s="15"/>
      <c r="F25" s="15"/>
      <c r="G25" s="15"/>
      <c r="H25" s="15"/>
      <c r="I25" s="15"/>
      <c r="J25" s="15"/>
      <c r="K25" s="15"/>
      <c r="L25" s="16"/>
      <c r="M25" s="15"/>
      <c r="N25" s="16"/>
    </row>
    <row r="26" spans="1:14" s="11" customFormat="1" ht="10.5" customHeight="1" x14ac:dyDescent="0.25">
      <c r="A26" s="12"/>
      <c r="B26" s="13"/>
      <c r="C26" s="14"/>
      <c r="D26" s="14"/>
      <c r="E26" s="15"/>
      <c r="F26" s="15"/>
      <c r="G26" s="14"/>
      <c r="H26" s="14"/>
      <c r="I26" s="15">
        <v>0</v>
      </c>
      <c r="J26" s="14"/>
      <c r="K26" s="14"/>
      <c r="L26" s="16"/>
      <c r="M26" s="16"/>
      <c r="N26" s="16"/>
    </row>
    <row r="27" spans="1:14" s="11" customFormat="1" ht="17.25" customHeight="1" x14ac:dyDescent="0.25">
      <c r="A27" s="6" t="s">
        <v>20</v>
      </c>
      <c r="B27" s="7"/>
      <c r="C27" s="8"/>
      <c r="D27" s="8"/>
      <c r="E27" s="9"/>
      <c r="F27" s="9"/>
      <c r="G27" s="8"/>
      <c r="H27" s="8"/>
      <c r="I27" s="8"/>
      <c r="J27" s="8"/>
      <c r="K27" s="8"/>
      <c r="L27" s="10"/>
      <c r="M27" s="10"/>
      <c r="N27" s="10"/>
    </row>
    <row r="28" spans="1:14" s="11" customFormat="1" ht="10.5" customHeight="1" x14ac:dyDescent="0.25">
      <c r="A28" s="12" t="s">
        <v>99</v>
      </c>
      <c r="B28" s="13" t="s">
        <v>105</v>
      </c>
      <c r="C28" s="14" t="s">
        <v>16</v>
      </c>
      <c r="D28" s="14" t="s">
        <v>120</v>
      </c>
      <c r="E28" s="15">
        <f t="shared" ref="E28:E29" si="5">+F28/30</f>
        <v>249</v>
      </c>
      <c r="F28" s="15">
        <f>VLOOKUP($A28,[1]Hoja1!$A$9:$AM$276,3,0)</f>
        <v>7470</v>
      </c>
      <c r="G28" s="15">
        <f>VLOOKUP($A28,[1]Hoja1!$A$9:$AM$276,8,0)</f>
        <v>0</v>
      </c>
      <c r="H28" s="15">
        <f>VLOOKUP($A28,[1]Hoja1!$A$9:$AM$276,5,0)+VLOOKUP($A28,[1]Hoja1!$A$9:$AM$276,7,0)</f>
        <v>0</v>
      </c>
      <c r="I28" s="15">
        <f>VLOOKUP($A28,[1]Hoja1!$A$9:$AM$276,4,0)+VLOOKUP($A28,[1]Hoja1!$A$9:$AM$276,6,0)</f>
        <v>0</v>
      </c>
      <c r="J28" s="15">
        <f>VLOOKUP($A28,[1]Hoja1!$A$9:$AM$276,10,0)</f>
        <v>2600</v>
      </c>
      <c r="K28" s="15">
        <f>VLOOKUP($A28,[1]Hoja1!$A$9:$AM$276,9,0)</f>
        <v>1000</v>
      </c>
      <c r="L28" s="16">
        <f t="shared" ref="L28:L29" si="6">SUM(F28:J28)</f>
        <v>10070</v>
      </c>
      <c r="M28" s="15">
        <f>VLOOKUP($A28,[1]Hoja1!$A$9:$AM$276,34,0)</f>
        <v>3155.46</v>
      </c>
      <c r="N28" s="16">
        <f t="shared" ref="N28:N29" si="7">+L28-M28</f>
        <v>6914.54</v>
      </c>
    </row>
    <row r="29" spans="1:14" s="11" customFormat="1" ht="10.5" customHeight="1" x14ac:dyDescent="0.25">
      <c r="A29" s="12" t="s">
        <v>123</v>
      </c>
      <c r="B29" s="13" t="s">
        <v>124</v>
      </c>
      <c r="C29" s="14" t="s">
        <v>194</v>
      </c>
      <c r="D29" s="14" t="s">
        <v>120</v>
      </c>
      <c r="E29" s="15">
        <f t="shared" si="5"/>
        <v>333.33</v>
      </c>
      <c r="F29" s="15">
        <f>VLOOKUP($A29,[1]Hoja1!$A$9:$AM$276,3,0)</f>
        <v>9999.9</v>
      </c>
      <c r="G29" s="15">
        <f>VLOOKUP($A29,[1]Hoja1!$A$9:$AM$276,8,0)</f>
        <v>0</v>
      </c>
      <c r="H29" s="15">
        <f>VLOOKUP($A29,[1]Hoja1!$A$9:$AM$276,5,0)+VLOOKUP($A29,[1]Hoja1!$A$9:$AM$276,7,0)</f>
        <v>0</v>
      </c>
      <c r="I29" s="15">
        <f>VLOOKUP($A29,[1]Hoja1!$A$9:$AM$276,4,0)+VLOOKUP($A29,[1]Hoja1!$A$9:$AM$276,6,0)</f>
        <v>0</v>
      </c>
      <c r="J29" s="15">
        <f>VLOOKUP($A29,[1]Hoja1!$A$9:$AM$276,10,0)</f>
        <v>9000</v>
      </c>
      <c r="K29" s="15">
        <f>VLOOKUP($A29,[1]Hoja1!$A$9:$AM$276,9,0)</f>
        <v>1000</v>
      </c>
      <c r="L29" s="16">
        <f t="shared" si="6"/>
        <v>18999.900000000001</v>
      </c>
      <c r="M29" s="15">
        <f>VLOOKUP($A29,[1]Hoja1!$A$9:$AM$276,34,0)</f>
        <v>2943.82</v>
      </c>
      <c r="N29" s="16">
        <f t="shared" si="7"/>
        <v>16056.080000000002</v>
      </c>
    </row>
    <row r="30" spans="1:14" s="11" customFormat="1" ht="10.5" customHeight="1" x14ac:dyDescent="0.25">
      <c r="A30" s="12"/>
      <c r="B30" s="13"/>
      <c r="C30" s="14"/>
      <c r="D30" s="14"/>
      <c r="E30" s="15"/>
      <c r="F30" s="15"/>
      <c r="G30" s="14"/>
      <c r="H30" s="14"/>
      <c r="I30" s="15">
        <v>0</v>
      </c>
      <c r="J30" s="14"/>
      <c r="K30" s="14"/>
      <c r="L30" s="16"/>
      <c r="M30" s="16"/>
      <c r="N30" s="16"/>
    </row>
    <row r="31" spans="1:14" s="11" customFormat="1" ht="17.25" customHeight="1" x14ac:dyDescent="0.25">
      <c r="A31" s="6" t="s">
        <v>21</v>
      </c>
      <c r="B31" s="7"/>
      <c r="C31" s="8"/>
      <c r="D31" s="8"/>
      <c r="E31" s="9"/>
      <c r="F31" s="9"/>
      <c r="G31" s="8"/>
      <c r="H31" s="8"/>
      <c r="I31" s="8"/>
      <c r="J31" s="8"/>
      <c r="K31" s="8"/>
      <c r="L31" s="10"/>
      <c r="M31" s="10"/>
      <c r="N31" s="10"/>
    </row>
    <row r="32" spans="1:14" s="11" customFormat="1" ht="10.5" customHeight="1" x14ac:dyDescent="0.25">
      <c r="A32" s="12" t="s">
        <v>22</v>
      </c>
      <c r="B32" s="13" t="s">
        <v>23</v>
      </c>
      <c r="C32" s="14" t="s">
        <v>16</v>
      </c>
      <c r="D32" s="14" t="s">
        <v>17</v>
      </c>
      <c r="E32" s="15">
        <f t="shared" ref="E32" si="8">+F32/30</f>
        <v>275.04000000000002</v>
      </c>
      <c r="F32" s="15">
        <f>VLOOKUP($A32,[1]Hoja1!$A$9:$AM$276,3,0)</f>
        <v>8251.2000000000007</v>
      </c>
      <c r="G32" s="15">
        <f>VLOOKUP($A32,[1]Hoja1!$A$9:$AM$276,8,0)</f>
        <v>0</v>
      </c>
      <c r="H32" s="15">
        <f>VLOOKUP($A32,[1]Hoja1!$A$9:$AM$276,5,0)+VLOOKUP($A32,[1]Hoja1!$A$9:$AM$276,7,0)</f>
        <v>0</v>
      </c>
      <c r="I32" s="15">
        <f>VLOOKUP($A32,[1]Hoja1!$A$9:$AM$276,4,0)+VLOOKUP($A32,[1]Hoja1!$A$9:$AM$276,6,0)</f>
        <v>916.8</v>
      </c>
      <c r="J32" s="15">
        <f>VLOOKUP($A32,[1]Hoja1!$A$9:$AM$276,10,0)</f>
        <v>832</v>
      </c>
      <c r="K32" s="15">
        <f>VLOOKUP($A32,[1]Hoja1!$A$9:$AM$276,9,0)</f>
        <v>1000</v>
      </c>
      <c r="L32" s="16">
        <f>SUM(F32:J32)</f>
        <v>10000</v>
      </c>
      <c r="M32" s="15">
        <f>VLOOKUP($A32,[1]Hoja1!$A$9:$AM$276,34,0)</f>
        <v>4451.51</v>
      </c>
      <c r="N32" s="16">
        <f t="shared" ref="N32" si="9">+L32-M32</f>
        <v>5548.49</v>
      </c>
    </row>
    <row r="33" spans="1:14" s="11" customFormat="1" ht="10.5" customHeight="1" x14ac:dyDescent="0.25">
      <c r="A33" s="12" t="s">
        <v>24</v>
      </c>
      <c r="B33" s="13"/>
      <c r="C33" s="14"/>
      <c r="D33" s="14"/>
      <c r="E33" s="15"/>
      <c r="F33" s="15"/>
      <c r="G33" s="15"/>
      <c r="H33" s="15"/>
      <c r="I33" s="15"/>
      <c r="J33" s="15"/>
      <c r="K33" s="15"/>
      <c r="L33" s="16"/>
      <c r="M33" s="15"/>
      <c r="N33" s="16"/>
    </row>
    <row r="34" spans="1:14" s="11" customFormat="1" ht="10.5" customHeight="1" x14ac:dyDescent="0.25">
      <c r="A34" s="12"/>
      <c r="B34" s="13"/>
      <c r="C34" s="14"/>
      <c r="D34" s="14"/>
      <c r="E34" s="15"/>
      <c r="F34" s="15"/>
      <c r="G34" s="14"/>
      <c r="H34" s="14"/>
      <c r="I34" s="15"/>
      <c r="J34" s="14"/>
      <c r="K34" s="14"/>
      <c r="L34" s="16"/>
      <c r="M34" s="16"/>
      <c r="N34" s="16"/>
    </row>
    <row r="35" spans="1:14" s="11" customFormat="1" ht="17.25" customHeight="1" x14ac:dyDescent="0.25">
      <c r="A35" s="6" t="s">
        <v>25</v>
      </c>
      <c r="B35" s="7"/>
      <c r="C35" s="8"/>
      <c r="D35" s="8"/>
      <c r="E35" s="9"/>
      <c r="F35" s="9"/>
      <c r="G35" s="8"/>
      <c r="H35" s="8"/>
      <c r="I35" s="8"/>
      <c r="J35" s="8"/>
      <c r="K35" s="8"/>
      <c r="L35" s="10"/>
      <c r="M35" s="10"/>
      <c r="N35" s="10"/>
    </row>
    <row r="36" spans="1:14" s="11" customFormat="1" ht="10.5" customHeight="1" x14ac:dyDescent="0.25">
      <c r="A36" s="17" t="s">
        <v>26</v>
      </c>
      <c r="B36" s="13" t="s">
        <v>27</v>
      </c>
      <c r="C36" s="14" t="s">
        <v>28</v>
      </c>
      <c r="D36" s="14" t="s">
        <v>17</v>
      </c>
      <c r="E36" s="15">
        <f>+F36/30</f>
        <v>342.5</v>
      </c>
      <c r="F36" s="15">
        <f>VLOOKUP($A36,[1]Hoja1!$A$9:$AM$276,3,0)</f>
        <v>10275</v>
      </c>
      <c r="G36" s="15">
        <f>VLOOKUP($A36,[1]Hoja1!$A$9:$AM$276,8,0)</f>
        <v>0</v>
      </c>
      <c r="H36" s="15">
        <f>VLOOKUP($A36,[1]Hoja1!$A$9:$AM$276,5,0)+VLOOKUP($A36,[1]Hoja1!$A$9:$AM$276,7,0)</f>
        <v>0</v>
      </c>
      <c r="I36" s="15">
        <f>VLOOKUP($A36,[1]Hoja1!$A$9:$AM$276,4,0)+VLOOKUP($A36,[1]Hoja1!$A$9:$AM$276,6,0)</f>
        <v>0</v>
      </c>
      <c r="J36" s="15">
        <f>VLOOKUP($A36,[1]Hoja1!$A$9:$AM$276,10,0)</f>
        <v>1925</v>
      </c>
      <c r="K36" s="15">
        <f>VLOOKUP($A36,[1]Hoja1!$A$9:$AM$276,9,0)</f>
        <v>1000</v>
      </c>
      <c r="L36" s="16">
        <f>SUM(F36:J36)</f>
        <v>12200</v>
      </c>
      <c r="M36" s="15">
        <f>VLOOKUP($A36,[1]Hoja1!$A$9:$AM$276,34,0)</f>
        <v>2922.48</v>
      </c>
      <c r="N36" s="16">
        <f>+L36-M36</f>
        <v>9277.52</v>
      </c>
    </row>
    <row r="37" spans="1:14" s="11" customFormat="1" ht="10.5" customHeight="1" x14ac:dyDescent="0.25">
      <c r="A37" s="17"/>
      <c r="B37" s="13"/>
      <c r="C37" s="14"/>
      <c r="D37" s="14"/>
      <c r="E37" s="15"/>
      <c r="F37" s="15"/>
      <c r="G37" s="14"/>
      <c r="H37" s="14"/>
      <c r="I37" s="14"/>
      <c r="J37" s="14"/>
      <c r="K37" s="14"/>
      <c r="L37" s="16"/>
      <c r="M37" s="16"/>
      <c r="N37" s="16"/>
    </row>
    <row r="38" spans="1:14" s="11" customFormat="1" ht="17.25" customHeight="1" x14ac:dyDescent="0.25">
      <c r="A38" s="6" t="s">
        <v>29</v>
      </c>
      <c r="B38" s="7"/>
      <c r="C38" s="8"/>
      <c r="D38" s="8"/>
      <c r="E38" s="9"/>
      <c r="F38" s="9"/>
      <c r="G38" s="8"/>
      <c r="H38" s="8"/>
      <c r="I38" s="8"/>
      <c r="J38" s="8"/>
      <c r="K38" s="8"/>
      <c r="L38" s="10"/>
      <c r="M38" s="10"/>
      <c r="N38" s="10"/>
    </row>
    <row r="39" spans="1:14" s="11" customFormat="1" ht="10.5" customHeight="1" x14ac:dyDescent="0.25">
      <c r="A39" s="12" t="s">
        <v>30</v>
      </c>
      <c r="B39" s="13" t="s">
        <v>31</v>
      </c>
      <c r="C39" s="14" t="s">
        <v>16</v>
      </c>
      <c r="D39" s="14" t="s">
        <v>17</v>
      </c>
      <c r="E39" s="15">
        <f t="shared" ref="E39:E41" si="10">+F39/30</f>
        <v>480.3</v>
      </c>
      <c r="F39" s="15">
        <f>VLOOKUP($A39,[1]Hoja1!$A$9:$AM$276,3,0)</f>
        <v>14409</v>
      </c>
      <c r="G39" s="15">
        <f>VLOOKUP($A39,[1]Hoja1!$A$9:$AM$276,8,0)</f>
        <v>0</v>
      </c>
      <c r="H39" s="15">
        <f>VLOOKUP($A39,[1]Hoja1!$A$9:$AM$276,5,0)+VLOOKUP($A39,[1]Hoja1!$A$9:$AM$276,7,0)</f>
        <v>0</v>
      </c>
      <c r="I39" s="15">
        <f>VLOOKUP($A39,[1]Hoja1!$A$9:$AM$276,4,0)+VLOOKUP($A39,[1]Hoja1!$A$9:$AM$276,6,0)</f>
        <v>0</v>
      </c>
      <c r="J39" s="15">
        <f>VLOOKUP($A39,[1]Hoja1!$A$9:$AM$276,10,0)</f>
        <v>0</v>
      </c>
      <c r="K39" s="15">
        <f>VLOOKUP($A39,[1]Hoja1!$A$9:$AM$276,9,0)</f>
        <v>1000</v>
      </c>
      <c r="L39" s="16">
        <f t="shared" ref="L39:L41" si="11">SUM(F39:J39)</f>
        <v>14409</v>
      </c>
      <c r="M39" s="15">
        <f>VLOOKUP($A39,[1]Hoja1!$A$9:$AM$276,34,0)</f>
        <v>7861.59</v>
      </c>
      <c r="N39" s="16">
        <f t="shared" ref="N39:N41" si="12">+L39-M39</f>
        <v>6547.41</v>
      </c>
    </row>
    <row r="40" spans="1:14" s="11" customFormat="1" ht="10.5" customHeight="1" x14ac:dyDescent="0.25">
      <c r="A40" s="12" t="s">
        <v>128</v>
      </c>
      <c r="B40" s="13" t="s">
        <v>129</v>
      </c>
      <c r="C40" s="14" t="s">
        <v>130</v>
      </c>
      <c r="D40" s="14" t="s">
        <v>120</v>
      </c>
      <c r="E40" s="15">
        <f t="shared" si="10"/>
        <v>249</v>
      </c>
      <c r="F40" s="15">
        <f>VLOOKUP($A40,[1]Hoja1!$A$9:$AM$276,3,0)</f>
        <v>7470</v>
      </c>
      <c r="G40" s="15">
        <f>VLOOKUP($A40,[1]Hoja1!$A$9:$AM$276,8,0)</f>
        <v>0</v>
      </c>
      <c r="H40" s="15">
        <f>VLOOKUP($A40,[1]Hoja1!$A$9:$AM$276,5,0)+VLOOKUP($A40,[1]Hoja1!$A$9:$AM$276,7,0)</f>
        <v>0</v>
      </c>
      <c r="I40" s="15">
        <f>VLOOKUP($A40,[1]Hoja1!$A$9:$AM$276,4,0)+VLOOKUP($A40,[1]Hoja1!$A$9:$AM$276,6,0)</f>
        <v>0</v>
      </c>
      <c r="J40" s="15">
        <f>VLOOKUP($A40,[1]Hoja1!$A$9:$AM$276,10,0)</f>
        <v>2700</v>
      </c>
      <c r="K40" s="15">
        <f>VLOOKUP($A40,[1]Hoja1!$A$9:$AM$276,9,0)</f>
        <v>1000</v>
      </c>
      <c r="L40" s="16">
        <f t="shared" si="11"/>
        <v>10170</v>
      </c>
      <c r="M40" s="15">
        <f>VLOOKUP($A40,[1]Hoja1!$A$9:$AM$276,34,0)</f>
        <v>1069.0999999999999</v>
      </c>
      <c r="N40" s="16">
        <f t="shared" si="12"/>
        <v>9100.9</v>
      </c>
    </row>
    <row r="41" spans="1:14" s="11" customFormat="1" ht="10.5" customHeight="1" x14ac:dyDescent="0.25">
      <c r="A41" s="12" t="s">
        <v>136</v>
      </c>
      <c r="B41" s="13" t="s">
        <v>137</v>
      </c>
      <c r="C41" s="14" t="s">
        <v>138</v>
      </c>
      <c r="D41" s="14" t="s">
        <v>17</v>
      </c>
      <c r="E41" s="15">
        <f t="shared" si="10"/>
        <v>485</v>
      </c>
      <c r="F41" s="15">
        <f>VLOOKUP($A41,[1]Hoja1!$A$9:$AM$276,3,0)</f>
        <v>14550</v>
      </c>
      <c r="G41" s="15">
        <f>VLOOKUP($A41,[1]Hoja1!$A$9:$AM$276,8,0)</f>
        <v>0</v>
      </c>
      <c r="H41" s="15">
        <f>VLOOKUP($A41,[1]Hoja1!$A$9:$AM$276,5,0)+VLOOKUP($A41,[1]Hoja1!$A$9:$AM$276,7,0)</f>
        <v>0</v>
      </c>
      <c r="I41" s="15">
        <f>VLOOKUP($A41,[1]Hoja1!$A$9:$AM$276,4,0)+VLOOKUP($A41,[1]Hoja1!$A$9:$AM$276,6,0)</f>
        <v>0</v>
      </c>
      <c r="J41" s="15">
        <f>VLOOKUP($A41,[1]Hoja1!$A$9:$AM$276,10,0)</f>
        <v>9674.5</v>
      </c>
      <c r="K41" s="15">
        <f>VLOOKUP($A41,[1]Hoja1!$A$9:$AM$276,9,0)</f>
        <v>1000</v>
      </c>
      <c r="L41" s="16">
        <f t="shared" si="11"/>
        <v>24224.5</v>
      </c>
      <c r="M41" s="15">
        <f>VLOOKUP($A41,[1]Hoja1!$A$9:$AM$276,34,0)</f>
        <v>4224.5</v>
      </c>
      <c r="N41" s="16">
        <f t="shared" si="12"/>
        <v>20000</v>
      </c>
    </row>
    <row r="42" spans="1:14" s="11" customFormat="1" ht="10.5" customHeight="1" x14ac:dyDescent="0.25">
      <c r="A42" s="26"/>
      <c r="B42" s="13"/>
      <c r="C42" s="14"/>
      <c r="D42" s="14"/>
      <c r="E42" s="15"/>
      <c r="F42" s="15"/>
      <c r="G42" s="14"/>
      <c r="H42" s="14"/>
      <c r="I42" s="14"/>
      <c r="J42" s="14"/>
      <c r="K42" s="14"/>
      <c r="L42" s="16"/>
      <c r="M42" s="16"/>
      <c r="N42" s="16"/>
    </row>
    <row r="43" spans="1:14" s="11" customFormat="1" ht="17.25" customHeight="1" x14ac:dyDescent="0.25">
      <c r="A43" s="6" t="s">
        <v>34</v>
      </c>
      <c r="B43" s="7"/>
      <c r="C43" s="8"/>
      <c r="D43" s="8"/>
      <c r="E43" s="9"/>
      <c r="F43" s="9"/>
      <c r="G43" s="8"/>
      <c r="H43" s="8"/>
      <c r="I43" s="8"/>
      <c r="J43" s="8"/>
      <c r="K43" s="8"/>
      <c r="L43" s="10"/>
      <c r="M43" s="10"/>
      <c r="N43" s="10"/>
    </row>
    <row r="44" spans="1:14" s="11" customFormat="1" ht="10.5" customHeight="1" x14ac:dyDescent="0.25">
      <c r="A44" s="26" t="s">
        <v>35</v>
      </c>
      <c r="B44" s="13" t="s">
        <v>36</v>
      </c>
      <c r="C44" s="14" t="s">
        <v>37</v>
      </c>
      <c r="D44" s="14" t="s">
        <v>17</v>
      </c>
      <c r="E44" s="15">
        <f t="shared" ref="E44:E59" si="13">+F44/30</f>
        <v>339.95</v>
      </c>
      <c r="F44" s="15">
        <f>VLOOKUP($A44,[1]Hoja1!$A$9:$AM$276,3,0)</f>
        <v>10198.5</v>
      </c>
      <c r="G44" s="15">
        <f>VLOOKUP($A44,[1]Hoja1!$A$9:$AM$276,8,0)</f>
        <v>0</v>
      </c>
      <c r="H44" s="15">
        <f>VLOOKUP($A44,[1]Hoja1!$A$9:$AM$276,5,0)+VLOOKUP($A44,[1]Hoja1!$A$9:$AM$276,7,0)</f>
        <v>0</v>
      </c>
      <c r="I44" s="15">
        <f>VLOOKUP($A44,[1]Hoja1!$A$9:$AM$276,4,0)+VLOOKUP($A44,[1]Hoja1!$A$9:$AM$276,6,0)</f>
        <v>1569</v>
      </c>
      <c r="J44" s="15">
        <f>VLOOKUP($A44,[1]Hoja1!$A$9:$AM$276,10,0)</f>
        <v>0</v>
      </c>
      <c r="K44" s="15">
        <f>VLOOKUP($A44,[1]Hoja1!$A$9:$AM$276,9,0)</f>
        <v>1000</v>
      </c>
      <c r="L44" s="16">
        <f t="shared" ref="L44:L65" si="14">SUM(F44:J44)</f>
        <v>11767.5</v>
      </c>
      <c r="M44" s="15">
        <f>VLOOKUP($A44,[1]Hoja1!$A$9:$AM$276,34,0)</f>
        <v>6145.23</v>
      </c>
      <c r="N44" s="16">
        <f t="shared" ref="N44:N59" si="15">+L44-M44</f>
        <v>5622.27</v>
      </c>
    </row>
    <row r="45" spans="1:14" s="11" customFormat="1" ht="10.5" customHeight="1" x14ac:dyDescent="0.25">
      <c r="A45" s="26" t="s">
        <v>38</v>
      </c>
      <c r="B45" s="13" t="s">
        <v>39</v>
      </c>
      <c r="C45" s="14" t="s">
        <v>40</v>
      </c>
      <c r="D45" s="14" t="s">
        <v>17</v>
      </c>
      <c r="E45" s="15">
        <f t="shared" si="13"/>
        <v>207.44166666666666</v>
      </c>
      <c r="F45" s="15">
        <f>VLOOKUP($A45,[1]Hoja1!$A$9:$AM$276,3,0)</f>
        <v>6223.25</v>
      </c>
      <c r="G45" s="15">
        <f>VLOOKUP($A45,[1]Hoja1!$A$9:$AM$276,8,0)</f>
        <v>0</v>
      </c>
      <c r="H45" s="15">
        <f>VLOOKUP($A45,[1]Hoja1!$A$9:$AM$276,5,0)+VLOOKUP($A45,[1]Hoja1!$A$9:$AM$276,7,0)</f>
        <v>0</v>
      </c>
      <c r="I45" s="15">
        <f>VLOOKUP($A45,[1]Hoja1!$A$9:$AM$276,4,0)+VLOOKUP($A45,[1]Hoja1!$A$9:$AM$276,6,0)</f>
        <v>1244.6500000000001</v>
      </c>
      <c r="J45" s="15">
        <f>VLOOKUP($A45,[1]Hoja1!$A$9:$AM$276,10,0)</f>
        <v>0</v>
      </c>
      <c r="K45" s="15">
        <f>VLOOKUP($A45,[1]Hoja1!$A$9:$AM$276,9,0)</f>
        <v>1000</v>
      </c>
      <c r="L45" s="16">
        <f t="shared" si="14"/>
        <v>7467.9</v>
      </c>
      <c r="M45" s="15">
        <f>VLOOKUP($A45,[1]Hoja1!$A$9:$AM$276,34,0)</f>
        <v>0</v>
      </c>
      <c r="N45" s="16">
        <f t="shared" si="15"/>
        <v>7467.9</v>
      </c>
    </row>
    <row r="46" spans="1:14" s="11" customFormat="1" ht="10.5" customHeight="1" x14ac:dyDescent="0.25">
      <c r="A46" s="26" t="s">
        <v>41</v>
      </c>
      <c r="B46" s="13" t="s">
        <v>42</v>
      </c>
      <c r="C46" s="14" t="s">
        <v>40</v>
      </c>
      <c r="D46" s="14" t="s">
        <v>17</v>
      </c>
      <c r="E46" s="15">
        <f t="shared" si="13"/>
        <v>207.44166666666666</v>
      </c>
      <c r="F46" s="15">
        <f>VLOOKUP($A46,[1]Hoja1!$A$9:$AM$276,3,0)</f>
        <v>6223.25</v>
      </c>
      <c r="G46" s="15">
        <f>VLOOKUP($A46,[1]Hoja1!$A$9:$AM$276,8,0)</f>
        <v>0</v>
      </c>
      <c r="H46" s="15">
        <f>VLOOKUP($A46,[1]Hoja1!$A$9:$AM$276,5,0)+VLOOKUP($A46,[1]Hoja1!$A$9:$AM$276,7,0)</f>
        <v>0</v>
      </c>
      <c r="I46" s="15">
        <f>VLOOKUP($A46,[1]Hoja1!$A$9:$AM$276,4,0)+VLOOKUP($A46,[1]Hoja1!$A$9:$AM$276,6,0)</f>
        <v>1244.6500000000001</v>
      </c>
      <c r="J46" s="15">
        <f>VLOOKUP($A46,[1]Hoja1!$A$9:$AM$276,10,0)</f>
        <v>0</v>
      </c>
      <c r="K46" s="15">
        <f>VLOOKUP($A46,[1]Hoja1!$A$9:$AM$276,9,0)</f>
        <v>1000</v>
      </c>
      <c r="L46" s="16">
        <f t="shared" si="14"/>
        <v>7467.9</v>
      </c>
      <c r="M46" s="15">
        <f>VLOOKUP($A46,[1]Hoja1!$A$9:$AM$276,34,0)</f>
        <v>2632.58</v>
      </c>
      <c r="N46" s="16">
        <f t="shared" si="15"/>
        <v>4835.32</v>
      </c>
    </row>
    <row r="47" spans="1:14" s="11" customFormat="1" ht="10.5" customHeight="1" x14ac:dyDescent="0.25">
      <c r="A47" s="26" t="s">
        <v>43</v>
      </c>
      <c r="B47" s="13" t="s">
        <v>44</v>
      </c>
      <c r="C47" s="14" t="s">
        <v>40</v>
      </c>
      <c r="D47" s="14" t="s">
        <v>17</v>
      </c>
      <c r="E47" s="15">
        <f t="shared" si="13"/>
        <v>207.44166666666666</v>
      </c>
      <c r="F47" s="15">
        <f>VLOOKUP($A47,[1]Hoja1!$A$9:$AM$276,3,0)</f>
        <v>6223.25</v>
      </c>
      <c r="G47" s="15">
        <f>VLOOKUP($A47,[1]Hoja1!$A$9:$AM$276,8,0)</f>
        <v>0</v>
      </c>
      <c r="H47" s="15">
        <f>VLOOKUP($A47,[1]Hoja1!$A$9:$AM$276,5,0)+VLOOKUP($A47,[1]Hoja1!$A$9:$AM$276,7,0)</f>
        <v>0</v>
      </c>
      <c r="I47" s="15">
        <f>VLOOKUP($A47,[1]Hoja1!$A$9:$AM$276,4,0)+VLOOKUP($A47,[1]Hoja1!$A$9:$AM$276,6,0)</f>
        <v>1244.6500000000001</v>
      </c>
      <c r="J47" s="15">
        <f>VLOOKUP($A47,[1]Hoja1!$A$9:$AM$276,10,0)</f>
        <v>0</v>
      </c>
      <c r="K47" s="15">
        <f>VLOOKUP($A47,[1]Hoja1!$A$9:$AM$276,9,0)</f>
        <v>1000</v>
      </c>
      <c r="L47" s="16">
        <f t="shared" si="14"/>
        <v>7467.9</v>
      </c>
      <c r="M47" s="15">
        <f>VLOOKUP($A47,[1]Hoja1!$A$9:$AM$276,34,0)</f>
        <v>2784.42</v>
      </c>
      <c r="N47" s="16">
        <f t="shared" si="15"/>
        <v>4683.4799999999996</v>
      </c>
    </row>
    <row r="48" spans="1:14" s="11" customFormat="1" ht="10.5" customHeight="1" x14ac:dyDescent="0.25">
      <c r="A48" s="26" t="s">
        <v>45</v>
      </c>
      <c r="B48" s="13" t="s">
        <v>46</v>
      </c>
      <c r="C48" s="14" t="s">
        <v>37</v>
      </c>
      <c r="D48" s="14" t="s">
        <v>17</v>
      </c>
      <c r="E48" s="15">
        <f t="shared" si="13"/>
        <v>213.92000000000002</v>
      </c>
      <c r="F48" s="15">
        <f>VLOOKUP($A48,[1]Hoja1!$A$9:$AM$276,3,0)</f>
        <v>6417.6</v>
      </c>
      <c r="G48" s="15">
        <f>VLOOKUP($A48,[1]Hoja1!$A$9:$AM$276,8,0)</f>
        <v>0</v>
      </c>
      <c r="H48" s="15">
        <f>VLOOKUP($A48,[1]Hoja1!$A$9:$AM$276,5,0)+VLOOKUP($A48,[1]Hoja1!$A$9:$AM$276,7,0)</f>
        <v>0</v>
      </c>
      <c r="I48" s="15">
        <f>VLOOKUP($A48,[1]Hoja1!$A$9:$AM$276,4,0)+VLOOKUP($A48,[1]Hoja1!$A$9:$AM$276,6,0)</f>
        <v>2750.4</v>
      </c>
      <c r="J48" s="15">
        <f>VLOOKUP($A48,[1]Hoja1!$A$9:$AM$276,10,0)</f>
        <v>2000</v>
      </c>
      <c r="K48" s="15">
        <f>VLOOKUP($A48,[1]Hoja1!$A$9:$AM$276,9,0)</f>
        <v>1000</v>
      </c>
      <c r="L48" s="16">
        <f t="shared" si="14"/>
        <v>11168</v>
      </c>
      <c r="M48" s="15">
        <f>VLOOKUP($A48,[1]Hoja1!$A$9:$AM$276,34,0)</f>
        <v>8096.21</v>
      </c>
      <c r="N48" s="16">
        <f t="shared" si="15"/>
        <v>3071.79</v>
      </c>
    </row>
    <row r="49" spans="1:14" s="11" customFormat="1" ht="10.5" customHeight="1" x14ac:dyDescent="0.25">
      <c r="A49" s="26" t="s">
        <v>32</v>
      </c>
      <c r="B49" s="13" t="s">
        <v>33</v>
      </c>
      <c r="C49" s="14" t="s">
        <v>37</v>
      </c>
      <c r="D49" s="14" t="s">
        <v>17</v>
      </c>
      <c r="E49" s="15">
        <f t="shared" si="13"/>
        <v>219.95</v>
      </c>
      <c r="F49" s="15">
        <f>VLOOKUP($A49,[1]Hoja1!$A$9:$AM$276,3,0)</f>
        <v>6598.5</v>
      </c>
      <c r="G49" s="15">
        <f>VLOOKUP($A49,[1]Hoja1!$A$9:$AM$276,8,0)</f>
        <v>0</v>
      </c>
      <c r="H49" s="15">
        <f>VLOOKUP($A49,[1]Hoja1!$A$9:$AM$276,5,0)+VLOOKUP($A49,[1]Hoja1!$A$9:$AM$276,7,0)</f>
        <v>0</v>
      </c>
      <c r="I49" s="15">
        <f>VLOOKUP($A49,[1]Hoja1!$A$9:$AM$276,4,0)+VLOOKUP($A49,[1]Hoja1!$A$9:$AM$276,6,0)</f>
        <v>527.88</v>
      </c>
      <c r="J49" s="15">
        <f>VLOOKUP($A49,[1]Hoja1!$A$9:$AM$276,10,0)</f>
        <v>0</v>
      </c>
      <c r="K49" s="15">
        <f>VLOOKUP($A49,[1]Hoja1!$A$9:$AM$276,9,0)</f>
        <v>1000</v>
      </c>
      <c r="L49" s="16">
        <f t="shared" si="14"/>
        <v>7126.38</v>
      </c>
      <c r="M49" s="15">
        <f>VLOOKUP($A49,[1]Hoja1!$A$9:$AM$276,34,0)</f>
        <v>1551.41</v>
      </c>
      <c r="N49" s="16">
        <f t="shared" si="15"/>
        <v>5574.97</v>
      </c>
    </row>
    <row r="50" spans="1:14" s="11" customFormat="1" ht="10.5" customHeight="1" x14ac:dyDescent="0.25">
      <c r="A50" s="26" t="s">
        <v>48</v>
      </c>
      <c r="B50" s="13" t="s">
        <v>49</v>
      </c>
      <c r="C50" s="14" t="s">
        <v>201</v>
      </c>
      <c r="D50" s="14" t="s">
        <v>17</v>
      </c>
      <c r="E50" s="15">
        <f t="shared" si="13"/>
        <v>499.57333333333338</v>
      </c>
      <c r="F50" s="15">
        <f>VLOOKUP($A50,[1]Hoja1!$A$9:$AM$276,3,0)</f>
        <v>14987.2</v>
      </c>
      <c r="G50" s="15">
        <f>VLOOKUP($A50,[1]Hoja1!$A$9:$AM$276,8,0)</f>
        <v>0</v>
      </c>
      <c r="H50" s="15">
        <f>VLOOKUP($A50,[1]Hoja1!$A$9:$AM$276,5,0)+VLOOKUP($A50,[1]Hoja1!$A$9:$AM$276,7,0)</f>
        <v>0</v>
      </c>
      <c r="I50" s="15">
        <f>VLOOKUP($A50,[1]Hoja1!$A$9:$AM$276,4,0)+VLOOKUP($A50,[1]Hoja1!$A$9:$AM$276,6,0)</f>
        <v>516.79999999999995</v>
      </c>
      <c r="J50" s="15">
        <f>VLOOKUP($A50,[1]Hoja1!$A$9:$AM$276,10,0)</f>
        <v>0</v>
      </c>
      <c r="K50" s="15">
        <f>VLOOKUP($A50,[1]Hoja1!$A$9:$AM$276,9,0)</f>
        <v>1000</v>
      </c>
      <c r="L50" s="16">
        <f t="shared" si="14"/>
        <v>15504</v>
      </c>
      <c r="M50" s="15">
        <f>VLOOKUP($A50,[1]Hoja1!$A$9:$AM$276,34,0)</f>
        <v>6522.49</v>
      </c>
      <c r="N50" s="16">
        <f t="shared" si="15"/>
        <v>8981.51</v>
      </c>
    </row>
    <row r="51" spans="1:14" s="11" customFormat="1" ht="10.5" customHeight="1" x14ac:dyDescent="0.25">
      <c r="A51" s="26" t="s">
        <v>50</v>
      </c>
      <c r="B51" s="13" t="s">
        <v>51</v>
      </c>
      <c r="C51" s="14" t="s">
        <v>52</v>
      </c>
      <c r="D51" s="14" t="s">
        <v>17</v>
      </c>
      <c r="E51" s="15">
        <f t="shared" si="13"/>
        <v>525</v>
      </c>
      <c r="F51" s="15">
        <f>VLOOKUP($A51,[1]Hoja1!$A$9:$AM$276,3,0)</f>
        <v>15750</v>
      </c>
      <c r="G51" s="15">
        <f>VLOOKUP($A51,[1]Hoja1!$A$9:$AM$276,8,0)</f>
        <v>0</v>
      </c>
      <c r="H51" s="15">
        <f>VLOOKUP($A51,[1]Hoja1!$A$9:$AM$276,5,0)+VLOOKUP($A51,[1]Hoja1!$A$9:$AM$276,7,0)</f>
        <v>0</v>
      </c>
      <c r="I51" s="15">
        <f>VLOOKUP($A51,[1]Hoja1!$A$9:$AM$276,4,0)+VLOOKUP($A51,[1]Hoja1!$A$9:$AM$276,6,0)</f>
        <v>0</v>
      </c>
      <c r="J51" s="15">
        <f>VLOOKUP($A51,[1]Hoja1!$A$9:$AM$276,10,0)</f>
        <v>3850.8</v>
      </c>
      <c r="K51" s="15">
        <f>VLOOKUP($A51,[1]Hoja1!$A$9:$AM$276,9,0)</f>
        <v>1000</v>
      </c>
      <c r="L51" s="16">
        <f t="shared" si="14"/>
        <v>19600.8</v>
      </c>
      <c r="M51" s="15">
        <f>VLOOKUP($A51,[1]Hoja1!$A$9:$AM$276,34,0)</f>
        <v>5162.09</v>
      </c>
      <c r="N51" s="16">
        <f t="shared" si="15"/>
        <v>14438.71</v>
      </c>
    </row>
    <row r="52" spans="1:14" s="11" customFormat="1" ht="10.5" customHeight="1" x14ac:dyDescent="0.25">
      <c r="A52" s="26" t="s">
        <v>53</v>
      </c>
      <c r="B52" s="13" t="s">
        <v>54</v>
      </c>
      <c r="C52" s="14" t="s">
        <v>55</v>
      </c>
      <c r="D52" s="14" t="s">
        <v>17</v>
      </c>
      <c r="E52" s="15">
        <f t="shared" si="13"/>
        <v>248.92999999999998</v>
      </c>
      <c r="F52" s="15">
        <f>VLOOKUP($A52,[1]Hoja1!$A$9:$AM$276,3,0)</f>
        <v>7467.9</v>
      </c>
      <c r="G52" s="15">
        <f>VLOOKUP($A52,[1]Hoja1!$A$9:$AM$276,8,0)</f>
        <v>0</v>
      </c>
      <c r="H52" s="15">
        <f>VLOOKUP($A52,[1]Hoja1!$A$9:$AM$276,5,0)+VLOOKUP($A52,[1]Hoja1!$A$9:$AM$276,7,0)</f>
        <v>0</v>
      </c>
      <c r="I52" s="15">
        <f>VLOOKUP($A52,[1]Hoja1!$A$9:$AM$276,4,0)+VLOOKUP($A52,[1]Hoja1!$A$9:$AM$276,6,0)</f>
        <v>0</v>
      </c>
      <c r="J52" s="15">
        <f>VLOOKUP($A52,[1]Hoja1!$A$9:$AM$276,10,0)</f>
        <v>0</v>
      </c>
      <c r="K52" s="15">
        <f>VLOOKUP($A52,[1]Hoja1!$A$9:$AM$276,9,0)</f>
        <v>1000</v>
      </c>
      <c r="L52" s="16">
        <f t="shared" si="14"/>
        <v>7467.9</v>
      </c>
      <c r="M52" s="15">
        <f>VLOOKUP($A52,[1]Hoja1!$A$9:$AM$276,34,0)</f>
        <v>0</v>
      </c>
      <c r="N52" s="16">
        <f t="shared" si="15"/>
        <v>7467.9</v>
      </c>
    </row>
    <row r="53" spans="1:14" s="11" customFormat="1" ht="10.5" customHeight="1" x14ac:dyDescent="0.25">
      <c r="A53" s="26" t="s">
        <v>115</v>
      </c>
      <c r="B53" s="13" t="s">
        <v>57</v>
      </c>
      <c r="C53" s="14" t="s">
        <v>191</v>
      </c>
      <c r="D53" s="14" t="s">
        <v>17</v>
      </c>
      <c r="E53" s="15">
        <f t="shared" si="13"/>
        <v>480.98700000000002</v>
      </c>
      <c r="F53" s="15">
        <f>VLOOKUP($A53,[1]Hoja1!$A$9:$AM$276,3,0)</f>
        <v>14429.61</v>
      </c>
      <c r="G53" s="15">
        <f>VLOOKUP($A53,[1]Hoja1!$A$9:$AM$276,8,0)</f>
        <v>0</v>
      </c>
      <c r="H53" s="15">
        <f>VLOOKUP($A53,[1]Hoja1!$A$9:$AM$276,5,0)+VLOOKUP($A53,[1]Hoja1!$A$9:$AM$276,7,0)</f>
        <v>0</v>
      </c>
      <c r="I53" s="15">
        <f>VLOOKUP($A53,[1]Hoja1!$A$9:$AM$276,4,0)+VLOOKUP($A53,[1]Hoja1!$A$9:$AM$276,6,0)</f>
        <v>1603.29</v>
      </c>
      <c r="J53" s="15">
        <f>VLOOKUP($A53,[1]Hoja1!$A$9:$AM$276,10,0)</f>
        <v>6000</v>
      </c>
      <c r="K53" s="15">
        <f>VLOOKUP($A53,[1]Hoja1!$A$9:$AM$276,9,0)</f>
        <v>1000</v>
      </c>
      <c r="L53" s="16">
        <f t="shared" si="14"/>
        <v>22032.9</v>
      </c>
      <c r="M53" s="15">
        <f>VLOOKUP($A53,[1]Hoja1!$A$9:$AM$276,34,0)</f>
        <v>6522</v>
      </c>
      <c r="N53" s="16">
        <f t="shared" si="15"/>
        <v>15510.900000000001</v>
      </c>
    </row>
    <row r="54" spans="1:14" s="11" customFormat="1" ht="10.5" customHeight="1" x14ac:dyDescent="0.25">
      <c r="A54" s="26" t="s">
        <v>116</v>
      </c>
      <c r="B54" s="13" t="s">
        <v>59</v>
      </c>
      <c r="C54" s="14" t="s">
        <v>56</v>
      </c>
      <c r="D54" s="14" t="s">
        <v>17</v>
      </c>
      <c r="E54" s="15">
        <f t="shared" si="13"/>
        <v>357.22399999999999</v>
      </c>
      <c r="F54" s="15">
        <f>VLOOKUP($A54,[1]Hoja1!$A$9:$AM$276,3,0)</f>
        <v>10716.72</v>
      </c>
      <c r="G54" s="15">
        <f>VLOOKUP($A54,[1]Hoja1!$A$9:$AM$276,8,0)</f>
        <v>0</v>
      </c>
      <c r="H54" s="15">
        <f>VLOOKUP($A54,[1]Hoja1!$A$9:$AM$276,5,0)+VLOOKUP($A54,[1]Hoja1!$A$9:$AM$276,7,0)</f>
        <v>0</v>
      </c>
      <c r="I54" s="15">
        <f>VLOOKUP($A54,[1]Hoja1!$A$9:$AM$276,4,0)+VLOOKUP($A54,[1]Hoja1!$A$9:$AM$276,6,0)</f>
        <v>2679.18</v>
      </c>
      <c r="J54" s="15">
        <f>VLOOKUP($A54,[1]Hoja1!$A$9:$AM$276,10,0)</f>
        <v>5600</v>
      </c>
      <c r="K54" s="15">
        <f>VLOOKUP($A54,[1]Hoja1!$A$9:$AM$276,9,0)</f>
        <v>1000</v>
      </c>
      <c r="L54" s="16">
        <f t="shared" si="14"/>
        <v>18995.900000000001</v>
      </c>
      <c r="M54" s="15">
        <f>VLOOKUP($A54,[1]Hoja1!$A$9:$AM$276,34,0)</f>
        <v>3901.58</v>
      </c>
      <c r="N54" s="16">
        <f t="shared" si="15"/>
        <v>15094.320000000002</v>
      </c>
    </row>
    <row r="55" spans="1:14" s="11" customFormat="1" ht="10.5" customHeight="1" x14ac:dyDescent="0.25">
      <c r="A55" s="26" t="s">
        <v>109</v>
      </c>
      <c r="B55" s="13" t="s">
        <v>60</v>
      </c>
      <c r="C55" s="14" t="s">
        <v>61</v>
      </c>
      <c r="D55" s="14" t="s">
        <v>120</v>
      </c>
      <c r="E55" s="15">
        <f t="shared" si="13"/>
        <v>249</v>
      </c>
      <c r="F55" s="15">
        <f>VLOOKUP($A55,[1]Hoja1!$A$9:$AM$276,3,0)</f>
        <v>7470</v>
      </c>
      <c r="G55" s="15">
        <f>VLOOKUP($A55,[1]Hoja1!$A$9:$AM$276,8,0)</f>
        <v>0</v>
      </c>
      <c r="H55" s="15">
        <f>VLOOKUP($A55,[1]Hoja1!$A$9:$AM$276,5,0)+VLOOKUP($A55,[1]Hoja1!$A$9:$AM$276,7,0)</f>
        <v>0</v>
      </c>
      <c r="I55" s="15">
        <f>VLOOKUP($A55,[1]Hoja1!$A$9:$AM$276,4,0)+VLOOKUP($A55,[1]Hoja1!$A$9:$AM$276,6,0)</f>
        <v>0</v>
      </c>
      <c r="J55" s="15">
        <f>VLOOKUP($A55,[1]Hoja1!$A$9:$AM$276,10,0)</f>
        <v>1006.32</v>
      </c>
      <c r="K55" s="15">
        <f>VLOOKUP($A55,[1]Hoja1!$A$9:$AM$276,9,0)</f>
        <v>1000</v>
      </c>
      <c r="L55" s="16">
        <f t="shared" si="14"/>
        <v>8476.32</v>
      </c>
      <c r="M55" s="15">
        <f>VLOOKUP($A55,[1]Hoja1!$A$9:$AM$276,34,0)</f>
        <v>453.44</v>
      </c>
      <c r="N55" s="16">
        <f t="shared" si="15"/>
        <v>8022.88</v>
      </c>
    </row>
    <row r="56" spans="1:14" s="11" customFormat="1" ht="10.5" customHeight="1" x14ac:dyDescent="0.25">
      <c r="A56" s="26" t="s">
        <v>110</v>
      </c>
      <c r="B56" s="13" t="s">
        <v>62</v>
      </c>
      <c r="C56" s="14" t="s">
        <v>61</v>
      </c>
      <c r="D56" s="14" t="s">
        <v>120</v>
      </c>
      <c r="E56" s="15">
        <f t="shared" si="13"/>
        <v>430</v>
      </c>
      <c r="F56" s="15">
        <f>VLOOKUP($A56,[1]Hoja1!$A$9:$AM$276,3,0)</f>
        <v>12900</v>
      </c>
      <c r="G56" s="15">
        <f>VLOOKUP($A56,[1]Hoja1!$A$9:$AM$276,8,0)</f>
        <v>0</v>
      </c>
      <c r="H56" s="15">
        <f>VLOOKUP($A56,[1]Hoja1!$A$9:$AM$276,5,0)+VLOOKUP($A56,[1]Hoja1!$A$9:$AM$276,7,0)</f>
        <v>0</v>
      </c>
      <c r="I56" s="15">
        <f>VLOOKUP($A56,[1]Hoja1!$A$9:$AM$276,4,0)+VLOOKUP($A56,[1]Hoja1!$A$9:$AM$276,6,0)</f>
        <v>0</v>
      </c>
      <c r="J56" s="15">
        <f>VLOOKUP($A56,[1]Hoja1!$A$9:$AM$276,10,0)</f>
        <v>0</v>
      </c>
      <c r="K56" s="15">
        <f>VLOOKUP($A56,[1]Hoja1!$A$9:$AM$276,9,0)</f>
        <v>1000</v>
      </c>
      <c r="L56" s="16">
        <f t="shared" si="14"/>
        <v>12900</v>
      </c>
      <c r="M56" s="15">
        <f>VLOOKUP($A56,[1]Hoja1!$A$9:$AM$276,34,0)</f>
        <v>3748.22</v>
      </c>
      <c r="N56" s="16">
        <f t="shared" si="15"/>
        <v>9151.7800000000007</v>
      </c>
    </row>
    <row r="57" spans="1:14" s="11" customFormat="1" ht="12" customHeight="1" x14ac:dyDescent="0.25">
      <c r="A57" s="26" t="s">
        <v>96</v>
      </c>
      <c r="B57" s="13" t="s">
        <v>210</v>
      </c>
      <c r="C57" s="14" t="s">
        <v>98</v>
      </c>
      <c r="D57" s="14" t="s">
        <v>120</v>
      </c>
      <c r="E57" s="15">
        <f t="shared" si="13"/>
        <v>290.49</v>
      </c>
      <c r="F57" s="15">
        <f>VLOOKUP($A57,[1]Hoja1!$A$9:$AM$276,3,0)</f>
        <v>8714.7000000000007</v>
      </c>
      <c r="G57" s="15">
        <f>VLOOKUP($A57,[1]Hoja1!$A$9:$AM$276,8,0)</f>
        <v>18096.099999999999</v>
      </c>
      <c r="H57" s="15">
        <f>VLOOKUP($A57,[1]Hoja1!$A$9:$AM$276,5,0)+VLOOKUP($A57,[1]Hoja1!$A$9:$AM$276,7,0)</f>
        <v>1191.01</v>
      </c>
      <c r="I57" s="15">
        <f>VLOOKUP($A57,[1]Hoja1!$A$9:$AM$276,4,0)+VLOOKUP($A57,[1]Hoja1!$A$9:$AM$276,6,0)</f>
        <v>13822.880000000001</v>
      </c>
      <c r="J57" s="15">
        <f>VLOOKUP($A57,[1]Hoja1!$A$9:$AM$276,10,0)</f>
        <v>2300</v>
      </c>
      <c r="K57" s="15">
        <f>VLOOKUP($A57,[1]Hoja1!$A$9:$AM$276,9,0)</f>
        <v>0</v>
      </c>
      <c r="L57" s="16">
        <f t="shared" si="14"/>
        <v>44124.69</v>
      </c>
      <c r="M57" s="15">
        <f>VLOOKUP($A57,[1]Hoja1!$A$9:$AM$276,34,0)</f>
        <v>8571.9699999999993</v>
      </c>
      <c r="N57" s="16">
        <f t="shared" si="15"/>
        <v>35552.720000000001</v>
      </c>
    </row>
    <row r="58" spans="1:14" s="11" customFormat="1" ht="10.5" customHeight="1" x14ac:dyDescent="0.25">
      <c r="A58" s="26" t="s">
        <v>166</v>
      </c>
      <c r="B58" s="13" t="s">
        <v>167</v>
      </c>
      <c r="C58" s="14" t="s">
        <v>16</v>
      </c>
      <c r="D58" s="14" t="s">
        <v>120</v>
      </c>
      <c r="E58" s="15">
        <f t="shared" ref="E58" si="16">+F58/30</f>
        <v>250</v>
      </c>
      <c r="F58" s="15">
        <f>VLOOKUP($A58,[1]Hoja1!$A$9:$AM$276,3,0)</f>
        <v>7500</v>
      </c>
      <c r="G58" s="15">
        <f>VLOOKUP($A58,[1]Hoja1!$A$9:$AM$276,8,0)</f>
        <v>0</v>
      </c>
      <c r="H58" s="15">
        <f>VLOOKUP($A58,[1]Hoja1!$A$9:$AM$276,5,0)+VLOOKUP($A58,[1]Hoja1!$A$9:$AM$276,7,0)</f>
        <v>0</v>
      </c>
      <c r="I58" s="15">
        <f>VLOOKUP($A58,[1]Hoja1!$A$9:$AM$276,4,0)+VLOOKUP($A58,[1]Hoja1!$A$9:$AM$276,6,0)</f>
        <v>0</v>
      </c>
      <c r="J58" s="15">
        <f>VLOOKUP($A58,[1]Hoja1!$A$9:$AM$276,10,0)</f>
        <v>1439</v>
      </c>
      <c r="K58" s="15">
        <f>VLOOKUP($A58,[1]Hoja1!$A$9:$AM$276,9,0)</f>
        <v>1000</v>
      </c>
      <c r="L58" s="16">
        <f t="shared" si="14"/>
        <v>8939</v>
      </c>
      <c r="M58" s="15">
        <f>VLOOKUP($A58,[1]Hoja1!$A$9:$AM$276,34,0)</f>
        <v>516.26</v>
      </c>
      <c r="N58" s="16">
        <f t="shared" ref="N58" si="17">+L58-M58</f>
        <v>8422.74</v>
      </c>
    </row>
    <row r="59" spans="1:14" s="11" customFormat="1" ht="10.5" customHeight="1" x14ac:dyDescent="0.25">
      <c r="A59" s="26" t="s">
        <v>131</v>
      </c>
      <c r="B59" s="13" t="s">
        <v>177</v>
      </c>
      <c r="C59" s="14" t="s">
        <v>28</v>
      </c>
      <c r="D59" s="14" t="s">
        <v>120</v>
      </c>
      <c r="E59" s="15">
        <f t="shared" si="13"/>
        <v>475</v>
      </c>
      <c r="F59" s="15">
        <f>VLOOKUP($A59,[1]Hoja1!$A$9:$AM$276,3,0)</f>
        <v>14250</v>
      </c>
      <c r="G59" s="15">
        <f>VLOOKUP($A59,[1]Hoja1!$A$9:$AM$276,8,0)</f>
        <v>0</v>
      </c>
      <c r="H59" s="15">
        <f>VLOOKUP($A59,[1]Hoja1!$A$9:$AM$276,5,0)+VLOOKUP($A59,[1]Hoja1!$A$9:$AM$276,7,0)</f>
        <v>0</v>
      </c>
      <c r="I59" s="15">
        <f>VLOOKUP($A59,[1]Hoja1!$A$9:$AM$276,4,0)+VLOOKUP($A59,[1]Hoja1!$A$9:$AM$276,6,0)</f>
        <v>0</v>
      </c>
      <c r="J59" s="15">
        <f>VLOOKUP($A59,[1]Hoja1!$A$9:$AM$276,10,0)</f>
        <v>9537.56</v>
      </c>
      <c r="K59" s="15">
        <f>VLOOKUP($A59,[1]Hoja1!$A$9:$AM$276,9,0)</f>
        <v>1000</v>
      </c>
      <c r="L59" s="16">
        <f t="shared" si="14"/>
        <v>23787.559999999998</v>
      </c>
      <c r="M59" s="15">
        <f>VLOOKUP($A59,[1]Hoja1!$A$9:$AM$276,34,0)</f>
        <v>4117.74</v>
      </c>
      <c r="N59" s="16">
        <f t="shared" si="15"/>
        <v>19669.82</v>
      </c>
    </row>
    <row r="60" spans="1:14" x14ac:dyDescent="0.25">
      <c r="A60" s="26" t="s">
        <v>160</v>
      </c>
      <c r="B60" s="13" t="s">
        <v>161</v>
      </c>
      <c r="C60" s="5" t="s">
        <v>56</v>
      </c>
      <c r="D60" s="14" t="s">
        <v>120</v>
      </c>
      <c r="E60" s="15">
        <f>+F60/30</f>
        <v>252</v>
      </c>
      <c r="F60" s="15">
        <f>VLOOKUP($A60,[1]Hoja1!$A$9:$AM$276,3,0)</f>
        <v>7560</v>
      </c>
      <c r="G60" s="15">
        <f>VLOOKUP($A60,[1]Hoja1!$A$9:$AM$276,8,0)</f>
        <v>0</v>
      </c>
      <c r="H60" s="15">
        <f>VLOOKUP($A60,[1]Hoja1!$A$9:$AM$276,5,0)+VLOOKUP($A60,[1]Hoja1!$A$9:$AM$276,7,0)</f>
        <v>0</v>
      </c>
      <c r="I60" s="15">
        <f>VLOOKUP($A60,[1]Hoja1!$A$9:$AM$276,4,0)+VLOOKUP($A60,[1]Hoja1!$A$9:$AM$276,6,0)</f>
        <v>840</v>
      </c>
      <c r="J60" s="15">
        <f>VLOOKUP($A60,[1]Hoja1!$A$9:$AM$276,10,0)</f>
        <v>2600</v>
      </c>
      <c r="K60" s="15">
        <f>VLOOKUP($A60,[1]Hoja1!$A$9:$AM$276,9,0)</f>
        <v>1000</v>
      </c>
      <c r="L60" s="16">
        <f t="shared" si="14"/>
        <v>11000</v>
      </c>
      <c r="M60" s="15">
        <f>VLOOKUP($A60,[1]Hoja1!$A$9:$AM$276,34,0)</f>
        <v>1201.28</v>
      </c>
      <c r="N60" s="16">
        <f>+L60-M60</f>
        <v>9798.7199999999993</v>
      </c>
    </row>
    <row r="61" spans="1:14" ht="12.75" customHeight="1" x14ac:dyDescent="0.25">
      <c r="A61" s="26" t="s">
        <v>206</v>
      </c>
      <c r="B61" s="13" t="s">
        <v>207</v>
      </c>
      <c r="C61" s="5" t="s">
        <v>56</v>
      </c>
      <c r="D61" s="14" t="s">
        <v>120</v>
      </c>
      <c r="E61" s="15">
        <v>266.67</v>
      </c>
      <c r="F61" s="15">
        <f>VLOOKUP($A61,[1]Hoja1!$A$9:$AM$276,3,0)</f>
        <v>8000.1</v>
      </c>
      <c r="G61" s="15">
        <f>VLOOKUP($A61,[1]Hoja1!$A$9:$AM$276,8,0)</f>
        <v>0</v>
      </c>
      <c r="H61" s="15">
        <f>VLOOKUP($A61,[1]Hoja1!$A$9:$AM$276,5,0)+VLOOKUP($A61,[1]Hoja1!$A$9:$AM$276,7,0)</f>
        <v>0</v>
      </c>
      <c r="I61" s="15">
        <f>VLOOKUP($A61,[1]Hoja1!$A$9:$AM$276,4,0)+VLOOKUP($A61,[1]Hoja1!$A$9:$AM$276,6,0)</f>
        <v>0</v>
      </c>
      <c r="J61" s="15">
        <f>VLOOKUP($A61,[1]Hoja1!$A$9:$AM$276,10,0)</f>
        <v>1000</v>
      </c>
      <c r="K61" s="15">
        <f>VLOOKUP($A61,[1]Hoja1!$A$9:$AM$276,9,0)</f>
        <v>1000</v>
      </c>
      <c r="L61" s="16">
        <f t="shared" si="14"/>
        <v>9000.1</v>
      </c>
      <c r="M61" s="15">
        <f>VLOOKUP($A61,[1]Hoja1!$A$9:$AM$276,34,0)</f>
        <v>944.94</v>
      </c>
      <c r="N61" s="16">
        <f t="shared" ref="N61:N62" si="18">+L61-M61</f>
        <v>8055.16</v>
      </c>
    </row>
    <row r="62" spans="1:14" ht="12.75" customHeight="1" x14ac:dyDescent="0.25">
      <c r="A62" s="26" t="s">
        <v>208</v>
      </c>
      <c r="B62" s="13" t="s">
        <v>209</v>
      </c>
      <c r="C62" s="5" t="s">
        <v>56</v>
      </c>
      <c r="D62" s="14" t="s">
        <v>120</v>
      </c>
      <c r="E62" s="15">
        <v>266.67</v>
      </c>
      <c r="F62" s="15">
        <f>VLOOKUP($A62,[1]Hoja1!$A$9:$AM$276,3,0)</f>
        <v>8000.1</v>
      </c>
      <c r="G62" s="15">
        <f>VLOOKUP($A62,[1]Hoja1!$A$9:$AM$276,8,0)</f>
        <v>0</v>
      </c>
      <c r="H62" s="15">
        <f>VLOOKUP($A62,[1]Hoja1!$A$9:$AM$276,5,0)+VLOOKUP($A62,[1]Hoja1!$A$9:$AM$276,7,0)</f>
        <v>0</v>
      </c>
      <c r="I62" s="15">
        <f>VLOOKUP($A62,[1]Hoja1!$A$9:$AM$276,4,0)+VLOOKUP($A62,[1]Hoja1!$A$9:$AM$276,6,0)</f>
        <v>0</v>
      </c>
      <c r="J62" s="15">
        <f>VLOOKUP($A62,[1]Hoja1!$A$9:$AM$276,10,0)</f>
        <v>1000</v>
      </c>
      <c r="K62" s="15">
        <f>VLOOKUP($A62,[1]Hoja1!$A$9:$AM$276,9,0)</f>
        <v>1000</v>
      </c>
      <c r="L62" s="16">
        <f t="shared" si="14"/>
        <v>9000.1</v>
      </c>
      <c r="M62" s="15">
        <f>VLOOKUP($A62,[1]Hoja1!$A$9:$AM$276,34,0)</f>
        <v>944.94</v>
      </c>
      <c r="N62" s="16">
        <f t="shared" si="18"/>
        <v>8055.16</v>
      </c>
    </row>
    <row r="63" spans="1:14" ht="12.75" customHeight="1" x14ac:dyDescent="0.25">
      <c r="A63" s="26" t="s">
        <v>211</v>
      </c>
      <c r="B63" s="13" t="s">
        <v>212</v>
      </c>
      <c r="C63" s="5" t="s">
        <v>40</v>
      </c>
      <c r="D63" s="14" t="s">
        <v>120</v>
      </c>
      <c r="E63" s="15">
        <v>248.93</v>
      </c>
      <c r="F63" s="15">
        <f>VLOOKUP($A63,[1]Hoja1!$A$9:$AM$276,3,0)</f>
        <v>7467.9</v>
      </c>
      <c r="G63" s="15">
        <f>VLOOKUP($A63,[1]Hoja1!$A$9:$AM$276,8,0)</f>
        <v>0</v>
      </c>
      <c r="H63" s="15">
        <f>VLOOKUP($A63,[1]Hoja1!$A$9:$AM$276,5,0)+VLOOKUP($A63,[1]Hoja1!$A$9:$AM$276,7,0)</f>
        <v>0</v>
      </c>
      <c r="I63" s="15">
        <f>VLOOKUP($A63,[1]Hoja1!$A$9:$AM$276,4,0)+VLOOKUP($A63,[1]Hoja1!$A$9:$AM$276,6,0)</f>
        <v>0</v>
      </c>
      <c r="J63" s="15">
        <f>VLOOKUP($A63,[1]Hoja1!$A$9:$AM$276,10,0)</f>
        <v>0</v>
      </c>
      <c r="K63" s="15">
        <f>VLOOKUP($A63,[1]Hoja1!$A$9:$AM$276,9,0)</f>
        <v>1000</v>
      </c>
      <c r="L63" s="16">
        <f t="shared" si="14"/>
        <v>7467.9</v>
      </c>
      <c r="M63" s="15">
        <f>VLOOKUP($A63,[1]Hoja1!$A$9:$AM$276,34,0)</f>
        <v>0</v>
      </c>
      <c r="N63" s="16">
        <f>+L63-M63</f>
        <v>7467.9</v>
      </c>
    </row>
    <row r="64" spans="1:14" ht="12.75" customHeight="1" x14ac:dyDescent="0.25">
      <c r="A64" s="26" t="s">
        <v>219</v>
      </c>
      <c r="B64" s="13" t="s">
        <v>220</v>
      </c>
      <c r="C64" s="5" t="s">
        <v>56</v>
      </c>
      <c r="D64" s="14" t="s">
        <v>120</v>
      </c>
      <c r="E64" s="15">
        <v>266.67</v>
      </c>
      <c r="F64" s="15">
        <f>VLOOKUP($A64,[1]Hoja1!$A$9:$AM$276,3,0)</f>
        <v>7467.9</v>
      </c>
      <c r="G64" s="15">
        <f>VLOOKUP($A64,[1]Hoja1!$A$9:$AM$276,8,0)</f>
        <v>0</v>
      </c>
      <c r="H64" s="15">
        <f>VLOOKUP($A64,[1]Hoja1!$A$9:$AM$276,5,0)+VLOOKUP($A64,[1]Hoja1!$A$9:$AM$276,7,0)</f>
        <v>0</v>
      </c>
      <c r="I64" s="15">
        <f>VLOOKUP($A64,[1]Hoja1!$A$9:$AM$276,4,0)+VLOOKUP($A64,[1]Hoja1!$A$9:$AM$276,6,0)</f>
        <v>0</v>
      </c>
      <c r="J64" s="15">
        <f>VLOOKUP($A64,[1]Hoja1!$A$9:$AM$276,10,0)</f>
        <v>0</v>
      </c>
      <c r="K64" s="15">
        <f>VLOOKUP($A64,[1]Hoja1!$A$9:$AM$276,9,0)</f>
        <v>1000</v>
      </c>
      <c r="L64" s="16">
        <f t="shared" si="14"/>
        <v>7467.9</v>
      </c>
      <c r="M64" s="15">
        <f>VLOOKUP($A64,[1]Hoja1!$A$9:$AM$276,34,0)</f>
        <v>550</v>
      </c>
      <c r="N64" s="16">
        <f>+L64-M64</f>
        <v>6917.9</v>
      </c>
    </row>
    <row r="65" spans="1:14" ht="12.75" customHeight="1" x14ac:dyDescent="0.25">
      <c r="A65" s="26" t="s">
        <v>217</v>
      </c>
      <c r="B65" s="13" t="s">
        <v>218</v>
      </c>
      <c r="C65" s="5" t="s">
        <v>56</v>
      </c>
      <c r="D65" s="14" t="s">
        <v>120</v>
      </c>
      <c r="E65" s="15">
        <v>266.67</v>
      </c>
      <c r="F65" s="15">
        <f>VLOOKUP($A65,[1]Hoja1!$A$9:$AM$276,3,0)</f>
        <v>3200.04</v>
      </c>
      <c r="G65" s="15">
        <f>VLOOKUP($A65,[1]Hoja1!$A$9:$AM$276,8,0)</f>
        <v>4116.63</v>
      </c>
      <c r="H65" s="15">
        <f>VLOOKUP($A65,[1]Hoja1!$A$9:$AM$276,5,0)+VLOOKUP($A65,[1]Hoja1!$A$9:$AM$276,7,0)</f>
        <v>576.33000000000004</v>
      </c>
      <c r="I65" s="15">
        <f>VLOOKUP($A65,[1]Hoja1!$A$9:$AM$276,4,0)+VLOOKUP($A65,[1]Hoja1!$A$9:$AM$276,6,0)</f>
        <v>1646.65</v>
      </c>
      <c r="J65" s="15">
        <f>VLOOKUP($A65,[1]Hoja1!$A$9:$AM$276,10,0)</f>
        <v>500</v>
      </c>
      <c r="K65" s="15">
        <f>VLOOKUP($A65,[1]Hoja1!$A$9:$AM$276,9,0)</f>
        <v>0</v>
      </c>
      <c r="L65" s="16">
        <f t="shared" si="14"/>
        <v>10039.65</v>
      </c>
      <c r="M65" s="15">
        <f>VLOOKUP($A65,[1]Hoja1!$A$9:$AM$276,34,0)</f>
        <v>658.11</v>
      </c>
      <c r="N65" s="16">
        <f>+L65-M65</f>
        <v>9381.5399999999991</v>
      </c>
    </row>
    <row r="66" spans="1:14" s="11" customFormat="1" ht="10.5" customHeight="1" x14ac:dyDescent="0.25">
      <c r="A66" s="26"/>
      <c r="B66" s="13"/>
      <c r="C66" s="14"/>
      <c r="D66" s="14"/>
      <c r="E66" s="15"/>
      <c r="F66" s="15"/>
      <c r="G66" s="14"/>
      <c r="H66" s="14"/>
      <c r="I66" s="14"/>
      <c r="J66" s="14"/>
      <c r="K66" s="14"/>
      <c r="L66" s="16"/>
      <c r="M66" s="16"/>
      <c r="N66" s="16"/>
    </row>
    <row r="67" spans="1:14" s="11" customFormat="1" ht="17.25" customHeight="1" x14ac:dyDescent="0.25">
      <c r="A67" s="6" t="s">
        <v>63</v>
      </c>
      <c r="B67" s="7"/>
      <c r="C67" s="8"/>
      <c r="D67" s="8"/>
      <c r="E67" s="9"/>
      <c r="F67" s="9"/>
      <c r="G67" s="8"/>
      <c r="H67" s="8"/>
      <c r="I67" s="8"/>
      <c r="J67" s="8"/>
      <c r="K67" s="8"/>
      <c r="L67" s="10"/>
      <c r="M67" s="10"/>
      <c r="N67" s="10"/>
    </row>
    <row r="68" spans="1:14" s="11" customFormat="1" ht="10.5" customHeight="1" x14ac:dyDescent="0.25">
      <c r="A68" s="26" t="s">
        <v>111</v>
      </c>
      <c r="B68" s="13" t="s">
        <v>181</v>
      </c>
      <c r="C68" s="14" t="s">
        <v>64</v>
      </c>
      <c r="D68" s="14" t="s">
        <v>120</v>
      </c>
      <c r="E68" s="15">
        <f t="shared" ref="E68:E72" si="19">+F68/30</f>
        <v>248.92999999999998</v>
      </c>
      <c r="F68" s="15">
        <f>VLOOKUP($A68,[1]Hoja1!$A$9:$AM$276,3,0)</f>
        <v>7467.9</v>
      </c>
      <c r="G68" s="15">
        <f>VLOOKUP($A68,[1]Hoja1!$A$9:$AM$276,8,0)</f>
        <v>0</v>
      </c>
      <c r="H68" s="15">
        <f>VLOOKUP($A68,[1]Hoja1!$A$9:$AM$276,5,0)+VLOOKUP($A68,[1]Hoja1!$A$9:$AM$276,7,0)</f>
        <v>0</v>
      </c>
      <c r="I68" s="15">
        <f>VLOOKUP($A68,[1]Hoja1!$A$9:$AM$276,4,0)+VLOOKUP($A68,[1]Hoja1!$A$9:$AM$276,6,0)</f>
        <v>0</v>
      </c>
      <c r="J68" s="15">
        <f>VLOOKUP($A68,[1]Hoja1!$A$9:$AM$276,10,0)</f>
        <v>0</v>
      </c>
      <c r="K68" s="15">
        <f>VLOOKUP($A68,[1]Hoja1!$A$9:$AM$276,9,0)</f>
        <v>1000</v>
      </c>
      <c r="L68" s="16">
        <f t="shared" ref="L68:L72" si="20">SUM(F68:J68)</f>
        <v>7467.9</v>
      </c>
      <c r="M68" s="15">
        <f>VLOOKUP($A68,[1]Hoja1!$A$9:$AM$276,34,0)</f>
        <v>0</v>
      </c>
      <c r="N68" s="16">
        <f t="shared" ref="N68:N71" si="21">+L68-M68</f>
        <v>7467.9</v>
      </c>
    </row>
    <row r="69" spans="1:14" s="11" customFormat="1" ht="10.5" customHeight="1" x14ac:dyDescent="0.25">
      <c r="A69" s="26" t="s">
        <v>108</v>
      </c>
      <c r="B69" s="13" t="s">
        <v>180</v>
      </c>
      <c r="C69" s="14" t="s">
        <v>64</v>
      </c>
      <c r="D69" s="14" t="s">
        <v>120</v>
      </c>
      <c r="E69" s="15">
        <f t="shared" si="19"/>
        <v>248.92999999999998</v>
      </c>
      <c r="F69" s="15">
        <f>VLOOKUP($A69,[1]Hoja1!$A$9:$AM$276,3,0)</f>
        <v>7467.9</v>
      </c>
      <c r="G69" s="15">
        <f>VLOOKUP($A69,[1]Hoja1!$A$9:$AM$276,8,0)</f>
        <v>0</v>
      </c>
      <c r="H69" s="15">
        <f>VLOOKUP($A69,[1]Hoja1!$A$9:$AM$276,5,0)+VLOOKUP($A69,[1]Hoja1!$A$9:$AM$276,7,0)</f>
        <v>0</v>
      </c>
      <c r="I69" s="15">
        <f>VLOOKUP($A69,[1]Hoja1!$A$9:$AM$276,4,0)+VLOOKUP($A69,[1]Hoja1!$A$9:$AM$276,6,0)</f>
        <v>0</v>
      </c>
      <c r="J69" s="15">
        <f>VLOOKUP($A69,[1]Hoja1!$A$9:$AM$276,10,0)</f>
        <v>0</v>
      </c>
      <c r="K69" s="15">
        <f>VLOOKUP($A69,[1]Hoja1!$A$9:$AM$276,9,0)</f>
        <v>1000</v>
      </c>
      <c r="L69" s="16">
        <f t="shared" si="20"/>
        <v>7467.9</v>
      </c>
      <c r="M69" s="15">
        <f>VLOOKUP($A69,[1]Hoja1!$A$9:$AM$276,34,0)</f>
        <v>0</v>
      </c>
      <c r="N69" s="16">
        <f t="shared" si="21"/>
        <v>7467.9</v>
      </c>
    </row>
    <row r="70" spans="1:14" s="11" customFormat="1" ht="10.5" customHeight="1" x14ac:dyDescent="0.25">
      <c r="A70" s="26" t="s">
        <v>170</v>
      </c>
      <c r="B70" s="13" t="s">
        <v>171</v>
      </c>
      <c r="C70" s="14" t="s">
        <v>64</v>
      </c>
      <c r="D70" s="14" t="s">
        <v>120</v>
      </c>
      <c r="E70" s="15">
        <v>208</v>
      </c>
      <c r="F70" s="15">
        <f>VLOOKUP($A70,[1]Hoja1!$A$9:$AM$276,3,0)</f>
        <v>7467.9</v>
      </c>
      <c r="G70" s="15">
        <f>VLOOKUP($A70,[1]Hoja1!$A$9:$AM$276,8,0)</f>
        <v>0</v>
      </c>
      <c r="H70" s="15">
        <f>VLOOKUP($A70,[1]Hoja1!$A$9:$AM$276,5,0)+VLOOKUP($A70,[1]Hoja1!$A$9:$AM$276,7,0)</f>
        <v>0</v>
      </c>
      <c r="I70" s="15">
        <f>VLOOKUP($A70,[1]Hoja1!$A$9:$AM$276,4,0)+VLOOKUP($A70,[1]Hoja1!$A$9:$AM$276,6,0)</f>
        <v>0</v>
      </c>
      <c r="J70" s="15">
        <f>VLOOKUP($A70,[1]Hoja1!$A$9:$AM$276,10,0)</f>
        <v>0</v>
      </c>
      <c r="K70" s="15">
        <f>VLOOKUP($A70,[1]Hoja1!$A$9:$AM$276,9,0)</f>
        <v>1000</v>
      </c>
      <c r="L70" s="16">
        <f t="shared" si="20"/>
        <v>7467.9</v>
      </c>
      <c r="M70" s="15">
        <f>VLOOKUP($A70,[1]Hoja1!$A$9:$AM$276,34,0)</f>
        <v>0</v>
      </c>
      <c r="N70" s="16">
        <f t="shared" ref="N70" si="22">+L70-M70</f>
        <v>7467.9</v>
      </c>
    </row>
    <row r="71" spans="1:14" s="11" customFormat="1" ht="10.5" customHeight="1" x14ac:dyDescent="0.25">
      <c r="A71" s="26" t="s">
        <v>95</v>
      </c>
      <c r="B71" s="13" t="s">
        <v>178</v>
      </c>
      <c r="C71" s="14" t="s">
        <v>64</v>
      </c>
      <c r="D71" s="14" t="s">
        <v>120</v>
      </c>
      <c r="E71" s="15">
        <f t="shared" si="19"/>
        <v>248.92999999999998</v>
      </c>
      <c r="F71" s="15">
        <f>VLOOKUP($A71,[1]Hoja1!$A$9:$AM$276,3,0)</f>
        <v>7467.9</v>
      </c>
      <c r="G71" s="15">
        <f>VLOOKUP($A71,[1]Hoja1!$A$9:$AM$276,8,0)</f>
        <v>0</v>
      </c>
      <c r="H71" s="15">
        <f>VLOOKUP($A71,[1]Hoja1!$A$9:$AM$276,5,0)+VLOOKUP($A71,[1]Hoja1!$A$9:$AM$276,7,0)</f>
        <v>0</v>
      </c>
      <c r="I71" s="15">
        <f>VLOOKUP($A71,[1]Hoja1!$A$9:$AM$276,4,0)+VLOOKUP($A71,[1]Hoja1!$A$9:$AM$276,6,0)</f>
        <v>0</v>
      </c>
      <c r="J71" s="15">
        <f>VLOOKUP($A71,[1]Hoja1!$A$9:$AM$276,10,0)</f>
        <v>0</v>
      </c>
      <c r="K71" s="15">
        <f>VLOOKUP($A71,[1]Hoja1!$A$9:$AM$276,9,0)</f>
        <v>1000</v>
      </c>
      <c r="L71" s="16">
        <f t="shared" si="20"/>
        <v>7467.9</v>
      </c>
      <c r="M71" s="15">
        <f>VLOOKUP($A71,[1]Hoja1!$A$9:$AM$276,34,0)</f>
        <v>0</v>
      </c>
      <c r="N71" s="16">
        <f t="shared" si="21"/>
        <v>7467.9</v>
      </c>
    </row>
    <row r="72" spans="1:14" s="11" customFormat="1" ht="10.5" customHeight="1" x14ac:dyDescent="0.25">
      <c r="A72" s="26" t="s">
        <v>117</v>
      </c>
      <c r="B72" s="13" t="s">
        <v>179</v>
      </c>
      <c r="C72" s="14" t="s">
        <v>64</v>
      </c>
      <c r="D72" s="14" t="s">
        <v>120</v>
      </c>
      <c r="E72" s="15">
        <f t="shared" si="19"/>
        <v>120</v>
      </c>
      <c r="F72" s="15">
        <f>VLOOKUP($A72,[1]Hoja1!$A$9:$AM$276,3,0)</f>
        <v>3600</v>
      </c>
      <c r="G72" s="15">
        <f>VLOOKUP($A72,[1]Hoja1!$A$9:$AM$276,8,0)</f>
        <v>9221.31</v>
      </c>
      <c r="H72" s="15">
        <f>VLOOKUP($A72,[1]Hoja1!$A$9:$AM$276,5,0)+VLOOKUP($A72,[1]Hoja1!$A$9:$AM$276,7,0)</f>
        <v>399</v>
      </c>
      <c r="I72" s="15">
        <f>VLOOKUP($A72,[1]Hoja1!$A$9:$AM$276,4,0)+VLOOKUP($A72,[1]Hoja1!$A$9:$AM$276,6,0)</f>
        <v>4695.08</v>
      </c>
      <c r="J72" s="15">
        <f>VLOOKUP($A72,[1]Hoja1!$A$9:$AM$276,10,0)</f>
        <v>2100</v>
      </c>
      <c r="K72" s="15">
        <f>VLOOKUP($A72,[1]Hoja1!$A$9:$AM$276,9,0)</f>
        <v>0</v>
      </c>
      <c r="L72" s="16">
        <f t="shared" si="20"/>
        <v>20015.39</v>
      </c>
      <c r="M72" s="15">
        <f>VLOOKUP($A72,[1]Hoja1!$A$9:$AM$276,34,0)</f>
        <v>2229.39</v>
      </c>
      <c r="N72" s="16">
        <f>+L72-M72</f>
        <v>17786</v>
      </c>
    </row>
    <row r="73" spans="1:14" s="11" customFormat="1" ht="10.5" customHeight="1" x14ac:dyDescent="0.25">
      <c r="A73" s="26"/>
      <c r="B73" s="13"/>
      <c r="C73" s="14"/>
      <c r="D73" s="14"/>
      <c r="E73" s="15"/>
      <c r="F73" s="15"/>
      <c r="G73" s="14"/>
      <c r="H73" s="14"/>
      <c r="I73" s="14"/>
      <c r="J73" s="14"/>
      <c r="K73" s="14"/>
      <c r="L73" s="16"/>
      <c r="M73" s="16"/>
      <c r="N73" s="16"/>
    </row>
    <row r="74" spans="1:14" s="11" customFormat="1" ht="17.25" customHeight="1" x14ac:dyDescent="0.25">
      <c r="A74" s="6" t="s">
        <v>65</v>
      </c>
      <c r="B74" s="7"/>
      <c r="C74" s="8"/>
      <c r="D74" s="8"/>
      <c r="E74" s="9"/>
      <c r="F74" s="9"/>
      <c r="G74" s="8"/>
      <c r="H74" s="8"/>
      <c r="I74" s="8"/>
      <c r="J74" s="8"/>
      <c r="K74" s="8"/>
      <c r="L74" s="10"/>
      <c r="M74" s="10"/>
      <c r="N74" s="10"/>
    </row>
    <row r="75" spans="1:14" s="11" customFormat="1" ht="10.5" customHeight="1" x14ac:dyDescent="0.25">
      <c r="A75" s="26" t="s">
        <v>112</v>
      </c>
      <c r="B75" s="13" t="s">
        <v>66</v>
      </c>
      <c r="C75" s="14" t="s">
        <v>195</v>
      </c>
      <c r="D75" s="14" t="s">
        <v>120</v>
      </c>
      <c r="E75" s="15">
        <f t="shared" ref="E75" si="23">+F75/30</f>
        <v>399.99</v>
      </c>
      <c r="F75" s="15">
        <f>VLOOKUP($A75,[1]Hoja1!$A$9:$AM$276,3,0)</f>
        <v>11999.7</v>
      </c>
      <c r="G75" s="15">
        <f>VLOOKUP($A75,[1]Hoja1!$A$9:$AM$276,8,0)</f>
        <v>0</v>
      </c>
      <c r="H75" s="15">
        <f>VLOOKUP($A75,[1]Hoja1!$A$9:$AM$276,5,0)+VLOOKUP($A75,[1]Hoja1!$A$9:$AM$276,7,0)</f>
        <v>0</v>
      </c>
      <c r="I75" s="15">
        <f>VLOOKUP($A75,[1]Hoja1!$A$9:$AM$276,4,0)+VLOOKUP($A75,[1]Hoja1!$A$9:$AM$276,6,0)</f>
        <v>0</v>
      </c>
      <c r="J75" s="15">
        <f>VLOOKUP($A75,[1]Hoja1!$A$9:$AM$276,10,0)</f>
        <v>5534.8</v>
      </c>
      <c r="K75" s="15">
        <f>VLOOKUP($A75,[1]Hoja1!$A$9:$AM$276,9,0)</f>
        <v>1000</v>
      </c>
      <c r="L75" s="16">
        <f>SUM(F75:J75)</f>
        <v>17534.5</v>
      </c>
      <c r="M75" s="15">
        <f>VLOOKUP($A75,[1]Hoja1!$A$9:$AM$276,34,0)</f>
        <v>2598.8200000000002</v>
      </c>
      <c r="N75" s="16">
        <f t="shared" ref="N75" si="24">+L75-M75</f>
        <v>14935.68</v>
      </c>
    </row>
    <row r="76" spans="1:14" s="11" customFormat="1" ht="10.5" customHeight="1" x14ac:dyDescent="0.25">
      <c r="A76" s="26"/>
      <c r="B76" s="13"/>
      <c r="C76" s="14"/>
      <c r="D76" s="14"/>
      <c r="E76" s="15"/>
      <c r="F76" s="15"/>
      <c r="G76" s="14"/>
      <c r="H76" s="14"/>
      <c r="I76" s="14"/>
      <c r="J76" s="14"/>
      <c r="K76" s="14"/>
      <c r="L76" s="16"/>
      <c r="M76" s="16"/>
      <c r="N76" s="16"/>
    </row>
    <row r="77" spans="1:14" s="11" customFormat="1" ht="10.5" customHeight="1" x14ac:dyDescent="0.25">
      <c r="A77" s="26"/>
      <c r="B77" s="13"/>
      <c r="C77" s="14"/>
      <c r="D77" s="14"/>
      <c r="E77" s="15"/>
      <c r="F77" s="15"/>
      <c r="G77" s="14"/>
      <c r="H77" s="14"/>
      <c r="I77" s="14"/>
      <c r="J77" s="14"/>
      <c r="K77" s="14"/>
      <c r="L77" s="16"/>
      <c r="M77" s="16"/>
      <c r="N77" s="16"/>
    </row>
    <row r="78" spans="1:14" s="11" customFormat="1" ht="17.25" customHeight="1" x14ac:dyDescent="0.25">
      <c r="A78" s="6" t="s">
        <v>67</v>
      </c>
      <c r="B78" s="7"/>
      <c r="C78" s="8"/>
      <c r="D78" s="8"/>
      <c r="E78" s="9"/>
      <c r="F78" s="9"/>
      <c r="G78" s="8"/>
      <c r="H78" s="8"/>
      <c r="I78" s="8"/>
      <c r="J78" s="8"/>
      <c r="K78" s="8"/>
      <c r="L78" s="10"/>
      <c r="M78" s="10"/>
      <c r="N78" s="10"/>
    </row>
    <row r="79" spans="1:14" s="11" customFormat="1" ht="10.5" customHeight="1" x14ac:dyDescent="0.25">
      <c r="A79" s="26" t="s">
        <v>68</v>
      </c>
      <c r="B79" s="13" t="s">
        <v>69</v>
      </c>
      <c r="C79" s="14" t="s">
        <v>202</v>
      </c>
      <c r="D79" s="14" t="s">
        <v>17</v>
      </c>
      <c r="E79" s="15">
        <f>+F79/30</f>
        <v>330.60999999999996</v>
      </c>
      <c r="F79" s="15">
        <f>VLOOKUP($A79,[1]Hoja1!$A$9:$AM$276,3,0)</f>
        <v>9918.2999999999993</v>
      </c>
      <c r="G79" s="15">
        <f>VLOOKUP($A79,[1]Hoja1!$A$9:$AM$276,8,0)</f>
        <v>0</v>
      </c>
      <c r="H79" s="15">
        <f>VLOOKUP($A79,[1]Hoja1!$A$9:$AM$276,5,0)+VLOOKUP($A79,[1]Hoja1!$A$9:$AM$276,7,0)</f>
        <v>0</v>
      </c>
      <c r="I79" s="15">
        <f>VLOOKUP($A79,[1]Hoja1!$A$9:$AM$276,4,0)+VLOOKUP($A79,[1]Hoja1!$A$9:$AM$276,6,0)</f>
        <v>0</v>
      </c>
      <c r="J79" s="15">
        <f>VLOOKUP($A79,[1]Hoja1!$A$9:$AM$276,10,0)</f>
        <v>950</v>
      </c>
      <c r="K79" s="15">
        <f>VLOOKUP($A79,[1]Hoja1!$A$9:$AM$276,9,0)</f>
        <v>1000</v>
      </c>
      <c r="L79" s="16">
        <f>SUM(F79:J79)</f>
        <v>10868.3</v>
      </c>
      <c r="M79" s="15">
        <f>VLOOKUP($A79,[1]Hoja1!$A$9:$AM$276,34,0)</f>
        <v>1929.56</v>
      </c>
      <c r="N79" s="16">
        <f>+L79-M79</f>
        <v>8938.74</v>
      </c>
    </row>
    <row r="80" spans="1:14" s="11" customFormat="1" ht="10.5" customHeight="1" x14ac:dyDescent="0.25">
      <c r="A80" s="26"/>
      <c r="B80" s="13"/>
      <c r="C80" s="14"/>
      <c r="D80" s="14"/>
      <c r="E80" s="15"/>
      <c r="F80" s="15"/>
      <c r="G80" s="14"/>
      <c r="H80" s="14"/>
      <c r="I80" s="14"/>
      <c r="J80" s="14"/>
      <c r="K80" s="14"/>
      <c r="L80" s="16"/>
      <c r="M80" s="16"/>
      <c r="N80" s="16"/>
    </row>
    <row r="81" spans="1:14" s="11" customFormat="1" ht="17.25" customHeight="1" x14ac:dyDescent="0.25">
      <c r="A81" s="6" t="s">
        <v>101</v>
      </c>
      <c r="B81" s="7"/>
      <c r="C81" s="8"/>
      <c r="D81" s="8"/>
      <c r="E81" s="9"/>
      <c r="F81" s="9"/>
      <c r="G81" s="8"/>
      <c r="H81" s="8"/>
      <c r="I81" s="8"/>
      <c r="J81" s="8"/>
      <c r="K81" s="8"/>
      <c r="L81" s="10"/>
      <c r="M81" s="10"/>
      <c r="N81" s="10"/>
    </row>
    <row r="82" spans="1:14" s="11" customFormat="1" ht="10.5" customHeight="1" x14ac:dyDescent="0.25">
      <c r="A82" s="26" t="s">
        <v>113</v>
      </c>
      <c r="B82" s="13" t="s">
        <v>102</v>
      </c>
      <c r="C82" s="14" t="s">
        <v>16</v>
      </c>
      <c r="D82" s="14" t="s">
        <v>120</v>
      </c>
      <c r="E82" s="15">
        <f t="shared" ref="E82" si="25">+F82/30</f>
        <v>249</v>
      </c>
      <c r="F82" s="15">
        <f>VLOOKUP($A82,[1]Hoja1!$A$9:$AM$276,3,0)</f>
        <v>7470</v>
      </c>
      <c r="G82" s="15">
        <f>VLOOKUP($A82,[1]Hoja1!$A$9:$AM$276,8,0)</f>
        <v>0</v>
      </c>
      <c r="H82" s="15">
        <f>VLOOKUP($A82,[1]Hoja1!$A$9:$AM$276,5,0)+VLOOKUP($A82,[1]Hoja1!$A$9:$AM$276,7,0)</f>
        <v>0</v>
      </c>
      <c r="I82" s="15">
        <f>VLOOKUP($A82,[1]Hoja1!$A$9:$AM$276,4,0)+VLOOKUP($A82,[1]Hoja1!$A$9:$AM$276,6,0)</f>
        <v>0</v>
      </c>
      <c r="J82" s="15">
        <f>VLOOKUP($A82,[1]Hoja1!$A$9:$AM$276,10,0)</f>
        <v>900</v>
      </c>
      <c r="K82" s="15">
        <f>VLOOKUP($A82,[1]Hoja1!$A$9:$AM$276,9,0)</f>
        <v>1000</v>
      </c>
      <c r="L82" s="16">
        <f>SUM(F82:J82)</f>
        <v>8370</v>
      </c>
      <c r="M82" s="15">
        <f>VLOOKUP($A82,[1]Hoja1!$A$9:$AM$276,34,0)</f>
        <v>439.34</v>
      </c>
      <c r="N82" s="16">
        <f t="shared" ref="N82" si="26">+L82-M82</f>
        <v>7930.66</v>
      </c>
    </row>
    <row r="83" spans="1:14" s="11" customFormat="1" ht="10.5" customHeight="1" x14ac:dyDescent="0.25">
      <c r="A83" s="26"/>
      <c r="B83" s="13"/>
      <c r="C83" s="14"/>
      <c r="D83" s="14"/>
      <c r="E83" s="15"/>
      <c r="F83" s="15"/>
      <c r="G83" s="14"/>
      <c r="H83" s="14"/>
      <c r="I83" s="14"/>
      <c r="J83" s="14"/>
      <c r="K83" s="14"/>
      <c r="L83" s="16"/>
      <c r="M83" s="16"/>
      <c r="N83" s="16"/>
    </row>
    <row r="84" spans="1:14" s="11" customFormat="1" ht="17.25" customHeight="1" x14ac:dyDescent="0.25">
      <c r="A84" s="6" t="s">
        <v>70</v>
      </c>
      <c r="B84" s="7"/>
      <c r="C84" s="8"/>
      <c r="D84" s="8"/>
      <c r="E84" s="9"/>
      <c r="F84" s="9"/>
      <c r="G84" s="8"/>
      <c r="H84" s="8"/>
      <c r="I84" s="8"/>
      <c r="J84" s="8"/>
      <c r="K84" s="8"/>
      <c r="L84" s="10"/>
      <c r="M84" s="10"/>
      <c r="N84" s="10"/>
    </row>
    <row r="85" spans="1:14" s="11" customFormat="1" ht="10.5" customHeight="1" x14ac:dyDescent="0.25">
      <c r="A85" s="26" t="s">
        <v>71</v>
      </c>
      <c r="B85" s="13" t="s">
        <v>72</v>
      </c>
      <c r="C85" s="14" t="s">
        <v>73</v>
      </c>
      <c r="D85" s="14" t="s">
        <v>17</v>
      </c>
      <c r="E85" s="15">
        <f>+F85/30</f>
        <v>363.54166666666669</v>
      </c>
      <c r="F85" s="15">
        <f>VLOOKUP($A85,[1]Hoja1!$A$9:$AM$276,3,0)</f>
        <v>10906.25</v>
      </c>
      <c r="G85" s="15">
        <f>VLOOKUP($A85,[1]Hoja1!$A$9:$AM$276,8,0)</f>
        <v>0</v>
      </c>
      <c r="H85" s="15">
        <f>VLOOKUP($A85,[1]Hoja1!$A$9:$AM$276,5,0)+VLOOKUP($A85,[1]Hoja1!$A$9:$AM$276,7,0)</f>
        <v>0</v>
      </c>
      <c r="I85" s="15">
        <f>VLOOKUP($A85,[1]Hoja1!$A$9:$AM$276,4,0)+VLOOKUP($A85,[1]Hoja1!$A$9:$AM$276,6,0)</f>
        <v>2181.25</v>
      </c>
      <c r="J85" s="15">
        <f>VLOOKUP($A85,[1]Hoja1!$A$9:$AM$276,10,0)</f>
        <v>0</v>
      </c>
      <c r="K85" s="15">
        <f>VLOOKUP($A85,[1]Hoja1!$A$9:$AM$276,9,0)</f>
        <v>1000</v>
      </c>
      <c r="L85" s="16">
        <f>SUM(F85:J85)</f>
        <v>13087.5</v>
      </c>
      <c r="M85" s="15">
        <f>VLOOKUP($A85,[1]Hoja1!$A$9:$AM$276,34,0)</f>
        <v>5305.13</v>
      </c>
      <c r="N85" s="16">
        <f>+L85-M85</f>
        <v>7782.37</v>
      </c>
    </row>
    <row r="86" spans="1:14" s="11" customFormat="1" ht="10.5" customHeight="1" x14ac:dyDescent="0.25">
      <c r="A86" s="26"/>
      <c r="B86" s="13"/>
      <c r="C86" s="14"/>
      <c r="D86" s="14"/>
      <c r="E86" s="15"/>
      <c r="F86" s="15"/>
      <c r="G86" s="14"/>
      <c r="H86" s="14"/>
      <c r="I86" s="14"/>
      <c r="J86" s="14"/>
      <c r="K86" s="14"/>
      <c r="L86" s="16"/>
      <c r="M86" s="16"/>
      <c r="N86" s="16"/>
    </row>
    <row r="87" spans="1:14" s="11" customFormat="1" ht="17.25" customHeight="1" x14ac:dyDescent="0.25">
      <c r="A87" s="6" t="s">
        <v>74</v>
      </c>
      <c r="B87" s="7"/>
      <c r="C87" s="8"/>
      <c r="D87" s="8"/>
      <c r="E87" s="9"/>
      <c r="F87" s="9"/>
      <c r="G87" s="8"/>
      <c r="H87" s="8"/>
      <c r="I87" s="8"/>
      <c r="J87" s="8"/>
      <c r="K87" s="8"/>
      <c r="L87" s="10"/>
      <c r="M87" s="10"/>
      <c r="N87" s="10"/>
    </row>
    <row r="88" spans="1:14" s="11" customFormat="1" ht="10.5" customHeight="1" x14ac:dyDescent="0.25">
      <c r="A88" s="26" t="s">
        <v>75</v>
      </c>
      <c r="B88" s="13" t="s">
        <v>76</v>
      </c>
      <c r="C88" s="14" t="s">
        <v>16</v>
      </c>
      <c r="D88" s="14" t="s">
        <v>17</v>
      </c>
      <c r="E88" s="15">
        <f t="shared" ref="E88:E89" si="27">+F88/30</f>
        <v>326.69</v>
      </c>
      <c r="F88" s="15">
        <f>VLOOKUP($A88,[1]Hoja1!$A$9:$AM$276,3,0)</f>
        <v>9800.7000000000007</v>
      </c>
      <c r="G88" s="15">
        <f>VLOOKUP($A88,[1]Hoja1!$A$9:$AM$276,8,0)</f>
        <v>0</v>
      </c>
      <c r="H88" s="15">
        <f>VLOOKUP($A88,[1]Hoja1!$A$9:$AM$276,5,0)+VLOOKUP($A88,[1]Hoja1!$A$9:$AM$276,7,0)</f>
        <v>0</v>
      </c>
      <c r="I88" s="15">
        <f>VLOOKUP($A88,[1]Hoja1!$A$9:$AM$276,4,0)+VLOOKUP($A88,[1]Hoja1!$A$9:$AM$276,6,0)</f>
        <v>0</v>
      </c>
      <c r="J88" s="15">
        <f>VLOOKUP($A88,[1]Hoja1!$A$9:$AM$276,10,0)</f>
        <v>2000</v>
      </c>
      <c r="K88" s="15">
        <f>VLOOKUP($A88,[1]Hoja1!$A$9:$AM$276,9,0)</f>
        <v>1000</v>
      </c>
      <c r="L88" s="16">
        <f t="shared" ref="L88:L89" si="28">SUM(F88:J88)</f>
        <v>11800.7</v>
      </c>
      <c r="M88" s="15">
        <f>VLOOKUP($A88,[1]Hoja1!$A$9:$AM$276,34,0)</f>
        <v>1343.78</v>
      </c>
      <c r="N88" s="16">
        <f t="shared" ref="N88:N89" si="29">+L88-M88</f>
        <v>10456.92</v>
      </c>
    </row>
    <row r="89" spans="1:14" s="11" customFormat="1" ht="10.5" customHeight="1" x14ac:dyDescent="0.25">
      <c r="A89" s="26" t="s">
        <v>107</v>
      </c>
      <c r="B89" s="13" t="s">
        <v>103</v>
      </c>
      <c r="C89" s="14" t="s">
        <v>195</v>
      </c>
      <c r="D89" s="14" t="s">
        <v>17</v>
      </c>
      <c r="E89" s="15">
        <f t="shared" si="27"/>
        <v>333</v>
      </c>
      <c r="F89" s="15">
        <f>VLOOKUP($A89,[1]Hoja1!$A$9:$AM$276,3,0)</f>
        <v>9990</v>
      </c>
      <c r="G89" s="15">
        <f>VLOOKUP($A89,[1]Hoja1!$A$9:$AM$276,8,0)</f>
        <v>0</v>
      </c>
      <c r="H89" s="15">
        <f>VLOOKUP($A89,[1]Hoja1!$A$9:$AM$276,5,0)+VLOOKUP($A89,[1]Hoja1!$A$9:$AM$276,7,0)</f>
        <v>0</v>
      </c>
      <c r="I89" s="15">
        <f>VLOOKUP($A89,[1]Hoja1!$A$9:$AM$276,4,0)+VLOOKUP($A89,[1]Hoja1!$A$9:$AM$276,6,0)</f>
        <v>0</v>
      </c>
      <c r="J89" s="15">
        <f>VLOOKUP($A89,[1]Hoja1!$A$9:$AM$276,10,0)</f>
        <v>1120.74</v>
      </c>
      <c r="K89" s="15">
        <f>VLOOKUP($A89,[1]Hoja1!$A$9:$AM$276,9,0)</f>
        <v>1000</v>
      </c>
      <c r="L89" s="16">
        <f t="shared" si="28"/>
        <v>11110.74</v>
      </c>
      <c r="M89" s="15">
        <f>VLOOKUP($A89,[1]Hoja1!$A$9:$AM$276,34,0)</f>
        <v>1215.08</v>
      </c>
      <c r="N89" s="16">
        <f t="shared" si="29"/>
        <v>9895.66</v>
      </c>
    </row>
    <row r="90" spans="1:14" s="11" customFormat="1" ht="10.5" customHeight="1" x14ac:dyDescent="0.25">
      <c r="A90" s="26"/>
      <c r="B90" s="13"/>
      <c r="C90" s="14"/>
      <c r="D90" s="14"/>
      <c r="E90" s="15"/>
      <c r="F90" s="15"/>
      <c r="G90" s="14"/>
      <c r="H90" s="14"/>
      <c r="I90" s="14"/>
      <c r="J90" s="14"/>
      <c r="K90" s="14"/>
      <c r="L90" s="16"/>
      <c r="M90" s="16"/>
      <c r="N90" s="16"/>
    </row>
    <row r="91" spans="1:14" s="11" customFormat="1" ht="17.25" customHeight="1" x14ac:dyDescent="0.25">
      <c r="A91" s="6" t="s">
        <v>77</v>
      </c>
      <c r="B91" s="7"/>
      <c r="C91" s="8"/>
      <c r="D91" s="8"/>
      <c r="E91" s="9"/>
      <c r="F91" s="9"/>
      <c r="G91" s="8"/>
      <c r="H91" s="8"/>
      <c r="I91" s="8"/>
      <c r="J91" s="8"/>
      <c r="K91" s="8"/>
      <c r="L91" s="10"/>
      <c r="M91" s="10"/>
      <c r="N91" s="10"/>
    </row>
    <row r="92" spans="1:14" s="11" customFormat="1" ht="10.5" customHeight="1" x14ac:dyDescent="0.25">
      <c r="A92" s="26" t="s">
        <v>78</v>
      </c>
      <c r="B92" s="13" t="s">
        <v>79</v>
      </c>
      <c r="C92" s="14" t="s">
        <v>16</v>
      </c>
      <c r="D92" s="14" t="s">
        <v>17</v>
      </c>
      <c r="E92" s="15">
        <f>+F92/30</f>
        <v>305.60000000000002</v>
      </c>
      <c r="F92" s="15">
        <f>VLOOKUP($A92,[1]Hoja1!$A$9:$AM$276,3,0)</f>
        <v>9168</v>
      </c>
      <c r="G92" s="15">
        <f>VLOOKUP($A92,[1]Hoja1!$A$9:$AM$276,8,0)</f>
        <v>0</v>
      </c>
      <c r="H92" s="15">
        <f>VLOOKUP($A92,[1]Hoja1!$A$9:$AM$276,5,0)+VLOOKUP($A92,[1]Hoja1!$A$9:$AM$276,7,0)</f>
        <v>0</v>
      </c>
      <c r="I92" s="15">
        <f>VLOOKUP($A92,[1]Hoja1!$A$9:$AM$276,4,0)+VLOOKUP($A92,[1]Hoja1!$A$9:$AM$276,6,0)</f>
        <v>0</v>
      </c>
      <c r="J92" s="15">
        <f>VLOOKUP($A92,[1]Hoja1!$A$9:$AM$276,10,0)</f>
        <v>0</v>
      </c>
      <c r="K92" s="15">
        <f>VLOOKUP($A92,[1]Hoja1!$A$9:$AM$276,9,0)</f>
        <v>1000</v>
      </c>
      <c r="L92" s="16">
        <f>SUM(F92:J92)</f>
        <v>9168</v>
      </c>
      <c r="M92" s="15">
        <f>VLOOKUP($A92,[1]Hoja1!$A$9:$AM$276,34,0)</f>
        <v>939.6</v>
      </c>
      <c r="N92" s="16">
        <f>+L92-M92</f>
        <v>8228.4</v>
      </c>
    </row>
    <row r="93" spans="1:14" s="11" customFormat="1" ht="10.5" customHeight="1" x14ac:dyDescent="0.25">
      <c r="A93" s="26"/>
      <c r="B93" s="13"/>
      <c r="C93" s="14"/>
      <c r="D93" s="14"/>
      <c r="E93" s="15"/>
      <c r="F93" s="15"/>
      <c r="G93" s="14"/>
      <c r="H93" s="14"/>
      <c r="I93" s="14"/>
      <c r="J93" s="14"/>
      <c r="K93" s="14"/>
      <c r="L93" s="16"/>
      <c r="M93" s="16"/>
      <c r="N93" s="16"/>
    </row>
    <row r="94" spans="1:14" s="11" customFormat="1" ht="17.25" customHeight="1" x14ac:dyDescent="0.25">
      <c r="A94" s="6" t="s">
        <v>80</v>
      </c>
      <c r="B94" s="7"/>
      <c r="C94" s="8"/>
      <c r="D94" s="8"/>
      <c r="E94" s="9"/>
      <c r="F94" s="9"/>
      <c r="G94" s="8"/>
      <c r="H94" s="8"/>
      <c r="I94" s="8"/>
      <c r="J94" s="8"/>
      <c r="K94" s="8"/>
      <c r="L94" s="10"/>
      <c r="M94" s="10"/>
      <c r="N94" s="10"/>
    </row>
    <row r="95" spans="1:14" s="11" customFormat="1" ht="10.5" customHeight="1" x14ac:dyDescent="0.25">
      <c r="A95" s="26" t="s">
        <v>81</v>
      </c>
      <c r="B95" s="13" t="s">
        <v>82</v>
      </c>
      <c r="C95" s="14" t="s">
        <v>16</v>
      </c>
      <c r="D95" s="14" t="s">
        <v>17</v>
      </c>
      <c r="E95" s="15">
        <f>+F95/30</f>
        <v>480.3</v>
      </c>
      <c r="F95" s="15">
        <f>VLOOKUP($A95,[1]Hoja1!$A$9:$AM$276,3,0)</f>
        <v>14409</v>
      </c>
      <c r="G95" s="15">
        <f>VLOOKUP($A95,[1]Hoja1!$A$9:$AM$276,8,0)</f>
        <v>0</v>
      </c>
      <c r="H95" s="15">
        <f>VLOOKUP($A95,[1]Hoja1!$A$9:$AM$276,5,0)+VLOOKUP($A95,[1]Hoja1!$A$9:$AM$276,7,0)</f>
        <v>0</v>
      </c>
      <c r="I95" s="15">
        <f>VLOOKUP($A95,[1]Hoja1!$A$9:$AM$276,4,0)+VLOOKUP($A95,[1]Hoja1!$A$9:$AM$276,6,0)</f>
        <v>0</v>
      </c>
      <c r="J95" s="15">
        <f>VLOOKUP($A95,[1]Hoja1!$A$9:$AM$276,10,0)</f>
        <v>0</v>
      </c>
      <c r="K95" s="15">
        <f>VLOOKUP($A95,[1]Hoja1!$A$9:$AM$276,9,0)</f>
        <v>1000</v>
      </c>
      <c r="L95" s="16">
        <f>SUM(F95:J95)</f>
        <v>14409</v>
      </c>
      <c r="M95" s="15">
        <f>VLOOKUP($A95,[1]Hoja1!$A$9:$AM$276,34,0)</f>
        <v>6816.79</v>
      </c>
      <c r="N95" s="16">
        <f>+L95-M95</f>
        <v>7592.21</v>
      </c>
    </row>
    <row r="96" spans="1:14" s="11" customFormat="1" ht="10.5" customHeight="1" x14ac:dyDescent="0.25">
      <c r="A96" s="26"/>
      <c r="B96" s="13"/>
      <c r="C96" s="14"/>
      <c r="D96" s="14"/>
      <c r="E96" s="15"/>
      <c r="F96" s="15"/>
      <c r="G96" s="14"/>
      <c r="H96" s="14"/>
      <c r="I96" s="14"/>
      <c r="J96" s="14"/>
      <c r="K96" s="14"/>
      <c r="L96" s="16"/>
      <c r="M96" s="16"/>
      <c r="N96" s="16"/>
    </row>
    <row r="97" spans="1:14" s="11" customFormat="1" ht="17.25" customHeight="1" x14ac:dyDescent="0.25">
      <c r="A97" s="6" t="s">
        <v>125</v>
      </c>
      <c r="B97" s="7"/>
      <c r="C97" s="8"/>
      <c r="D97" s="8"/>
      <c r="E97" s="9"/>
      <c r="F97" s="9"/>
      <c r="G97" s="8"/>
      <c r="H97" s="8"/>
      <c r="I97" s="8"/>
      <c r="J97" s="8"/>
      <c r="K97" s="8"/>
      <c r="L97" s="10"/>
      <c r="M97" s="10"/>
      <c r="N97" s="10"/>
    </row>
    <row r="98" spans="1:14" s="11" customFormat="1" ht="10.5" customHeight="1" x14ac:dyDescent="0.25">
      <c r="A98" s="26" t="s">
        <v>84</v>
      </c>
      <c r="B98" s="13" t="s">
        <v>205</v>
      </c>
      <c r="C98" s="14" t="s">
        <v>16</v>
      </c>
      <c r="D98" s="14" t="s">
        <v>17</v>
      </c>
      <c r="E98" s="15">
        <f>+F98/30</f>
        <v>246.34399999999999</v>
      </c>
      <c r="F98" s="15">
        <f>VLOOKUP($A98,[1]Hoja1!$A$9:$AM$276,3,0)</f>
        <v>7390.32</v>
      </c>
      <c r="G98" s="15">
        <f>VLOOKUP($A98,[1]Hoja1!$A$9:$AM$276,8,0)</f>
        <v>0</v>
      </c>
      <c r="H98" s="15">
        <f>VLOOKUP($A98,[1]Hoja1!$A$9:$AM$276,5,0)+VLOOKUP($A98,[1]Hoja1!$A$9:$AM$276,7,0)</f>
        <v>0</v>
      </c>
      <c r="I98" s="15">
        <f>VLOOKUP($A98,[1]Hoja1!$A$9:$AM$276,4,0)+VLOOKUP($A98,[1]Hoja1!$A$9:$AM$276,6,0)</f>
        <v>527.88</v>
      </c>
      <c r="J98" s="15">
        <f>VLOOKUP($A98,[1]Hoja1!$A$9:$AM$276,10,0)</f>
        <v>0</v>
      </c>
      <c r="K98" s="15">
        <f>VLOOKUP($A98,[1]Hoja1!$A$9:$AM$276,9,0)</f>
        <v>1000</v>
      </c>
      <c r="L98" s="16">
        <f t="shared" ref="L98:L99" si="30">SUM(F98:J98)</f>
        <v>7918.2</v>
      </c>
      <c r="M98" s="15">
        <f>VLOOKUP($A98,[1]Hoja1!$A$9:$AM$276,34,0)</f>
        <v>381.14</v>
      </c>
      <c r="N98" s="16">
        <f t="shared" ref="N98:N99" si="31">+L98-M98</f>
        <v>7537.0599999999995</v>
      </c>
    </row>
    <row r="99" spans="1:14" s="11" customFormat="1" ht="10.5" customHeight="1" x14ac:dyDescent="0.25">
      <c r="A99" s="26" t="s">
        <v>153</v>
      </c>
      <c r="B99" s="13" t="s">
        <v>154</v>
      </c>
      <c r="C99" s="14" t="s">
        <v>73</v>
      </c>
      <c r="D99" s="14" t="s">
        <v>17</v>
      </c>
      <c r="E99" s="15">
        <v>352.5</v>
      </c>
      <c r="F99" s="15">
        <f>VLOOKUP($A99,[1]Hoja1!$A$9:$AM$276,3,0)</f>
        <v>10575</v>
      </c>
      <c r="G99" s="15">
        <f>VLOOKUP($A99,[1]Hoja1!$A$9:$AM$276,8,0)</f>
        <v>0</v>
      </c>
      <c r="H99" s="15">
        <f>VLOOKUP($A99,[1]Hoja1!$A$9:$AM$276,5,0)+VLOOKUP($A99,[1]Hoja1!$A$9:$AM$276,7,0)</f>
        <v>0</v>
      </c>
      <c r="I99" s="15">
        <f>VLOOKUP($A99,[1]Hoja1!$A$9:$AM$276,4,0)+VLOOKUP($A99,[1]Hoja1!$A$9:$AM$276,6,0)</f>
        <v>0</v>
      </c>
      <c r="J99" s="15">
        <f>VLOOKUP($A99,[1]Hoja1!$A$9:$AM$276,10,0)</f>
        <v>7036.16</v>
      </c>
      <c r="K99" s="15">
        <f>VLOOKUP($A99,[1]Hoja1!$A$9:$AM$276,9,0)</f>
        <v>1000</v>
      </c>
      <c r="L99" s="16">
        <f t="shared" si="30"/>
        <v>17611.16</v>
      </c>
      <c r="M99" s="15">
        <f>VLOOKUP($A99,[1]Hoja1!$A$9:$AM$276,34,0)</f>
        <v>2611.16</v>
      </c>
      <c r="N99" s="16">
        <f t="shared" si="31"/>
        <v>15000</v>
      </c>
    </row>
    <row r="100" spans="1:14" s="11" customFormat="1" ht="10.5" customHeight="1" x14ac:dyDescent="0.25">
      <c r="A100" s="26"/>
      <c r="B100" s="13"/>
      <c r="C100" s="14"/>
      <c r="D100" s="14"/>
      <c r="E100" s="15"/>
      <c r="F100" s="15"/>
      <c r="G100" s="14"/>
      <c r="H100" s="14"/>
      <c r="I100" s="14"/>
      <c r="J100" s="14"/>
      <c r="K100" s="14"/>
      <c r="L100" s="16"/>
      <c r="M100" s="16"/>
      <c r="N100" s="16"/>
    </row>
    <row r="101" spans="1:14" s="11" customFormat="1" ht="17.25" customHeight="1" x14ac:dyDescent="0.25">
      <c r="A101" s="6" t="s">
        <v>83</v>
      </c>
      <c r="B101" s="7"/>
      <c r="C101" s="8"/>
      <c r="D101" s="8"/>
      <c r="E101" s="9"/>
      <c r="F101" s="9"/>
      <c r="G101" s="8"/>
      <c r="H101" s="8"/>
      <c r="I101" s="8"/>
      <c r="J101" s="8"/>
      <c r="K101" s="8"/>
      <c r="L101" s="10"/>
      <c r="M101" s="10"/>
      <c r="N101" s="10"/>
    </row>
    <row r="102" spans="1:14" s="11" customFormat="1" ht="10.5" customHeight="1" x14ac:dyDescent="0.25">
      <c r="A102" s="26" t="s">
        <v>114</v>
      </c>
      <c r="B102" s="13" t="s">
        <v>85</v>
      </c>
      <c r="C102" s="14" t="s">
        <v>16</v>
      </c>
      <c r="D102" s="14" t="s">
        <v>17</v>
      </c>
      <c r="E102" s="15">
        <f t="shared" ref="E102" si="32">+F102/30</f>
        <v>333.33</v>
      </c>
      <c r="F102" s="15">
        <f>VLOOKUP($A102,[1]Hoja1!$A$9:$AM$276,3,0)</f>
        <v>9999.9</v>
      </c>
      <c r="G102" s="15">
        <f>VLOOKUP($A102,[1]Hoja1!$A$9:$AM$276,8,0)</f>
        <v>0</v>
      </c>
      <c r="H102" s="15">
        <f>VLOOKUP($A102,[1]Hoja1!$A$9:$AM$276,5,0)+VLOOKUP($A102,[1]Hoja1!$A$9:$AM$276,7,0)</f>
        <v>0</v>
      </c>
      <c r="I102" s="15">
        <f>VLOOKUP($A102,[1]Hoja1!$A$9:$AM$276,4,0)+VLOOKUP($A102,[1]Hoja1!$A$9:$AM$276,6,0)</f>
        <v>0</v>
      </c>
      <c r="J102" s="15">
        <f>VLOOKUP($A102,[1]Hoja1!$A$9:$AM$276,10,0)</f>
        <v>1110.8399999999999</v>
      </c>
      <c r="K102" s="15">
        <f>VLOOKUP($A102,[1]Hoja1!$A$9:$AM$276,9,0)</f>
        <v>1000</v>
      </c>
      <c r="L102" s="16">
        <f>SUM(F102:J102)</f>
        <v>11110.74</v>
      </c>
      <c r="M102" s="15">
        <f>VLOOKUP($A102,[1]Hoja1!$A$9:$AM$276,34,0)</f>
        <v>1215.0999999999999</v>
      </c>
      <c r="N102" s="16">
        <f>+L102-M102</f>
        <v>9895.64</v>
      </c>
    </row>
    <row r="103" spans="1:14" s="11" customFormat="1" ht="10.5" customHeight="1" x14ac:dyDescent="0.25">
      <c r="A103" s="26"/>
      <c r="B103" s="13"/>
      <c r="C103" s="14"/>
      <c r="D103" s="14"/>
      <c r="E103" s="15"/>
      <c r="F103" s="15"/>
      <c r="G103" s="14"/>
      <c r="H103" s="14"/>
      <c r="I103" s="14"/>
      <c r="J103" s="14"/>
      <c r="K103" s="14"/>
      <c r="L103" s="16"/>
      <c r="M103" s="16"/>
      <c r="N103" s="16"/>
    </row>
    <row r="104" spans="1:14" s="11" customFormat="1" ht="17.25" customHeight="1" x14ac:dyDescent="0.25">
      <c r="A104" s="6" t="s">
        <v>86</v>
      </c>
      <c r="B104" s="7"/>
      <c r="C104" s="8"/>
      <c r="D104" s="8"/>
      <c r="E104" s="9"/>
      <c r="F104" s="9"/>
      <c r="G104" s="8"/>
      <c r="H104" s="8"/>
      <c r="I104" s="8"/>
      <c r="J104" s="8"/>
      <c r="K104" s="8"/>
      <c r="L104" s="10"/>
      <c r="M104" s="10"/>
      <c r="N104" s="10"/>
    </row>
    <row r="105" spans="1:14" s="11" customFormat="1" ht="10.5" customHeight="1" x14ac:dyDescent="0.25">
      <c r="A105" s="26"/>
      <c r="B105" s="13"/>
      <c r="C105" s="14"/>
      <c r="D105" s="14"/>
      <c r="E105" s="15"/>
      <c r="F105" s="15"/>
      <c r="G105" s="15"/>
      <c r="H105" s="15"/>
      <c r="I105" s="15"/>
      <c r="J105" s="15"/>
      <c r="K105" s="15"/>
      <c r="L105" s="16"/>
      <c r="M105" s="15"/>
      <c r="N105" s="16"/>
    </row>
    <row r="106" spans="1:14" s="11" customFormat="1" ht="10.5" customHeight="1" x14ac:dyDescent="0.25">
      <c r="A106" s="26"/>
      <c r="B106" s="13"/>
      <c r="C106" s="14"/>
      <c r="D106" s="14"/>
      <c r="E106" s="15"/>
      <c r="F106" s="15"/>
      <c r="G106" s="14"/>
      <c r="H106" s="14"/>
      <c r="I106" s="14"/>
      <c r="J106" s="14"/>
      <c r="K106" s="14"/>
      <c r="L106" s="16"/>
      <c r="M106" s="16"/>
      <c r="N106" s="16"/>
    </row>
    <row r="107" spans="1:14" s="11" customFormat="1" ht="17.25" customHeight="1" x14ac:dyDescent="0.25">
      <c r="A107" s="6" t="s">
        <v>87</v>
      </c>
      <c r="B107" s="7"/>
      <c r="C107" s="8"/>
      <c r="D107" s="8"/>
      <c r="E107" s="9"/>
      <c r="F107" s="9"/>
      <c r="G107" s="8"/>
      <c r="H107" s="8"/>
      <c r="I107" s="8"/>
      <c r="J107" s="8"/>
      <c r="K107" s="8"/>
      <c r="L107" s="10"/>
      <c r="M107" s="10"/>
      <c r="N107" s="10"/>
    </row>
    <row r="108" spans="1:14" s="11" customFormat="1" ht="13.5" customHeight="1" x14ac:dyDescent="0.25">
      <c r="A108" s="26" t="s">
        <v>118</v>
      </c>
      <c r="B108" s="13" t="s">
        <v>190</v>
      </c>
      <c r="C108" s="14" t="s">
        <v>55</v>
      </c>
      <c r="D108" s="14" t="s">
        <v>120</v>
      </c>
      <c r="E108" s="15">
        <f t="shared" ref="E108:E109" si="33">+F108/30</f>
        <v>82.976666666666674</v>
      </c>
      <c r="F108" s="15">
        <f>VLOOKUP($A108,[1]Hoja1!$A$9:$AM$276,3,0)</f>
        <v>2489.3000000000002</v>
      </c>
      <c r="G108" s="15">
        <f>VLOOKUP($A108,[1]Hoja1!$A$9:$AM$276,8,0)</f>
        <v>0</v>
      </c>
      <c r="H108" s="15">
        <f>VLOOKUP($A108,[1]Hoja1!$A$9:$AM$276,5,0)+VLOOKUP($A108,[1]Hoja1!$A$9:$AM$276,7,0)</f>
        <v>0</v>
      </c>
      <c r="I108" s="15">
        <f>VLOOKUP($A108,[1]Hoja1!$A$9:$AM$276,4,0)+VLOOKUP($A108,[1]Hoja1!$A$9:$AM$276,6,0)</f>
        <v>0</v>
      </c>
      <c r="J108" s="15">
        <f>VLOOKUP($A108,[1]Hoja1!$A$9:$AM$276,10,0)</f>
        <v>0</v>
      </c>
      <c r="K108" s="15">
        <f>VLOOKUP($A108,[1]Hoja1!$A$9:$AM$276,9,0)</f>
        <v>1000</v>
      </c>
      <c r="L108" s="16">
        <f t="shared" ref="L108:L111" si="34">SUM(F108:J108)</f>
        <v>2489.3000000000002</v>
      </c>
      <c r="M108" s="15">
        <f>VLOOKUP($A108,[1]Hoja1!$A$9:$AM$276,34,0)</f>
        <v>0</v>
      </c>
      <c r="N108" s="16">
        <f t="shared" ref="N108:N109" si="35">+L108-M108</f>
        <v>2489.3000000000002</v>
      </c>
    </row>
    <row r="109" spans="1:14" s="11" customFormat="1" ht="13.5" customHeight="1" x14ac:dyDescent="0.25">
      <c r="A109" s="26" t="s">
        <v>139</v>
      </c>
      <c r="B109" s="13" t="s">
        <v>189</v>
      </c>
      <c r="C109" s="14" t="s">
        <v>140</v>
      </c>
      <c r="D109" s="14" t="s">
        <v>120</v>
      </c>
      <c r="E109" s="15">
        <f t="shared" si="33"/>
        <v>300</v>
      </c>
      <c r="F109" s="15">
        <f>VLOOKUP($A109,[1]Hoja1!$A$9:$AM$276,3,0)</f>
        <v>9000</v>
      </c>
      <c r="G109" s="15">
        <f>VLOOKUP($A109,[1]Hoja1!$A$9:$AM$276,8,0)</f>
        <v>0</v>
      </c>
      <c r="H109" s="15">
        <f>VLOOKUP($A109,[1]Hoja1!$A$9:$AM$276,5,0)+VLOOKUP($A109,[1]Hoja1!$A$9:$AM$276,7,0)</f>
        <v>0</v>
      </c>
      <c r="I109" s="15">
        <f>VLOOKUP($A109,[1]Hoja1!$A$9:$AM$276,4,0)+VLOOKUP($A109,[1]Hoja1!$A$9:$AM$276,6,0)</f>
        <v>0</v>
      </c>
      <c r="J109" s="15">
        <f>VLOOKUP($A109,[1]Hoja1!$A$9:$AM$276,10,0)</f>
        <v>6000</v>
      </c>
      <c r="K109" s="15">
        <f>VLOOKUP($A109,[1]Hoja1!$A$9:$AM$276,9,0)</f>
        <v>1000</v>
      </c>
      <c r="L109" s="16">
        <f t="shared" si="34"/>
        <v>15000</v>
      </c>
      <c r="M109" s="15">
        <f>VLOOKUP($A109,[1]Hoja1!$A$9:$AM$276,34,0)</f>
        <v>1983.9</v>
      </c>
      <c r="N109" s="16">
        <f t="shared" si="35"/>
        <v>13016.1</v>
      </c>
    </row>
    <row r="110" spans="1:14" s="11" customFormat="1" ht="13.5" customHeight="1" x14ac:dyDescent="0.25">
      <c r="A110" s="26" t="s">
        <v>162</v>
      </c>
      <c r="B110" s="13" t="s">
        <v>163</v>
      </c>
      <c r="C110" s="14" t="s">
        <v>61</v>
      </c>
      <c r="D110" s="14" t="s">
        <v>120</v>
      </c>
      <c r="E110" s="15">
        <v>208</v>
      </c>
      <c r="F110" s="15">
        <f>VLOOKUP($A110,[1]Hoja1!$A$9:$AM$276,3,0)</f>
        <v>7467.9</v>
      </c>
      <c r="G110" s="15">
        <f>VLOOKUP($A110,[1]Hoja1!$A$9:$AM$276,8,0)</f>
        <v>0</v>
      </c>
      <c r="H110" s="15">
        <f>VLOOKUP($A110,[1]Hoja1!$A$9:$AM$276,5,0)+VLOOKUP($A110,[1]Hoja1!$A$9:$AM$276,7,0)</f>
        <v>0</v>
      </c>
      <c r="I110" s="15">
        <f>VLOOKUP($A110,[1]Hoja1!$A$9:$AM$276,4,0)+VLOOKUP($A110,[1]Hoja1!$A$9:$AM$276,6,0)</f>
        <v>0</v>
      </c>
      <c r="J110" s="15">
        <f>VLOOKUP($A110,[1]Hoja1!$A$9:$AM$276,10,0)</f>
        <v>0</v>
      </c>
      <c r="K110" s="15">
        <f>VLOOKUP($A110,[1]Hoja1!$A$9:$AM$276,9,0)</f>
        <v>1000</v>
      </c>
      <c r="L110" s="16">
        <f t="shared" si="34"/>
        <v>7467.9</v>
      </c>
      <c r="M110" s="15">
        <f>VLOOKUP($A110,[1]Hoja1!$A$9:$AM$276,34,0)</f>
        <v>0</v>
      </c>
      <c r="N110" s="16">
        <f t="shared" ref="N110:N111" si="36">+L110-M110</f>
        <v>7467.9</v>
      </c>
    </row>
    <row r="111" spans="1:14" s="11" customFormat="1" ht="13.5" customHeight="1" x14ac:dyDescent="0.25">
      <c r="A111" s="26" t="s">
        <v>164</v>
      </c>
      <c r="B111" s="13" t="s">
        <v>165</v>
      </c>
      <c r="C111" s="14" t="s">
        <v>61</v>
      </c>
      <c r="D111" s="14" t="s">
        <v>120</v>
      </c>
      <c r="E111" s="15">
        <v>208</v>
      </c>
      <c r="F111" s="15">
        <f>VLOOKUP($A111,[1]Hoja1!$A$9:$AM$276,3,0)</f>
        <v>7467.9</v>
      </c>
      <c r="G111" s="15">
        <f>VLOOKUP($A111,[1]Hoja1!$A$9:$AM$276,8,0)</f>
        <v>0</v>
      </c>
      <c r="H111" s="15">
        <f>VLOOKUP($A111,[1]Hoja1!$A$9:$AM$276,5,0)+VLOOKUP($A111,[1]Hoja1!$A$9:$AM$276,7,0)</f>
        <v>0</v>
      </c>
      <c r="I111" s="15">
        <f>VLOOKUP($A111,[1]Hoja1!$A$9:$AM$276,4,0)+VLOOKUP($A111,[1]Hoja1!$A$9:$AM$276,6,0)</f>
        <v>0</v>
      </c>
      <c r="J111" s="15">
        <f>VLOOKUP($A111,[1]Hoja1!$A$9:$AM$276,10,0)</f>
        <v>0</v>
      </c>
      <c r="K111" s="15">
        <f>VLOOKUP($A111,[1]Hoja1!$A$9:$AM$276,9,0)</f>
        <v>1000</v>
      </c>
      <c r="L111" s="16">
        <f t="shared" si="34"/>
        <v>7467.9</v>
      </c>
      <c r="M111" s="15">
        <f>VLOOKUP($A111,[1]Hoja1!$A$9:$AM$276,34,0)</f>
        <v>0</v>
      </c>
      <c r="N111" s="16">
        <f t="shared" si="36"/>
        <v>7467.9</v>
      </c>
    </row>
    <row r="112" spans="1:14" s="11" customFormat="1" ht="10.5" customHeight="1" x14ac:dyDescent="0.25">
      <c r="A112" s="26"/>
      <c r="B112" s="13"/>
      <c r="C112" s="14"/>
      <c r="D112" s="14"/>
      <c r="E112" s="15"/>
      <c r="F112" s="15"/>
      <c r="G112" s="14"/>
      <c r="H112" s="14"/>
      <c r="I112" s="14"/>
      <c r="J112" s="14"/>
      <c r="K112" s="14"/>
      <c r="L112" s="16"/>
      <c r="M112" s="16"/>
      <c r="N112" s="16"/>
    </row>
    <row r="113" spans="1:14" s="11" customFormat="1" ht="17.25" customHeight="1" x14ac:dyDescent="0.25">
      <c r="A113" s="6" t="s">
        <v>88</v>
      </c>
      <c r="B113" s="7"/>
      <c r="C113" s="8"/>
      <c r="D113" s="8"/>
      <c r="E113" s="9"/>
      <c r="F113" s="9"/>
      <c r="G113" s="8"/>
      <c r="H113" s="8"/>
      <c r="I113" s="8"/>
      <c r="J113" s="8"/>
      <c r="K113" s="8"/>
      <c r="L113" s="10"/>
      <c r="M113" s="10"/>
      <c r="N113" s="10"/>
    </row>
    <row r="114" spans="1:14" s="11" customFormat="1" ht="10.5" customHeight="1" x14ac:dyDescent="0.25">
      <c r="A114" s="26" t="s">
        <v>155</v>
      </c>
      <c r="B114" s="13" t="s">
        <v>156</v>
      </c>
      <c r="C114" s="14" t="s">
        <v>159</v>
      </c>
      <c r="D114" s="14" t="s">
        <v>120</v>
      </c>
      <c r="E114" s="15">
        <f t="shared" ref="E114:E115" si="37">+F114/30</f>
        <v>249</v>
      </c>
      <c r="F114" s="15">
        <f>VLOOKUP($A114,[1]Hoja1!$A$9:$AM$276,3,0)</f>
        <v>7470</v>
      </c>
      <c r="G114" s="15">
        <f>VLOOKUP($A114,[1]Hoja1!$A$9:$AM$276,8,0)</f>
        <v>0</v>
      </c>
      <c r="H114" s="15">
        <f>VLOOKUP($A114,[1]Hoja1!$A$9:$AM$276,5,0)+VLOOKUP($A114,[1]Hoja1!$A$9:$AM$276,7,0)</f>
        <v>0</v>
      </c>
      <c r="I114" s="15">
        <f>VLOOKUP($A114,[1]Hoja1!$A$9:$AM$276,4,0)+VLOOKUP($A114,[1]Hoja1!$A$9:$AM$276,6,0)</f>
        <v>0</v>
      </c>
      <c r="J114" s="15">
        <f>VLOOKUP($A114,[1]Hoja1!$A$9:$AM$276,10,0)</f>
        <v>1425</v>
      </c>
      <c r="K114" s="15">
        <f>VLOOKUP($A114,[1]Hoja1!$A$9:$AM$276,9,0)</f>
        <v>1000</v>
      </c>
      <c r="L114" s="16">
        <f t="shared" ref="L114:L115" si="38">SUM(F114:J114)</f>
        <v>8895</v>
      </c>
      <c r="M114" s="15">
        <f>VLOOKUP($A114,[1]Hoja1!$A$9:$AM$276,34,0)</f>
        <v>510.12</v>
      </c>
      <c r="N114" s="16">
        <f t="shared" ref="N114:N115" si="39">+L114-M114</f>
        <v>8384.8799999999992</v>
      </c>
    </row>
    <row r="115" spans="1:14" s="11" customFormat="1" ht="10.5" customHeight="1" x14ac:dyDescent="0.25">
      <c r="A115" s="26" t="s">
        <v>157</v>
      </c>
      <c r="B115" s="13" t="s">
        <v>158</v>
      </c>
      <c r="C115" s="14" t="s">
        <v>159</v>
      </c>
      <c r="D115" s="14" t="s">
        <v>120</v>
      </c>
      <c r="E115" s="15">
        <f t="shared" si="37"/>
        <v>249</v>
      </c>
      <c r="F115" s="15">
        <f>VLOOKUP($A115,[1]Hoja1!$A$9:$AM$276,3,0)</f>
        <v>7470</v>
      </c>
      <c r="G115" s="15">
        <f>VLOOKUP($A115,[1]Hoja1!$A$9:$AM$276,8,0)</f>
        <v>0</v>
      </c>
      <c r="H115" s="15">
        <f>VLOOKUP($A115,[1]Hoja1!$A$9:$AM$276,5,0)+VLOOKUP($A115,[1]Hoja1!$A$9:$AM$276,7,0)</f>
        <v>0</v>
      </c>
      <c r="I115" s="15">
        <f>VLOOKUP($A115,[1]Hoja1!$A$9:$AM$276,4,0)+VLOOKUP($A115,[1]Hoja1!$A$9:$AM$276,6,0)</f>
        <v>0</v>
      </c>
      <c r="J115" s="15">
        <f>VLOOKUP($A115,[1]Hoja1!$A$9:$AM$276,10,0)</f>
        <v>1425</v>
      </c>
      <c r="K115" s="15">
        <f>VLOOKUP($A115,[1]Hoja1!$A$9:$AM$276,9,0)</f>
        <v>1000</v>
      </c>
      <c r="L115" s="16">
        <f t="shared" si="38"/>
        <v>8895</v>
      </c>
      <c r="M115" s="15">
        <f>VLOOKUP($A115,[1]Hoja1!$A$9:$AM$276,34,0)</f>
        <v>510.12</v>
      </c>
      <c r="N115" s="16">
        <f t="shared" si="39"/>
        <v>8384.8799999999992</v>
      </c>
    </row>
    <row r="116" spans="1:14" s="11" customFormat="1" ht="10.5" customHeight="1" x14ac:dyDescent="0.25">
      <c r="A116" s="26"/>
      <c r="B116" s="13"/>
      <c r="C116" s="14"/>
      <c r="D116" s="14"/>
      <c r="E116" s="15"/>
      <c r="F116" s="15"/>
      <c r="G116" s="14"/>
      <c r="H116" s="14"/>
      <c r="I116" s="14"/>
      <c r="J116" s="14"/>
      <c r="K116" s="14"/>
      <c r="L116" s="16"/>
      <c r="M116" s="16"/>
      <c r="N116" s="16"/>
    </row>
    <row r="117" spans="1:14" s="11" customFormat="1" ht="17.25" customHeight="1" x14ac:dyDescent="0.25">
      <c r="A117" s="6" t="s">
        <v>89</v>
      </c>
      <c r="B117" s="7"/>
      <c r="C117" s="8"/>
      <c r="D117" s="8"/>
      <c r="E117" s="9"/>
      <c r="F117" s="9"/>
      <c r="G117" s="8"/>
      <c r="H117" s="8"/>
      <c r="I117" s="8"/>
      <c r="J117" s="8"/>
      <c r="K117" s="8"/>
      <c r="L117" s="10"/>
      <c r="M117" s="10"/>
      <c r="N117" s="10"/>
    </row>
    <row r="118" spans="1:14" s="11" customFormat="1" ht="10.5" customHeight="1" x14ac:dyDescent="0.25">
      <c r="A118" s="26" t="s">
        <v>213</v>
      </c>
      <c r="B118" s="13" t="s">
        <v>214</v>
      </c>
      <c r="C118" s="14" t="s">
        <v>16</v>
      </c>
      <c r="D118" s="14" t="s">
        <v>120</v>
      </c>
      <c r="E118" s="15">
        <f>+F118/30</f>
        <v>300</v>
      </c>
      <c r="F118" s="15">
        <f>VLOOKUP($A118,[1]Hoja1!$A$9:$AM$276,3,0)</f>
        <v>9000</v>
      </c>
      <c r="G118" s="15">
        <f>VLOOKUP($A118,[1]Hoja1!$A$9:$AM$276,8,0)</f>
        <v>0</v>
      </c>
      <c r="H118" s="15">
        <f>VLOOKUP($A118,[1]Hoja1!$A$9:$AM$276,5,0)+VLOOKUP($A118,[1]Hoja1!$A$9:$AM$276,7,0)</f>
        <v>0</v>
      </c>
      <c r="I118" s="15">
        <f>VLOOKUP($A118,[1]Hoja1!$A$9:$AM$276,4,0)+VLOOKUP($A118,[1]Hoja1!$A$9:$AM$276,6,0)</f>
        <v>0</v>
      </c>
      <c r="J118" s="15">
        <f>VLOOKUP($A118,[1]Hoja1!$A$9:$AM$276,10,0)</f>
        <v>4000</v>
      </c>
      <c r="K118" s="15">
        <f>VLOOKUP($A118,[1]Hoja1!$A$9:$AM$276,9,0)</f>
        <v>1000</v>
      </c>
      <c r="L118" s="16">
        <f>SUM(F118:J118)</f>
        <v>13000</v>
      </c>
      <c r="M118" s="15">
        <f>VLOOKUP($A118,[1]Hoja1!$A$9:$AM$276,34,0)</f>
        <v>1570</v>
      </c>
      <c r="N118" s="16">
        <f>+L118-M118</f>
        <v>11430</v>
      </c>
    </row>
    <row r="119" spans="1:14" s="11" customFormat="1" ht="10.5" customHeight="1" x14ac:dyDescent="0.25">
      <c r="A119" s="26"/>
      <c r="B119" s="13"/>
      <c r="C119" s="14"/>
      <c r="D119" s="14"/>
      <c r="E119" s="15"/>
      <c r="F119" s="15"/>
      <c r="G119" s="14"/>
      <c r="H119" s="14"/>
      <c r="I119" s="14"/>
      <c r="J119" s="14"/>
      <c r="K119" s="14"/>
      <c r="L119" s="16"/>
      <c r="M119" s="16"/>
      <c r="N119" s="16"/>
    </row>
    <row r="120" spans="1:14" s="11" customFormat="1" ht="17.25" customHeight="1" x14ac:dyDescent="0.25">
      <c r="A120" s="6" t="s">
        <v>104</v>
      </c>
      <c r="B120" s="7"/>
      <c r="C120" s="8"/>
      <c r="D120" s="8"/>
      <c r="E120" s="9"/>
      <c r="F120" s="9"/>
      <c r="G120" s="8"/>
      <c r="H120" s="8"/>
      <c r="I120" s="8"/>
      <c r="J120" s="8"/>
      <c r="K120" s="8"/>
      <c r="L120" s="10"/>
      <c r="M120" s="10"/>
      <c r="N120" s="10"/>
    </row>
    <row r="121" spans="1:14" s="11" customFormat="1" ht="10.5" customHeight="1" x14ac:dyDescent="0.25">
      <c r="A121" s="26" t="s">
        <v>142</v>
      </c>
      <c r="B121" s="13" t="s">
        <v>143</v>
      </c>
      <c r="C121" s="14" t="s">
        <v>200</v>
      </c>
      <c r="D121" s="14" t="s">
        <v>17</v>
      </c>
      <c r="E121" s="15">
        <f>+F121/30</f>
        <v>400</v>
      </c>
      <c r="F121" s="15">
        <f>VLOOKUP($A121,[1]Hoja1!$A$9:$AM$276,3,0)</f>
        <v>12000</v>
      </c>
      <c r="G121" s="15">
        <f>VLOOKUP($A121,[1]Hoja1!$A$9:$AM$276,8,0)</f>
        <v>0</v>
      </c>
      <c r="H121" s="15">
        <f>VLOOKUP($A121,[1]Hoja1!$A$9:$AM$276,5,0)+VLOOKUP($A121,[1]Hoja1!$A$9:$AM$276,7,0)</f>
        <v>0</v>
      </c>
      <c r="I121" s="15">
        <f>VLOOKUP($A121,[1]Hoja1!$A$9:$AM$276,4,0)+VLOOKUP($A121,[1]Hoja1!$A$9:$AM$276,6,0)</f>
        <v>0</v>
      </c>
      <c r="J121" s="15">
        <f>VLOOKUP($A121,[1]Hoja1!$A$9:$AM$276,10,0)</f>
        <v>8000</v>
      </c>
      <c r="K121" s="15">
        <f>VLOOKUP($A121,[1]Hoja1!$A$9:$AM$276,9,0)</f>
        <v>1000</v>
      </c>
      <c r="L121" s="16">
        <f>SUM(F121:J121)</f>
        <v>20000</v>
      </c>
      <c r="M121" s="15">
        <f>VLOOKUP($A121,[1]Hoja1!$A$9:$AM$276,34,0)</f>
        <v>3193.88</v>
      </c>
      <c r="N121" s="16">
        <f>+L121-M121</f>
        <v>16806.12</v>
      </c>
    </row>
    <row r="122" spans="1:14" s="11" customFormat="1" ht="10.5" customHeight="1" x14ac:dyDescent="0.25">
      <c r="A122" s="26"/>
      <c r="B122" s="13"/>
      <c r="C122" s="14"/>
      <c r="D122" s="14"/>
      <c r="E122" s="15"/>
      <c r="F122" s="15"/>
      <c r="G122" s="14"/>
      <c r="H122" s="14"/>
      <c r="I122" s="14"/>
      <c r="J122" s="14"/>
      <c r="K122" s="14"/>
      <c r="L122" s="16"/>
      <c r="M122" s="16"/>
      <c r="N122" s="16"/>
    </row>
    <row r="123" spans="1:14" s="11" customFormat="1" ht="17.25" customHeight="1" x14ac:dyDescent="0.25">
      <c r="A123" s="6" t="s">
        <v>122</v>
      </c>
      <c r="B123" s="7"/>
      <c r="C123" s="8"/>
      <c r="D123" s="8"/>
      <c r="E123" s="9"/>
      <c r="F123" s="9"/>
      <c r="G123" s="8"/>
      <c r="H123" s="8"/>
      <c r="I123" s="8"/>
      <c r="J123" s="8"/>
      <c r="K123" s="8"/>
      <c r="L123" s="10"/>
      <c r="M123" s="10"/>
      <c r="N123" s="10"/>
    </row>
    <row r="124" spans="1:14" s="11" customFormat="1" ht="10.5" customHeight="1" x14ac:dyDescent="0.25">
      <c r="A124" s="26" t="s">
        <v>121</v>
      </c>
      <c r="B124" s="13" t="s">
        <v>188</v>
      </c>
      <c r="C124" s="14" t="s">
        <v>135</v>
      </c>
      <c r="D124" s="14" t="s">
        <v>120</v>
      </c>
      <c r="E124" s="15">
        <f>+F124/30</f>
        <v>580.98</v>
      </c>
      <c r="F124" s="15">
        <f>VLOOKUP($A124,[1]Hoja1!$A$9:$AM$276,3,0)</f>
        <v>17429.400000000001</v>
      </c>
      <c r="G124" s="15">
        <f>VLOOKUP($A124,[1]Hoja1!$A$9:$AM$276,8,0)</f>
        <v>0</v>
      </c>
      <c r="H124" s="15">
        <f>VLOOKUP($A124,[1]Hoja1!$A$9:$AM$276,5,0)+VLOOKUP($A124,[1]Hoja1!$A$9:$AM$276,7,0)</f>
        <v>0</v>
      </c>
      <c r="I124" s="15">
        <f>VLOOKUP($A124,[1]Hoja1!$A$9:$AM$276,4,0)+VLOOKUP($A124,[1]Hoja1!$A$9:$AM$276,6,0)</f>
        <v>0</v>
      </c>
      <c r="J124" s="15">
        <f>VLOOKUP($A124,[1]Hoja1!$A$9:$AM$276,10,0)</f>
        <v>1570.6</v>
      </c>
      <c r="K124" s="15">
        <f>VLOOKUP($A124,[1]Hoja1!$A$9:$AM$276,9,0)</f>
        <v>1000</v>
      </c>
      <c r="L124" s="16">
        <f>SUM(F124:J124)</f>
        <v>19000</v>
      </c>
      <c r="M124" s="15">
        <f>VLOOKUP($A124,[1]Hoja1!$A$9:$AM$276,34,0)</f>
        <v>2976.06</v>
      </c>
      <c r="N124" s="16">
        <f>+L124-M124</f>
        <v>16023.94</v>
      </c>
    </row>
    <row r="125" spans="1:14" s="11" customFormat="1" ht="10.5" customHeight="1" x14ac:dyDescent="0.25">
      <c r="A125" s="26"/>
      <c r="B125" s="13"/>
      <c r="C125" s="14"/>
      <c r="D125" s="14"/>
      <c r="E125" s="15"/>
      <c r="F125" s="15"/>
      <c r="G125" s="14"/>
      <c r="H125" s="14"/>
      <c r="I125" s="14"/>
      <c r="J125" s="14"/>
      <c r="K125" s="14"/>
      <c r="L125" s="16"/>
      <c r="M125" s="16"/>
      <c r="N125" s="16"/>
    </row>
    <row r="126" spans="1:14" s="11" customFormat="1" ht="17.25" customHeight="1" x14ac:dyDescent="0.25">
      <c r="A126" s="6" t="s">
        <v>90</v>
      </c>
      <c r="B126" s="7"/>
      <c r="C126" s="8"/>
      <c r="D126" s="8"/>
      <c r="E126" s="9"/>
      <c r="F126" s="9"/>
      <c r="G126" s="8"/>
      <c r="H126" s="8"/>
      <c r="I126" s="8"/>
      <c r="J126" s="8"/>
      <c r="K126" s="8"/>
      <c r="L126" s="10"/>
      <c r="M126" s="10"/>
      <c r="N126" s="10"/>
    </row>
    <row r="127" spans="1:14" s="11" customFormat="1" ht="10.5" customHeight="1" x14ac:dyDescent="0.25">
      <c r="A127" s="26" t="s">
        <v>91</v>
      </c>
      <c r="B127" s="13" t="s">
        <v>92</v>
      </c>
      <c r="C127" s="14" t="s">
        <v>16</v>
      </c>
      <c r="D127" s="14" t="s">
        <v>17</v>
      </c>
      <c r="E127" s="15">
        <f>+F127/30</f>
        <v>248.92999999999998</v>
      </c>
      <c r="F127" s="15">
        <f>VLOOKUP($A127,[1]Hoja1!$A$9:$AM$276,3,0)</f>
        <v>7467.9</v>
      </c>
      <c r="G127" s="15">
        <f>VLOOKUP($A127,[1]Hoja1!$A$9:$AM$276,8,0)</f>
        <v>0</v>
      </c>
      <c r="H127" s="15">
        <f>VLOOKUP($A127,[1]Hoja1!$A$9:$AM$276,5,0)+VLOOKUP($A127,[1]Hoja1!$A$9:$AM$276,7,0)</f>
        <v>0</v>
      </c>
      <c r="I127" s="15">
        <f>VLOOKUP($A127,[1]Hoja1!$A$9:$AM$276,4,0)+VLOOKUP($A127,[1]Hoja1!$A$9:$AM$276,6,0)</f>
        <v>0</v>
      </c>
      <c r="J127" s="15">
        <f>VLOOKUP($A127,[1]Hoja1!$A$9:$AM$276,10,0)</f>
        <v>0</v>
      </c>
      <c r="K127" s="15">
        <f>VLOOKUP($A127,[1]Hoja1!$A$9:$AM$276,9,0)</f>
        <v>1000</v>
      </c>
      <c r="L127" s="16">
        <f>SUM(F127:J127)</f>
        <v>7467.9</v>
      </c>
      <c r="M127" s="15">
        <f>VLOOKUP($A127,[1]Hoja1!$A$9:$AM$276,34,0)</f>
        <v>0</v>
      </c>
      <c r="N127" s="16">
        <f>+L127-M127</f>
        <v>7467.9</v>
      </c>
    </row>
    <row r="128" spans="1:14" s="11" customFormat="1" ht="10.5" customHeight="1" x14ac:dyDescent="0.25">
      <c r="A128" s="26"/>
      <c r="B128" s="13"/>
      <c r="C128" s="14"/>
      <c r="D128" s="14"/>
      <c r="E128" s="15"/>
      <c r="F128" s="15"/>
      <c r="G128" s="14"/>
      <c r="H128" s="14"/>
      <c r="I128" s="14"/>
      <c r="J128" s="14"/>
      <c r="K128" s="14"/>
      <c r="L128" s="16"/>
      <c r="M128" s="16"/>
      <c r="N128" s="16"/>
    </row>
    <row r="129" spans="1:14" s="11" customFormat="1" ht="17.25" customHeight="1" x14ac:dyDescent="0.25">
      <c r="A129" s="6" t="s">
        <v>93</v>
      </c>
      <c r="B129" s="7"/>
      <c r="C129" s="8"/>
      <c r="D129" s="8"/>
      <c r="E129" s="9"/>
      <c r="F129" s="9"/>
      <c r="G129" s="8"/>
      <c r="H129" s="8"/>
      <c r="I129" s="8"/>
      <c r="J129" s="8"/>
      <c r="K129" s="8"/>
      <c r="L129" s="10"/>
      <c r="M129" s="10"/>
      <c r="N129" s="10"/>
    </row>
    <row r="130" spans="1:14" s="11" customFormat="1" ht="10.5" customHeight="1" x14ac:dyDescent="0.25">
      <c r="A130" s="26" t="s">
        <v>97</v>
      </c>
      <c r="B130" s="18" t="s">
        <v>94</v>
      </c>
      <c r="C130" s="14" t="s">
        <v>16</v>
      </c>
      <c r="D130" s="14" t="s">
        <v>120</v>
      </c>
      <c r="E130" s="15">
        <f>+F130/30</f>
        <v>248.92999999999998</v>
      </c>
      <c r="F130" s="15">
        <f>VLOOKUP($A130,[1]Hoja1!$A$9:$AM$276,3,0)</f>
        <v>7467.9</v>
      </c>
      <c r="G130" s="15">
        <f>VLOOKUP($A130,[1]Hoja1!$A$9:$AM$276,8,0)</f>
        <v>0</v>
      </c>
      <c r="H130" s="15">
        <f>VLOOKUP($A130,[1]Hoja1!$A$9:$AM$276,5,0)+VLOOKUP($A130,[1]Hoja1!$A$9:$AM$276,7,0)</f>
        <v>0</v>
      </c>
      <c r="I130" s="15">
        <f>VLOOKUP($A130,[1]Hoja1!$A$9:$AM$276,4,0)+VLOOKUP($A130,[1]Hoja1!$A$9:$AM$276,6,0)</f>
        <v>0</v>
      </c>
      <c r="J130" s="15">
        <f>VLOOKUP($A130,[1]Hoja1!$A$9:$AM$276,10,0)</f>
        <v>0</v>
      </c>
      <c r="K130" s="15">
        <f>VLOOKUP($A130,[1]Hoja1!$A$9:$AM$276,9,0)</f>
        <v>1000</v>
      </c>
      <c r="L130" s="16">
        <f>SUM(F130:J130)</f>
        <v>7467.9</v>
      </c>
      <c r="M130" s="15">
        <f>VLOOKUP($A130,[1]Hoja1!$A$9:$AM$276,34,0)</f>
        <v>0</v>
      </c>
      <c r="N130" s="16">
        <f>+L130-M130</f>
        <v>7467.9</v>
      </c>
    </row>
    <row r="131" spans="1:14" ht="15" customHeight="1" x14ac:dyDescent="0.25">
      <c r="L131" s="21"/>
      <c r="M131" s="21"/>
      <c r="N131" s="21"/>
    </row>
    <row r="132" spans="1:14" s="11" customFormat="1" ht="17.25" customHeight="1" x14ac:dyDescent="0.25">
      <c r="A132" s="6" t="s">
        <v>150</v>
      </c>
      <c r="B132" s="7"/>
      <c r="C132" s="8"/>
      <c r="D132" s="8"/>
      <c r="E132" s="9"/>
      <c r="F132" s="9"/>
      <c r="G132" s="8"/>
      <c r="H132" s="8"/>
      <c r="I132" s="8"/>
      <c r="J132" s="8"/>
      <c r="K132" s="8"/>
      <c r="L132" s="10"/>
      <c r="M132" s="10"/>
      <c r="N132" s="10"/>
    </row>
    <row r="133" spans="1:14" s="11" customFormat="1" ht="10.5" customHeight="1" x14ac:dyDescent="0.25">
      <c r="A133" s="26" t="s">
        <v>151</v>
      </c>
      <c r="B133" s="18" t="s">
        <v>152</v>
      </c>
      <c r="C133" s="14" t="s">
        <v>199</v>
      </c>
      <c r="D133" s="14" t="s">
        <v>120</v>
      </c>
      <c r="E133" s="15">
        <v>228</v>
      </c>
      <c r="F133" s="15">
        <f>VLOOKUP($A133,[1]Hoja1!$A$9:$AM$276,3,0)</f>
        <v>7470</v>
      </c>
      <c r="G133" s="15">
        <f>VLOOKUP($A133,[1]Hoja1!$A$9:$AM$276,8,0)</f>
        <v>0</v>
      </c>
      <c r="H133" s="15">
        <f>VLOOKUP($A133,[1]Hoja1!$A$9:$AM$276,5,0)+VLOOKUP($A133,[1]Hoja1!$A$9:$AM$276,7,0)</f>
        <v>0</v>
      </c>
      <c r="I133" s="15">
        <f>VLOOKUP($A133,[1]Hoja1!$A$9:$AM$276,4,0)+VLOOKUP($A133,[1]Hoja1!$A$9:$AM$276,6,0)</f>
        <v>0</v>
      </c>
      <c r="J133" s="15">
        <f>VLOOKUP($A133,[1]Hoja1!$A$9:$AM$276,10,0)</f>
        <v>3755.76</v>
      </c>
      <c r="K133" s="15">
        <f>VLOOKUP($A133,[1]Hoja1!$A$9:$AM$276,9,0)</f>
        <v>1000</v>
      </c>
      <c r="L133" s="16">
        <f>SUM(F133:J133)</f>
        <v>11225.76</v>
      </c>
      <c r="M133" s="15">
        <f>VLOOKUP($A133,[1]Hoja1!$A$9:$AM$276,34,0)</f>
        <v>1225.76</v>
      </c>
      <c r="N133" s="16">
        <f>+L133-M133</f>
        <v>10000</v>
      </c>
    </row>
    <row r="134" spans="1:14" ht="15" customHeight="1" x14ac:dyDescent="0.25">
      <c r="L134" s="21"/>
      <c r="M134" s="21"/>
      <c r="N134" s="21"/>
    </row>
    <row r="135" spans="1:14" s="11" customFormat="1" ht="17.25" customHeight="1" x14ac:dyDescent="0.25">
      <c r="A135" s="6" t="s">
        <v>146</v>
      </c>
      <c r="B135" s="7"/>
      <c r="C135" s="8"/>
      <c r="D135" s="8"/>
      <c r="E135" s="9"/>
      <c r="F135" s="9"/>
      <c r="G135" s="8"/>
      <c r="H135" s="8"/>
      <c r="I135" s="8"/>
      <c r="J135" s="8"/>
      <c r="K135" s="8"/>
      <c r="L135" s="10"/>
      <c r="M135" s="10"/>
      <c r="N135" s="10"/>
    </row>
    <row r="136" spans="1:14" s="11" customFormat="1" ht="10.5" customHeight="1" x14ac:dyDescent="0.25">
      <c r="A136" s="26" t="s">
        <v>147</v>
      </c>
      <c r="B136" s="18" t="s">
        <v>148</v>
      </c>
      <c r="C136" s="14" t="s">
        <v>149</v>
      </c>
      <c r="D136" s="14" t="s">
        <v>120</v>
      </c>
      <c r="E136" s="15">
        <v>208</v>
      </c>
      <c r="F136" s="15">
        <f>VLOOKUP($A136,[1]Hoja1!$A$9:$AM$276,3,0)</f>
        <v>7470</v>
      </c>
      <c r="G136" s="15">
        <f>VLOOKUP($A136,[1]Hoja1!$A$9:$AM$276,8,0)</f>
        <v>0</v>
      </c>
      <c r="H136" s="15">
        <f>VLOOKUP($A136,[1]Hoja1!$A$9:$AM$276,5,0)+VLOOKUP($A136,[1]Hoja1!$A$9:$AM$276,7,0)</f>
        <v>0</v>
      </c>
      <c r="I136" s="15">
        <f>VLOOKUP($A136,[1]Hoja1!$A$9:$AM$276,4,0)+VLOOKUP($A136,[1]Hoja1!$A$9:$AM$276,6,0)</f>
        <v>0</v>
      </c>
      <c r="J136" s="15">
        <f>VLOOKUP($A136,[1]Hoja1!$A$9:$AM$276,10,0)</f>
        <v>3755.76</v>
      </c>
      <c r="K136" s="15">
        <f>VLOOKUP($A136,[1]Hoja1!$A$9:$AM$276,9,0)</f>
        <v>1000</v>
      </c>
      <c r="L136" s="16">
        <f>SUM(F136:J136)</f>
        <v>11225.76</v>
      </c>
      <c r="M136" s="15">
        <f>VLOOKUP($A136,[1]Hoja1!$A$9:$AM$276,34,0)</f>
        <v>1225.76</v>
      </c>
      <c r="N136" s="16">
        <f>+L136-M136</f>
        <v>10000</v>
      </c>
    </row>
    <row r="137" spans="1:14" ht="15" customHeight="1" x14ac:dyDescent="0.25">
      <c r="L137" s="21"/>
      <c r="M137" s="21"/>
      <c r="N137" s="21"/>
    </row>
    <row r="138" spans="1:14" ht="16.5" customHeight="1" x14ac:dyDescent="0.25">
      <c r="L138" s="21"/>
      <c r="M138" s="21"/>
      <c r="N138" s="21"/>
    </row>
    <row r="140" spans="1:14" ht="17.25" hidden="1" customHeight="1" x14ac:dyDescent="0.25">
      <c r="L140" s="22">
        <f>SUM(L7:L137)</f>
        <v>978892.79000000039</v>
      </c>
      <c r="M140" s="22">
        <f>SUM(M7:M137)</f>
        <v>184381.91000000006</v>
      </c>
      <c r="N140" s="22">
        <f>SUM(N7:N137)</f>
        <v>794510.88000000047</v>
      </c>
    </row>
    <row r="141" spans="1:14" ht="17.25" hidden="1" customHeight="1" x14ac:dyDescent="0.2">
      <c r="J141" s="20"/>
      <c r="K141" s="20"/>
      <c r="L141" s="37">
        <v>978892.79</v>
      </c>
      <c r="M141" s="38">
        <v>184381.91</v>
      </c>
      <c r="N141" s="38">
        <v>794510.88</v>
      </c>
    </row>
    <row r="142" spans="1:14" ht="17.25" hidden="1" customHeight="1" x14ac:dyDescent="0.2">
      <c r="L142" s="24">
        <f>+L140-L141</f>
        <v>0</v>
      </c>
      <c r="M142" s="24">
        <f t="shared" ref="M142:N142" si="40">+M140-M141</f>
        <v>0</v>
      </c>
      <c r="N142" s="24">
        <f t="shared" si="40"/>
        <v>0</v>
      </c>
    </row>
    <row r="143" spans="1:14" ht="17.25" customHeight="1" x14ac:dyDescent="0.2">
      <c r="L143" s="25"/>
      <c r="M143" s="25"/>
      <c r="N143" s="25"/>
    </row>
    <row r="144" spans="1:14" ht="17.25" customHeight="1" x14ac:dyDescent="0.2">
      <c r="L144" s="25"/>
      <c r="M144" s="25"/>
      <c r="N144" s="25"/>
    </row>
    <row r="145" spans="12:14" ht="17.25" customHeight="1" x14ac:dyDescent="0.25">
      <c r="L145" s="23"/>
      <c r="M145" s="23"/>
      <c r="N145" s="23"/>
    </row>
    <row r="146" spans="12:14" ht="17.25" customHeight="1" x14ac:dyDescent="0.25"/>
    <row r="147" spans="12:14" ht="17.25" customHeight="1" x14ac:dyDescent="0.25"/>
    <row r="148" spans="12:14" ht="17.25" customHeight="1" x14ac:dyDescent="0.25"/>
    <row r="149" spans="12:14" ht="17.25" customHeight="1" x14ac:dyDescent="0.25"/>
    <row r="150" spans="12:14" ht="17.25" customHeight="1" x14ac:dyDescent="0.25"/>
    <row r="151" spans="12:14" ht="17.25" customHeight="1" x14ac:dyDescent="0.25"/>
    <row r="152" spans="12:14" ht="17.25" customHeight="1" x14ac:dyDescent="0.25"/>
    <row r="153" spans="12:14" ht="17.25" customHeight="1" x14ac:dyDescent="0.25"/>
    <row r="154" spans="12:14" ht="17.25" customHeight="1" x14ac:dyDescent="0.25"/>
    <row r="155" spans="12:14" ht="17.25" customHeight="1" x14ac:dyDescent="0.25"/>
    <row r="156" spans="12:14" ht="17.25" customHeight="1" x14ac:dyDescent="0.25"/>
    <row r="157" spans="12:14" ht="17.25" customHeight="1" x14ac:dyDescent="0.25"/>
    <row r="158" spans="12:14" ht="17.25" customHeight="1" x14ac:dyDescent="0.25"/>
    <row r="159" spans="12:14" ht="17.25" customHeight="1" x14ac:dyDescent="0.25"/>
    <row r="160" spans="12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</sheetData>
  <autoFilter ref="A6:N139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conditionalFormatting sqref="L141:N141">
    <cfRule type="cellIs" dxfId="1" priority="1" operator="lessThan">
      <formula>0</formula>
    </cfRule>
  </conditionalFormatting>
  <conditionalFormatting sqref="L144:N144">
    <cfRule type="cellIs" dxfId="0" priority="9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cp:lastPrinted>2023-06-28T18:53:41Z</cp:lastPrinted>
  <dcterms:created xsi:type="dcterms:W3CDTF">2019-06-26T21:08:16Z</dcterms:created>
  <dcterms:modified xsi:type="dcterms:W3CDTF">2024-09-05T22:47:10Z</dcterms:modified>
</cp:coreProperties>
</file>