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1EE49B48-663E-4D0F-B65A-8CF4F9C77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externalReferences>
    <externalReference r:id="rId2"/>
  </externalReferences>
  <definedNames>
    <definedName name="_xlnm._FilterDatabase" localSheetId="0" hidden="1">Junio!$A$6:$N$140</definedName>
    <definedName name="_xlnm.Print_Area" localSheetId="0">Junio!$A$1:$N$138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" l="1"/>
  <c r="K137" i="1"/>
  <c r="J137" i="1"/>
  <c r="I137" i="1"/>
  <c r="H137" i="1"/>
  <c r="G137" i="1"/>
  <c r="F137" i="1"/>
  <c r="M134" i="1"/>
  <c r="K134" i="1"/>
  <c r="J134" i="1"/>
  <c r="I134" i="1"/>
  <c r="H134" i="1"/>
  <c r="G134" i="1"/>
  <c r="F134" i="1"/>
  <c r="M131" i="1"/>
  <c r="K131" i="1"/>
  <c r="J131" i="1"/>
  <c r="I131" i="1"/>
  <c r="H131" i="1"/>
  <c r="G131" i="1"/>
  <c r="F131" i="1"/>
  <c r="M128" i="1"/>
  <c r="K128" i="1"/>
  <c r="J128" i="1"/>
  <c r="I128" i="1"/>
  <c r="H128" i="1"/>
  <c r="G128" i="1"/>
  <c r="F128" i="1"/>
  <c r="M125" i="1"/>
  <c r="K125" i="1"/>
  <c r="J125" i="1"/>
  <c r="I125" i="1"/>
  <c r="H125" i="1"/>
  <c r="G125" i="1"/>
  <c r="F125" i="1"/>
  <c r="M122" i="1"/>
  <c r="K122" i="1"/>
  <c r="J122" i="1"/>
  <c r="I122" i="1"/>
  <c r="H122" i="1"/>
  <c r="G122" i="1"/>
  <c r="F122" i="1"/>
  <c r="M119" i="1"/>
  <c r="K119" i="1"/>
  <c r="J119" i="1"/>
  <c r="I119" i="1"/>
  <c r="H119" i="1"/>
  <c r="G119" i="1"/>
  <c r="F119" i="1"/>
  <c r="M116" i="1"/>
  <c r="K116" i="1"/>
  <c r="J116" i="1"/>
  <c r="I116" i="1"/>
  <c r="H116" i="1"/>
  <c r="G116" i="1"/>
  <c r="F116" i="1"/>
  <c r="M115" i="1"/>
  <c r="K115" i="1"/>
  <c r="J115" i="1"/>
  <c r="I115" i="1"/>
  <c r="H115" i="1"/>
  <c r="G115" i="1"/>
  <c r="F115" i="1"/>
  <c r="M112" i="1"/>
  <c r="K112" i="1"/>
  <c r="J112" i="1"/>
  <c r="I112" i="1"/>
  <c r="H112" i="1"/>
  <c r="G112" i="1"/>
  <c r="F112" i="1"/>
  <c r="M111" i="1"/>
  <c r="K111" i="1"/>
  <c r="J111" i="1"/>
  <c r="I111" i="1"/>
  <c r="H111" i="1"/>
  <c r="G111" i="1"/>
  <c r="F111" i="1"/>
  <c r="M110" i="1"/>
  <c r="K110" i="1"/>
  <c r="J110" i="1"/>
  <c r="I110" i="1"/>
  <c r="H110" i="1"/>
  <c r="G110" i="1"/>
  <c r="F110" i="1"/>
  <c r="M109" i="1"/>
  <c r="K109" i="1"/>
  <c r="J109" i="1"/>
  <c r="I109" i="1"/>
  <c r="H109" i="1"/>
  <c r="G109" i="1"/>
  <c r="F109" i="1"/>
  <c r="M103" i="1"/>
  <c r="K103" i="1"/>
  <c r="J103" i="1"/>
  <c r="I103" i="1"/>
  <c r="H103" i="1"/>
  <c r="G103" i="1"/>
  <c r="F103" i="1"/>
  <c r="M100" i="1"/>
  <c r="K100" i="1"/>
  <c r="J100" i="1"/>
  <c r="I100" i="1"/>
  <c r="H100" i="1"/>
  <c r="G100" i="1"/>
  <c r="F100" i="1"/>
  <c r="M99" i="1"/>
  <c r="K99" i="1"/>
  <c r="J99" i="1"/>
  <c r="I99" i="1"/>
  <c r="H99" i="1"/>
  <c r="G99" i="1"/>
  <c r="F99" i="1"/>
  <c r="L99" i="1" s="1"/>
  <c r="M96" i="1"/>
  <c r="K96" i="1"/>
  <c r="J96" i="1"/>
  <c r="I96" i="1"/>
  <c r="H96" i="1"/>
  <c r="G96" i="1"/>
  <c r="F96" i="1"/>
  <c r="M93" i="1"/>
  <c r="K93" i="1"/>
  <c r="J93" i="1"/>
  <c r="I93" i="1"/>
  <c r="H93" i="1"/>
  <c r="G93" i="1"/>
  <c r="F93" i="1"/>
  <c r="M90" i="1"/>
  <c r="K90" i="1"/>
  <c r="J90" i="1"/>
  <c r="I90" i="1"/>
  <c r="H90" i="1"/>
  <c r="G90" i="1"/>
  <c r="F90" i="1"/>
  <c r="M89" i="1"/>
  <c r="K89" i="1"/>
  <c r="J89" i="1"/>
  <c r="I89" i="1"/>
  <c r="H89" i="1"/>
  <c r="G89" i="1"/>
  <c r="F89" i="1"/>
  <c r="M86" i="1"/>
  <c r="K86" i="1"/>
  <c r="J86" i="1"/>
  <c r="I86" i="1"/>
  <c r="H86" i="1"/>
  <c r="G86" i="1"/>
  <c r="F86" i="1"/>
  <c r="M83" i="1"/>
  <c r="K83" i="1"/>
  <c r="J83" i="1"/>
  <c r="I83" i="1"/>
  <c r="H83" i="1"/>
  <c r="G83" i="1"/>
  <c r="F83" i="1"/>
  <c r="M80" i="1"/>
  <c r="K80" i="1"/>
  <c r="J80" i="1"/>
  <c r="I80" i="1"/>
  <c r="H80" i="1"/>
  <c r="G80" i="1"/>
  <c r="F80" i="1"/>
  <c r="M76" i="1"/>
  <c r="K76" i="1"/>
  <c r="J76" i="1"/>
  <c r="I76" i="1"/>
  <c r="H76" i="1"/>
  <c r="G76" i="1"/>
  <c r="F76" i="1"/>
  <c r="L76" i="1" s="1"/>
  <c r="M73" i="1"/>
  <c r="K73" i="1"/>
  <c r="J73" i="1"/>
  <c r="I73" i="1"/>
  <c r="H73" i="1"/>
  <c r="G73" i="1"/>
  <c r="F73" i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70" i="1"/>
  <c r="K70" i="1"/>
  <c r="J70" i="1"/>
  <c r="I70" i="1"/>
  <c r="H70" i="1"/>
  <c r="G70" i="1"/>
  <c r="F70" i="1"/>
  <c r="M69" i="1"/>
  <c r="K69" i="1"/>
  <c r="J69" i="1"/>
  <c r="I69" i="1"/>
  <c r="H69" i="1"/>
  <c r="G69" i="1"/>
  <c r="F69" i="1"/>
  <c r="M66" i="1"/>
  <c r="K66" i="1"/>
  <c r="J66" i="1"/>
  <c r="I66" i="1"/>
  <c r="H66" i="1"/>
  <c r="G66" i="1"/>
  <c r="F66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50" i="1"/>
  <c r="K50" i="1"/>
  <c r="J50" i="1"/>
  <c r="I50" i="1"/>
  <c r="H50" i="1"/>
  <c r="G50" i="1"/>
  <c r="F50" i="1"/>
  <c r="M49" i="1"/>
  <c r="K49" i="1"/>
  <c r="J49" i="1"/>
  <c r="I49" i="1"/>
  <c r="H49" i="1"/>
  <c r="G49" i="1"/>
  <c r="F49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M46" i="1"/>
  <c r="K46" i="1"/>
  <c r="J46" i="1"/>
  <c r="I46" i="1"/>
  <c r="H46" i="1"/>
  <c r="G46" i="1"/>
  <c r="F46" i="1"/>
  <c r="M45" i="1"/>
  <c r="K45" i="1"/>
  <c r="J45" i="1"/>
  <c r="I45" i="1"/>
  <c r="H45" i="1"/>
  <c r="G45" i="1"/>
  <c r="F45" i="1"/>
  <c r="M42" i="1"/>
  <c r="K42" i="1"/>
  <c r="J42" i="1"/>
  <c r="I42" i="1"/>
  <c r="H42" i="1"/>
  <c r="G42" i="1"/>
  <c r="F42" i="1"/>
  <c r="M41" i="1"/>
  <c r="K41" i="1"/>
  <c r="J41" i="1"/>
  <c r="I41" i="1"/>
  <c r="H41" i="1"/>
  <c r="G41" i="1"/>
  <c r="F41" i="1"/>
  <c r="M40" i="1"/>
  <c r="K40" i="1"/>
  <c r="J40" i="1"/>
  <c r="I40" i="1"/>
  <c r="H40" i="1"/>
  <c r="G40" i="1"/>
  <c r="F40" i="1"/>
  <c r="M37" i="1"/>
  <c r="K37" i="1"/>
  <c r="J37" i="1"/>
  <c r="I37" i="1"/>
  <c r="H37" i="1"/>
  <c r="G37" i="1"/>
  <c r="F37" i="1"/>
  <c r="M33" i="1"/>
  <c r="K33" i="1"/>
  <c r="J33" i="1"/>
  <c r="I33" i="1"/>
  <c r="H33" i="1"/>
  <c r="G33" i="1"/>
  <c r="F33" i="1"/>
  <c r="M30" i="1"/>
  <c r="K30" i="1"/>
  <c r="J30" i="1"/>
  <c r="I30" i="1"/>
  <c r="H30" i="1"/>
  <c r="G30" i="1"/>
  <c r="F30" i="1"/>
  <c r="M29" i="1"/>
  <c r="K29" i="1"/>
  <c r="J29" i="1"/>
  <c r="I29" i="1"/>
  <c r="H29" i="1"/>
  <c r="G29" i="1"/>
  <c r="F29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L18" i="1" s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L10" i="1" s="1"/>
  <c r="M9" i="1"/>
  <c r="K9" i="1"/>
  <c r="J9" i="1"/>
  <c r="I9" i="1"/>
  <c r="H9" i="1"/>
  <c r="G9" i="1"/>
  <c r="F9" i="1"/>
  <c r="M8" i="1"/>
  <c r="K8" i="1"/>
  <c r="J8" i="1"/>
  <c r="I8" i="1"/>
  <c r="H8" i="1"/>
  <c r="G8" i="1"/>
  <c r="F8" i="1"/>
  <c r="L33" i="1" l="1"/>
  <c r="L48" i="1"/>
  <c r="L56" i="1"/>
  <c r="L64" i="1"/>
  <c r="L116" i="1"/>
  <c r="L17" i="1"/>
  <c r="L30" i="1"/>
  <c r="L47" i="1"/>
  <c r="L55" i="1"/>
  <c r="L63" i="1"/>
  <c r="L73" i="1"/>
  <c r="L96" i="1"/>
  <c r="L115" i="1"/>
  <c r="L137" i="1"/>
  <c r="L9" i="1"/>
  <c r="L16" i="1"/>
  <c r="L29" i="1"/>
  <c r="L46" i="1"/>
  <c r="L54" i="1"/>
  <c r="L62" i="1"/>
  <c r="L72" i="1"/>
  <c r="L93" i="1"/>
  <c r="L112" i="1"/>
  <c r="L134" i="1"/>
  <c r="L15" i="1"/>
  <c r="L45" i="1"/>
  <c r="L53" i="1"/>
  <c r="L61" i="1"/>
  <c r="L71" i="1"/>
  <c r="N71" i="1" s="1"/>
  <c r="L90" i="1"/>
  <c r="L111" i="1"/>
  <c r="L131" i="1"/>
  <c r="L14" i="1"/>
  <c r="L22" i="1"/>
  <c r="L42" i="1"/>
  <c r="L52" i="1"/>
  <c r="L60" i="1"/>
  <c r="L70" i="1"/>
  <c r="L89" i="1"/>
  <c r="L110" i="1"/>
  <c r="L128" i="1"/>
  <c r="L13" i="1"/>
  <c r="L21" i="1"/>
  <c r="L41" i="1"/>
  <c r="L51" i="1"/>
  <c r="L59" i="1"/>
  <c r="L69" i="1"/>
  <c r="L86" i="1"/>
  <c r="L109" i="1"/>
  <c r="L125" i="1"/>
  <c r="L20" i="1"/>
  <c r="L40" i="1"/>
  <c r="L50" i="1"/>
  <c r="L58" i="1"/>
  <c r="L66" i="1"/>
  <c r="L83" i="1"/>
  <c r="L103" i="1"/>
  <c r="L122" i="1"/>
  <c r="L12" i="1"/>
  <c r="L11" i="1"/>
  <c r="L19" i="1"/>
  <c r="L37" i="1"/>
  <c r="L49" i="1"/>
  <c r="L57" i="1"/>
  <c r="L65" i="1"/>
  <c r="N65" i="1" s="1"/>
  <c r="L80" i="1"/>
  <c r="L100" i="1"/>
  <c r="L119" i="1"/>
  <c r="N62" i="1"/>
  <c r="N21" i="1"/>
  <c r="N137" i="1"/>
  <c r="N61" i="1"/>
  <c r="N22" i="1"/>
  <c r="E61" i="1"/>
  <c r="E59" i="1"/>
  <c r="E42" i="1"/>
  <c r="E131" i="1"/>
  <c r="N66" i="1" l="1"/>
  <c r="N20" i="1"/>
  <c r="N63" i="1"/>
  <c r="N112" i="1"/>
  <c r="N111" i="1"/>
  <c r="N19" i="1"/>
  <c r="N59" i="1"/>
  <c r="E116" i="1"/>
  <c r="E115" i="1"/>
  <c r="E17" i="1"/>
  <c r="E9" i="1"/>
  <c r="E10" i="1"/>
  <c r="E11" i="1"/>
  <c r="E12" i="1"/>
  <c r="E15" i="1"/>
  <c r="E16" i="1"/>
  <c r="E29" i="1"/>
  <c r="E30" i="1"/>
  <c r="E33" i="1"/>
  <c r="E37" i="1"/>
  <c r="E40" i="1"/>
  <c r="E41" i="1"/>
  <c r="E1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69" i="1"/>
  <c r="E70" i="1"/>
  <c r="E72" i="1"/>
  <c r="E73" i="1"/>
  <c r="E76" i="1"/>
  <c r="E14" i="1"/>
  <c r="E80" i="1"/>
  <c r="E83" i="1"/>
  <c r="E86" i="1"/>
  <c r="E89" i="1"/>
  <c r="E90" i="1"/>
  <c r="E93" i="1"/>
  <c r="E96" i="1"/>
  <c r="E99" i="1"/>
  <c r="E103" i="1"/>
  <c r="E109" i="1"/>
  <c r="E110" i="1"/>
  <c r="E119" i="1"/>
  <c r="E122" i="1"/>
  <c r="E125" i="1"/>
  <c r="E128" i="1"/>
  <c r="M141" i="1"/>
  <c r="M143" i="1" s="1"/>
  <c r="N72" i="1" l="1"/>
  <c r="N103" i="1"/>
  <c r="N83" i="1"/>
  <c r="N76" i="1"/>
  <c r="N116" i="1"/>
  <c r="N51" i="1"/>
  <c r="N54" i="1"/>
  <c r="N60" i="1"/>
  <c r="N17" i="1"/>
  <c r="N96" i="1"/>
  <c r="N41" i="1"/>
  <c r="N125" i="1"/>
  <c r="N29" i="1"/>
  <c r="N131" i="1"/>
  <c r="N110" i="1"/>
  <c r="N47" i="1"/>
  <c r="N134" i="1"/>
  <c r="N56" i="1"/>
  <c r="N12" i="1"/>
  <c r="N86" i="1"/>
  <c r="N33" i="1"/>
  <c r="N109" i="1"/>
  <c r="N49" i="1"/>
  <c r="N69" i="1"/>
  <c r="N100" i="1"/>
  <c r="N42" i="1"/>
  <c r="N119" i="1"/>
  <c r="N52" i="1"/>
  <c r="N70" i="1"/>
  <c r="N80" i="1"/>
  <c r="N99" i="1"/>
  <c r="N15" i="1"/>
  <c r="N90" i="1"/>
  <c r="N37" i="1"/>
  <c r="N48" i="1"/>
  <c r="N46" i="1"/>
  <c r="N73" i="1"/>
  <c r="N89" i="1"/>
  <c r="N10" i="1"/>
  <c r="N14" i="1"/>
  <c r="N93" i="1"/>
  <c r="N40" i="1"/>
  <c r="N53" i="1"/>
  <c r="N9" i="1"/>
  <c r="N58" i="1"/>
  <c r="N30" i="1"/>
  <c r="N57" i="1"/>
  <c r="N16" i="1"/>
  <c r="N122" i="1"/>
  <c r="N50" i="1"/>
  <c r="N128" i="1"/>
  <c r="N55" i="1"/>
  <c r="N11" i="1"/>
  <c r="N64" i="1"/>
  <c r="N18" i="1"/>
  <c r="N45" i="1"/>
  <c r="N115" i="1"/>
  <c r="N13" i="1"/>
  <c r="E8" i="1"/>
  <c r="L8" i="1" l="1"/>
  <c r="L141" i="1" l="1"/>
  <c r="L143" i="1" s="1"/>
  <c r="N8" i="1"/>
  <c r="N141" i="1" l="1"/>
  <c r="N143" i="1" s="1"/>
</calcChain>
</file>

<file path=xl/sharedStrings.xml><?xml version="1.0" encoding="utf-8"?>
<sst xmlns="http://schemas.openxmlformats.org/spreadsheetml/2006/main" count="338" uniqueCount="224">
  <si>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</si>
  <si>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</si>
  <si>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</si>
  <si>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</si>
  <si>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</si>
  <si>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</si>
  <si>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</si>
  <si>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</si>
  <si>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</si>
  <si>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</si>
  <si>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</si>
  <si>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</si>
  <si>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</si>
  <si>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</si>
  <si>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</si>
  <si>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</si>
  <si>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</si>
  <si>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</si>
  <si>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</si>
  <si>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</si>
  <si>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</si>
  <si>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</si>
  <si>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</si>
  <si>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</si>
  <si>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</si>
  <si>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</si>
  <si>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</si>
  <si>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</si>
  <si>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</si>
  <si>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</si>
  <si>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</si>
  <si>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</si>
  <si>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</si>
  <si>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</si>
  <si>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</si>
  <si>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</si>
  <si>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</si>
  <si>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</si>
  <si>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</si>
  <si>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</si>
  <si>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</si>
  <si>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</si>
  <si>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</si>
  <si>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</si>
  <si>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</si>
  <si>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</si>
  <si>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</si>
  <si>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</si>
  <si>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</si>
  <si>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</si>
  <si>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</si>
  <si>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</si>
  <si>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</si>
  <si>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</si>
  <si>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</si>
  <si>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</si>
  <si>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</si>
  <si>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</si>
  <si>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</si>
  <si>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</si>
  <si>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</si>
  <si>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</si>
  <si>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</si>
  <si>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</si>
  <si>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</si>
  <si>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</si>
  <si>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</si>
  <si>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</si>
  <si>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</si>
  <si>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</si>
  <si>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</si>
  <si>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</si>
  <si>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</si>
  <si>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</si>
  <si>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</si>
  <si>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</si>
  <si>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</si>
  <si>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</si>
  <si>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</si>
  <si>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</si>
  <si>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</si>
  <si>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</si>
  <si>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</si>
  <si>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</si>
  <si>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</si>
  <si>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</si>
  <si>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</si>
  <si>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</si>
  <si>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</si>
  <si>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</si>
  <si>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</si>
  <si>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</si>
  <si>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</si>
  <si>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</si>
  <si>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</si>
  <si>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</si>
  <si>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</si>
  <si>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</si>
  <si>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</si>
  <si>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</si>
  <si>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</si>
  <si>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</si>
  <si>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</si>
  <si>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</si>
  <si>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</si>
  <si>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</si>
  <si>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</si>
  <si>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</si>
  <si>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</si>
  <si>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</si>
  <si>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</si>
  <si>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</si>
  <si>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</si>
  <si>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</si>
  <si>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</si>
  <si>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</si>
  <si>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</si>
  <si>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</si>
  <si>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</si>
  <si>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</si>
  <si>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</si>
  <si>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</si>
  <si>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</si>
  <si>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</si>
  <si>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</si>
  <si>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</si>
  <si>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</si>
  <si>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</si>
  <si>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</si>
  <si>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</si>
  <si>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</si>
  <si>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</si>
  <si>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</si>
  <si>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</si>
  <si>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</si>
  <si>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</si>
  <si>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</si>
  <si>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</si>
  <si>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</si>
  <si>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</si>
  <si>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</si>
  <si>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</si>
  <si>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</si>
  <si>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</si>
  <si>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</si>
  <si>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</si>
  <si>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</si>
  <si>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</si>
  <si>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</si>
  <si>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</si>
  <si>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</si>
  <si>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</si>
  <si>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</si>
  <si>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</si>
  <si>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</si>
  <si>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</si>
  <si>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</si>
  <si>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</si>
  <si>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</si>
  <si>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</si>
  <si>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</si>
  <si>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</si>
  <si>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</si>
  <si>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</si>
  <si>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</si>
  <si>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</si>
  <si>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</si>
  <si>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</si>
  <si>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</si>
  <si>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</si>
  <si>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</si>
  <si>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</si>
  <si>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</si>
  <si>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</si>
  <si>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</si>
  <si>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</si>
  <si>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</si>
  <si>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</si>
  <si>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</si>
  <si>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</si>
  <si>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</si>
  <si>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</si>
  <si>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</si>
  <si>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</si>
  <si>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</si>
  <si>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</si>
  <si>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</si>
  <si>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</si>
  <si>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</si>
  <si>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</si>
  <si>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</si>
  <si>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</si>
  <si>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</si>
  <si>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</si>
  <si>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</si>
  <si>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</si>
  <si>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</si>
  <si>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</si>
  <si>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</si>
  <si>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</si>
  <si>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</si>
  <si>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</si>
  <si>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</si>
  <si>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</si>
  <si>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</si>
  <si>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</si>
  <si>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</si>
  <si>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</si>
  <si>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</si>
  <si>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</si>
  <si>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00989</t>
  </si>
  <si>
    <t>HERNANDEZ CHACON LUIS EDUARDO</t>
  </si>
  <si>
    <t>MENDEZ SALCEDO JORGE ALBERTO</t>
  </si>
  <si>
    <t>00992</t>
  </si>
  <si>
    <t>GOMEZ DUEÑAS CARMEN</t>
  </si>
  <si>
    <t>00993</t>
  </si>
  <si>
    <t>SALDAÑA JIMENEZ IMELDA</t>
  </si>
  <si>
    <t>00994</t>
  </si>
  <si>
    <t>ENCARNACION ACOSTA OLIVIA</t>
  </si>
  <si>
    <t>00910</t>
  </si>
  <si>
    <t>RODRIGUEZ PRUDENCIO BRENDA CITLALI</t>
  </si>
  <si>
    <t>00995</t>
  </si>
  <si>
    <t>MONTAÑO BARRAGAN LAURA LILIANA</t>
  </si>
  <si>
    <t>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</si>
</sst>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Transparencia\Listado%20de%20nomina\SULEDOS%2007%20JULIO%2024.xlsx" TargetMode="External"/><Relationship Id="rId1" Type="http://schemas.openxmlformats.org/officeDocument/2006/relationships/externalLinkPath" Target="Listado%20de%20nomina/SULEDOS%2007%20JULI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7467.9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7467.9</v>
          </cell>
          <cell r="N14">
            <v>0</v>
          </cell>
          <cell r="O14">
            <v>0</v>
          </cell>
          <cell r="P14">
            <v>0</v>
          </cell>
          <cell r="Q14">
            <v>-384.86</v>
          </cell>
          <cell r="R14">
            <v>0</v>
          </cell>
          <cell r="S14">
            <v>499.58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7467.9</v>
          </cell>
          <cell r="AJ14">
            <v>205.06</v>
          </cell>
          <cell r="AK14">
            <v>493.28</v>
          </cell>
          <cell r="AL14">
            <v>869.5</v>
          </cell>
          <cell r="AM14">
            <v>172.68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7467.9</v>
          </cell>
          <cell r="D15">
            <v>0</v>
          </cell>
          <cell r="E15">
            <v>1000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7467.9</v>
          </cell>
          <cell r="N15">
            <v>0</v>
          </cell>
          <cell r="O15">
            <v>0</v>
          </cell>
          <cell r="P15">
            <v>0</v>
          </cell>
          <cell r="Q15">
            <v>-384.86</v>
          </cell>
          <cell r="R15">
            <v>0</v>
          </cell>
          <cell r="S15">
            <v>499.58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7467.9</v>
          </cell>
          <cell r="AJ15">
            <v>205.06</v>
          </cell>
          <cell r="AK15">
            <v>493.28</v>
          </cell>
          <cell r="AL15">
            <v>869.5</v>
          </cell>
          <cell r="AM15">
            <v>172.68</v>
          </cell>
        </row>
        <row r="16">
          <cell r="A16" t="str">
            <v>00857</v>
          </cell>
          <cell r="B16" t="str">
            <v>DELGADO VALENZUELA ROBERTO</v>
          </cell>
          <cell r="C16">
            <v>7467.9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7467.9</v>
          </cell>
          <cell r="N16">
            <v>0</v>
          </cell>
          <cell r="O16">
            <v>0</v>
          </cell>
          <cell r="P16">
            <v>0</v>
          </cell>
          <cell r="Q16">
            <v>-384.86</v>
          </cell>
          <cell r="R16">
            <v>0</v>
          </cell>
          <cell r="S16">
            <v>499.58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7467.9</v>
          </cell>
          <cell r="AJ16">
            <v>205.06</v>
          </cell>
          <cell r="AK16">
            <v>493.28</v>
          </cell>
          <cell r="AL16">
            <v>869.5</v>
          </cell>
          <cell r="AM16">
            <v>172.68</v>
          </cell>
        </row>
        <row r="17">
          <cell r="A17" t="str">
            <v>00879</v>
          </cell>
          <cell r="B17" t="str">
            <v>SANTANA AGUILAR MARIA FELIX</v>
          </cell>
          <cell r="C17">
            <v>9000</v>
          </cell>
          <cell r="D17">
            <v>0</v>
          </cell>
          <cell r="E17">
            <v>1000</v>
          </cell>
          <cell r="F17">
            <v>4200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13200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1245.1600000000001</v>
          </cell>
          <cell r="T17">
            <v>1245.1600000000001</v>
          </cell>
          <cell r="U17">
            <v>366.24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1611.4</v>
          </cell>
          <cell r="AI17">
            <v>11588.6</v>
          </cell>
          <cell r="AJ17">
            <v>255.6</v>
          </cell>
          <cell r="AK17">
            <v>778.64</v>
          </cell>
          <cell r="AL17">
            <v>973.22</v>
          </cell>
          <cell r="AM17">
            <v>292.12</v>
          </cell>
        </row>
        <row r="18">
          <cell r="A18" t="str">
            <v>00982</v>
          </cell>
          <cell r="B18" t="str">
            <v>MENDEZ PEREZ MIGUEL ANGEL</v>
          </cell>
          <cell r="C18">
            <v>7467.9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7467.9</v>
          </cell>
          <cell r="N18">
            <v>0</v>
          </cell>
          <cell r="O18">
            <v>0</v>
          </cell>
          <cell r="P18">
            <v>0</v>
          </cell>
          <cell r="Q18">
            <v>-384.86</v>
          </cell>
          <cell r="R18">
            <v>0</v>
          </cell>
          <cell r="S18">
            <v>499.58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7467.9</v>
          </cell>
          <cell r="AJ18">
            <v>205.06</v>
          </cell>
          <cell r="AK18">
            <v>493.28</v>
          </cell>
          <cell r="AL18">
            <v>869.5</v>
          </cell>
          <cell r="AM18">
            <v>172.68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38871.599999999999</v>
          </cell>
          <cell r="D20">
            <v>0</v>
          </cell>
          <cell r="E20">
            <v>5000</v>
          </cell>
          <cell r="F20">
            <v>4200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43071.6</v>
          </cell>
          <cell r="N20">
            <v>0</v>
          </cell>
          <cell r="O20">
            <v>0</v>
          </cell>
          <cell r="P20">
            <v>0</v>
          </cell>
          <cell r="Q20">
            <v>-1539.44</v>
          </cell>
          <cell r="R20">
            <v>0</v>
          </cell>
          <cell r="S20">
            <v>3243.48</v>
          </cell>
          <cell r="T20">
            <v>1245.1600000000001</v>
          </cell>
          <cell r="U20">
            <v>366.24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1611.4</v>
          </cell>
          <cell r="AI20">
            <v>41460.199999999997</v>
          </cell>
          <cell r="AJ20">
            <v>1075.8399999999999</v>
          </cell>
          <cell r="AK20">
            <v>2751.76</v>
          </cell>
          <cell r="AL20">
            <v>4451.22</v>
          </cell>
          <cell r="AM20">
            <v>982.84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7126.38</v>
          </cell>
          <cell r="D23">
            <v>791.82</v>
          </cell>
          <cell r="E23">
            <v>1000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7918.2</v>
          </cell>
          <cell r="N23">
            <v>0</v>
          </cell>
          <cell r="O23">
            <v>0</v>
          </cell>
          <cell r="P23">
            <v>0</v>
          </cell>
          <cell r="Q23">
            <v>-384.86</v>
          </cell>
          <cell r="R23">
            <v>0</v>
          </cell>
          <cell r="S23">
            <v>548.58000000000004</v>
          </cell>
          <cell r="T23">
            <v>163.69999999999999</v>
          </cell>
          <cell r="U23">
            <v>217.44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381.14</v>
          </cell>
          <cell r="AI23">
            <v>7537.06</v>
          </cell>
          <cell r="AJ23">
            <v>160.22</v>
          </cell>
          <cell r="AK23">
            <v>420.04</v>
          </cell>
          <cell r="AL23">
            <v>824.64</v>
          </cell>
          <cell r="AM23">
            <v>183.1</v>
          </cell>
        </row>
        <row r="24">
          <cell r="A24" t="str">
            <v>00967</v>
          </cell>
          <cell r="B24" t="str">
            <v>DIAZ DIAZ ANGELICA NAYELI</v>
          </cell>
          <cell r="C24">
            <v>10575</v>
          </cell>
          <cell r="D24">
            <v>0</v>
          </cell>
          <cell r="E24">
            <v>1000</v>
          </cell>
          <cell r="F24">
            <v>7036.16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17611.16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2115.6999999999998</v>
          </cell>
          <cell r="T24">
            <v>2115.6999999999998</v>
          </cell>
          <cell r="U24">
            <v>495.46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2611.16</v>
          </cell>
          <cell r="AI24">
            <v>15000</v>
          </cell>
          <cell r="AJ24">
            <v>337.1</v>
          </cell>
          <cell r="AK24">
            <v>1026.92</v>
          </cell>
          <cell r="AL24">
            <v>1105.94</v>
          </cell>
          <cell r="AM24">
            <v>385.26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17701.38</v>
          </cell>
          <cell r="D26">
            <v>791.82</v>
          </cell>
          <cell r="E26">
            <v>2000</v>
          </cell>
          <cell r="F26">
            <v>7036.16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25529.360000000001</v>
          </cell>
          <cell r="N26">
            <v>0</v>
          </cell>
          <cell r="O26">
            <v>0</v>
          </cell>
          <cell r="P26">
            <v>0</v>
          </cell>
          <cell r="Q26">
            <v>-384.86</v>
          </cell>
          <cell r="R26">
            <v>0</v>
          </cell>
          <cell r="S26">
            <v>2664.28</v>
          </cell>
          <cell r="T26">
            <v>2279.4</v>
          </cell>
          <cell r="U26">
            <v>712.9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2992.3</v>
          </cell>
          <cell r="AI26">
            <v>22537.06</v>
          </cell>
          <cell r="AJ26">
            <v>497.32</v>
          </cell>
          <cell r="AK26">
            <v>1446.96</v>
          </cell>
          <cell r="AL26">
            <v>1930.58</v>
          </cell>
          <cell r="AM26">
            <v>568.36</v>
          </cell>
        </row>
        <row r="28">
          <cell r="A28" t="str">
            <v>Departamento 60 CDE SECRETARIA JURIDICA Y DE TRANSPARENC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9918.2999999999993</v>
          </cell>
          <cell r="D29">
            <v>0</v>
          </cell>
          <cell r="E29">
            <v>1000</v>
          </cell>
          <cell r="F29">
            <v>950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10868.3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869.54</v>
          </cell>
          <cell r="T29">
            <v>869.54</v>
          </cell>
          <cell r="U29">
            <v>280.02</v>
          </cell>
          <cell r="V29">
            <v>780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1929.56</v>
          </cell>
          <cell r="AI29">
            <v>8938.74</v>
          </cell>
          <cell r="AJ29">
            <v>201.24</v>
          </cell>
          <cell r="AK29">
            <v>561.4</v>
          </cell>
          <cell r="AL29">
            <v>884.68</v>
          </cell>
          <cell r="AM29">
            <v>229.98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9918.2999999999993</v>
          </cell>
          <cell r="D31">
            <v>0</v>
          </cell>
          <cell r="E31">
            <v>1000</v>
          </cell>
          <cell r="F31">
            <v>950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10868.3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869.54</v>
          </cell>
          <cell r="T31">
            <v>869.54</v>
          </cell>
          <cell r="U31">
            <v>280.02</v>
          </cell>
          <cell r="V31">
            <v>780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1929.56</v>
          </cell>
          <cell r="AI31">
            <v>8938.74</v>
          </cell>
          <cell r="AJ31">
            <v>201.24</v>
          </cell>
          <cell r="AK31">
            <v>561.4</v>
          </cell>
          <cell r="AL31">
            <v>884.68</v>
          </cell>
          <cell r="AM31">
            <v>229.98</v>
          </cell>
        </row>
        <row r="33">
          <cell r="A33" t="str">
            <v>Departamento 1006 SECRETARIA DE COMUNICACION SOCIAL</v>
          </cell>
        </row>
        <row r="34">
          <cell r="A34" t="str">
            <v>00951</v>
          </cell>
          <cell r="B34" t="str">
            <v>PEREZ MURILLO VERONICA DEL CARMEN</v>
          </cell>
          <cell r="C34">
            <v>14250</v>
          </cell>
          <cell r="D34">
            <v>0</v>
          </cell>
          <cell r="E34">
            <v>1000</v>
          </cell>
          <cell r="F34">
            <v>9537.56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23787.56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3434.98</v>
          </cell>
          <cell r="T34">
            <v>3434.98</v>
          </cell>
          <cell r="U34">
            <v>682.76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4117.74</v>
          </cell>
          <cell r="AI34">
            <v>19669.82</v>
          </cell>
          <cell r="AJ34">
            <v>455.24</v>
          </cell>
          <cell r="AK34">
            <v>1386.76</v>
          </cell>
          <cell r="AL34">
            <v>1298.3399999999999</v>
          </cell>
          <cell r="AM34">
            <v>520.26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14250</v>
          </cell>
          <cell r="D36">
            <v>0</v>
          </cell>
          <cell r="E36">
            <v>1000</v>
          </cell>
          <cell r="F36">
            <v>9537.56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23787.56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3434.98</v>
          </cell>
          <cell r="T36">
            <v>3434.98</v>
          </cell>
          <cell r="U36">
            <v>682.76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4117.74</v>
          </cell>
          <cell r="AI36">
            <v>19669.82</v>
          </cell>
          <cell r="AJ36">
            <v>455.24</v>
          </cell>
          <cell r="AK36">
            <v>1386.76</v>
          </cell>
          <cell r="AL36">
            <v>1298.3399999999999</v>
          </cell>
          <cell r="AM36">
            <v>520.26</v>
          </cell>
        </row>
        <row r="38">
          <cell r="A38" t="str">
            <v>Departamento 1014 SECRETARIA DE ORGANIZACION</v>
          </cell>
        </row>
        <row r="39">
          <cell r="A39" t="str">
            <v>00015</v>
          </cell>
          <cell r="B39" t="str">
            <v>LOPEZ HUESO TAYDE LUCINA</v>
          </cell>
          <cell r="C39">
            <v>14409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14409</v>
          </cell>
          <cell r="N39">
            <v>15</v>
          </cell>
          <cell r="O39">
            <v>0</v>
          </cell>
          <cell r="P39">
            <v>4931.7700000000004</v>
          </cell>
          <cell r="Q39">
            <v>0</v>
          </cell>
          <cell r="R39">
            <v>0</v>
          </cell>
          <cell r="S39">
            <v>1461.8</v>
          </cell>
          <cell r="T39">
            <v>1461.8</v>
          </cell>
          <cell r="U39">
            <v>423.22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6831.79</v>
          </cell>
          <cell r="AI39">
            <v>7577.21</v>
          </cell>
          <cell r="AJ39">
            <v>291.54000000000002</v>
          </cell>
          <cell r="AK39">
            <v>888.1</v>
          </cell>
          <cell r="AL39">
            <v>1031.74</v>
          </cell>
          <cell r="AM39">
            <v>333.18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14409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14409</v>
          </cell>
          <cell r="N41">
            <v>15</v>
          </cell>
          <cell r="O41">
            <v>0</v>
          </cell>
          <cell r="P41">
            <v>4931.7700000000004</v>
          </cell>
          <cell r="Q41">
            <v>0</v>
          </cell>
          <cell r="R41">
            <v>0</v>
          </cell>
          <cell r="S41">
            <v>1461.8</v>
          </cell>
          <cell r="T41">
            <v>1461.8</v>
          </cell>
          <cell r="U41">
            <v>423.22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6831.79</v>
          </cell>
          <cell r="AI41">
            <v>7577.21</v>
          </cell>
          <cell r="AJ41">
            <v>291.54000000000002</v>
          </cell>
          <cell r="AK41">
            <v>888.1</v>
          </cell>
          <cell r="AL41">
            <v>1031.74</v>
          </cell>
          <cell r="AM41">
            <v>333.18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LEON CORONA JANE VANESSA</v>
          </cell>
          <cell r="C44">
            <v>11767.5</v>
          </cell>
          <cell r="D44">
            <v>0</v>
          </cell>
          <cell r="E44">
            <v>1000</v>
          </cell>
          <cell r="F44">
            <v>3232.5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15000</v>
          </cell>
          <cell r="N44">
            <v>15</v>
          </cell>
          <cell r="O44">
            <v>0</v>
          </cell>
          <cell r="P44">
            <v>4043.32</v>
          </cell>
          <cell r="Q44">
            <v>0</v>
          </cell>
          <cell r="R44">
            <v>0</v>
          </cell>
          <cell r="S44">
            <v>1567.72</v>
          </cell>
          <cell r="T44">
            <v>1567.72</v>
          </cell>
          <cell r="U44">
            <v>428.16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6054.2</v>
          </cell>
          <cell r="AI44">
            <v>8945.7999999999993</v>
          </cell>
          <cell r="AJ44">
            <v>294.66000000000003</v>
          </cell>
          <cell r="AK44">
            <v>897.64</v>
          </cell>
          <cell r="AL44">
            <v>1036.8399999999999</v>
          </cell>
          <cell r="AM44">
            <v>336.76</v>
          </cell>
        </row>
        <row r="45">
          <cell r="A45" t="str">
            <v>00118</v>
          </cell>
          <cell r="B45" t="str">
            <v>RAMIREZ GALLEGOS LORENA</v>
          </cell>
          <cell r="C45">
            <v>8550</v>
          </cell>
          <cell r="D45">
            <v>0</v>
          </cell>
          <cell r="E45">
            <v>1000</v>
          </cell>
          <cell r="F45">
            <v>3450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12000</v>
          </cell>
          <cell r="N45">
            <v>15</v>
          </cell>
          <cell r="O45">
            <v>0</v>
          </cell>
          <cell r="P45">
            <v>3084.46</v>
          </cell>
          <cell r="Q45">
            <v>0</v>
          </cell>
          <cell r="R45">
            <v>0</v>
          </cell>
          <cell r="S45">
            <v>1044.82</v>
          </cell>
          <cell r="T45">
            <v>1044.82</v>
          </cell>
          <cell r="U45">
            <v>330.96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4475.24</v>
          </cell>
          <cell r="AI45">
            <v>7524.76</v>
          </cell>
          <cell r="AJ45">
            <v>233.38</v>
          </cell>
          <cell r="AK45">
            <v>710.92</v>
          </cell>
          <cell r="AL45">
            <v>937</v>
          </cell>
          <cell r="AM45">
            <v>266.72000000000003</v>
          </cell>
        </row>
        <row r="46">
          <cell r="A46" t="str">
            <v>00199</v>
          </cell>
          <cell r="B46" t="str">
            <v>MEZA ARANA MAYRA GISELA</v>
          </cell>
          <cell r="C46">
            <v>11767.5</v>
          </cell>
          <cell r="D46">
            <v>0</v>
          </cell>
          <cell r="E46">
            <v>1000</v>
          </cell>
          <cell r="F46">
            <v>3232.5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1567.72</v>
          </cell>
          <cell r="T46">
            <v>1567.72</v>
          </cell>
          <cell r="U46">
            <v>428.16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1995.88</v>
          </cell>
          <cell r="AI46">
            <v>13004.12</v>
          </cell>
          <cell r="AJ46">
            <v>294.66000000000003</v>
          </cell>
          <cell r="AK46">
            <v>897.64</v>
          </cell>
          <cell r="AL46">
            <v>1036.8399999999999</v>
          </cell>
          <cell r="AM46">
            <v>336.76</v>
          </cell>
        </row>
        <row r="47">
          <cell r="A47" t="str">
            <v>00843</v>
          </cell>
          <cell r="B47" t="str">
            <v>DOMINGUEZ VAZQUEZ FERNANDO</v>
          </cell>
          <cell r="C47">
            <v>7470</v>
          </cell>
          <cell r="D47">
            <v>0</v>
          </cell>
          <cell r="E47">
            <v>1000</v>
          </cell>
          <cell r="F47">
            <v>3300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10770</v>
          </cell>
          <cell r="N47">
            <v>0</v>
          </cell>
          <cell r="O47">
            <v>0</v>
          </cell>
          <cell r="P47">
            <v>3200.11</v>
          </cell>
          <cell r="Q47">
            <v>0</v>
          </cell>
          <cell r="R47">
            <v>0</v>
          </cell>
          <cell r="S47">
            <v>858.86</v>
          </cell>
          <cell r="T47">
            <v>858.86</v>
          </cell>
          <cell r="U47">
            <v>292.14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4351.1099999999997</v>
          </cell>
          <cell r="AI47">
            <v>6418.89</v>
          </cell>
          <cell r="AJ47">
            <v>208.9</v>
          </cell>
          <cell r="AK47">
            <v>582.74</v>
          </cell>
          <cell r="AL47">
            <v>897.16</v>
          </cell>
          <cell r="AM47">
            <v>238.74</v>
          </cell>
        </row>
        <row r="48">
          <cell r="A48" t="str">
            <v>00952</v>
          </cell>
          <cell r="B48" t="str">
            <v>PADILLA CRUZ PABLO ANTONIO</v>
          </cell>
          <cell r="C48">
            <v>19500</v>
          </cell>
          <cell r="D48">
            <v>0</v>
          </cell>
          <cell r="E48">
            <v>1000</v>
          </cell>
          <cell r="F48">
            <v>20500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40000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7150.87</v>
          </cell>
          <cell r="T48">
            <v>7150.87</v>
          </cell>
          <cell r="U48">
            <v>877.94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8028.81</v>
          </cell>
          <cell r="AI48">
            <v>31971.19</v>
          </cell>
          <cell r="AJ48">
            <v>578.29999999999995</v>
          </cell>
          <cell r="AK48">
            <v>1761.68</v>
          </cell>
          <cell r="AL48">
            <v>1498.76</v>
          </cell>
          <cell r="AM48">
            <v>660.92</v>
          </cell>
        </row>
        <row r="49">
          <cell r="A49" t="str">
            <v>00957</v>
          </cell>
          <cell r="B49" t="str">
            <v>CAMPOS ENCARNACION SALVADOR ALEJANDRO</v>
          </cell>
          <cell r="C49">
            <v>10575</v>
          </cell>
          <cell r="D49">
            <v>0</v>
          </cell>
          <cell r="E49">
            <v>1000</v>
          </cell>
          <cell r="F49">
            <v>9672.34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20247.34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2678.78</v>
          </cell>
          <cell r="T49">
            <v>2678.78</v>
          </cell>
          <cell r="U49">
            <v>568.55999999999995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3247.34</v>
          </cell>
          <cell r="AI49">
            <v>17000</v>
          </cell>
          <cell r="AJ49">
            <v>383.2</v>
          </cell>
          <cell r="AK49">
            <v>1167.3599999999999</v>
          </cell>
          <cell r="AL49">
            <v>1181.02</v>
          </cell>
          <cell r="AM49">
            <v>437.96</v>
          </cell>
        </row>
        <row r="50">
          <cell r="A50" t="str">
            <v>00959</v>
          </cell>
          <cell r="B50" t="str">
            <v>CERVANTES RAMIREZ MARCO ANTONIO</v>
          </cell>
          <cell r="C50">
            <v>7470</v>
          </cell>
          <cell r="D50">
            <v>0</v>
          </cell>
          <cell r="E50">
            <v>1000</v>
          </cell>
          <cell r="F50">
            <v>1425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8895</v>
          </cell>
          <cell r="N50">
            <v>0</v>
          </cell>
          <cell r="O50">
            <v>0</v>
          </cell>
          <cell r="P50">
            <v>0</v>
          </cell>
          <cell r="Q50">
            <v>-384.86</v>
          </cell>
          <cell r="R50">
            <v>0</v>
          </cell>
          <cell r="S50">
            <v>654.86</v>
          </cell>
          <cell r="T50">
            <v>269.98</v>
          </cell>
          <cell r="U50">
            <v>240.14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510.12</v>
          </cell>
          <cell r="AI50">
            <v>8384.8799999999992</v>
          </cell>
          <cell r="AJ50">
            <v>176.08</v>
          </cell>
          <cell r="AK50">
            <v>478.54</v>
          </cell>
          <cell r="AL50">
            <v>843.72</v>
          </cell>
          <cell r="AM50">
            <v>201.24</v>
          </cell>
        </row>
        <row r="51">
          <cell r="A51" t="str">
            <v>00973</v>
          </cell>
          <cell r="B51" t="str">
            <v>MARTINEZ SANCHEZ JOSUE</v>
          </cell>
          <cell r="C51">
            <v>7470</v>
          </cell>
          <cell r="D51">
            <v>0</v>
          </cell>
          <cell r="E51">
            <v>1000</v>
          </cell>
          <cell r="F51">
            <v>3755.76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11225.76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920.94</v>
          </cell>
          <cell r="T51">
            <v>920.94</v>
          </cell>
          <cell r="U51">
            <v>304.82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1225.76</v>
          </cell>
          <cell r="AI51">
            <v>10000</v>
          </cell>
          <cell r="AJ51">
            <v>216.88</v>
          </cell>
          <cell r="AK51">
            <v>605.02</v>
          </cell>
          <cell r="AL51">
            <v>910.14</v>
          </cell>
          <cell r="AM51">
            <v>247.86</v>
          </cell>
        </row>
        <row r="52">
          <cell r="A52" t="str">
            <v>00974</v>
          </cell>
          <cell r="B52" t="str">
            <v>CARRILLO MARTINEZ DIEGO ALBERTO</v>
          </cell>
          <cell r="C52">
            <v>5287.5</v>
          </cell>
          <cell r="D52">
            <v>2658.2</v>
          </cell>
          <cell r="E52">
            <v>0</v>
          </cell>
          <cell r="F52">
            <v>3518.08</v>
          </cell>
          <cell r="G52">
            <v>0</v>
          </cell>
          <cell r="H52">
            <v>0</v>
          </cell>
          <cell r="I52">
            <v>930.37</v>
          </cell>
          <cell r="J52">
            <v>9534.84</v>
          </cell>
          <cell r="K52">
            <v>0</v>
          </cell>
          <cell r="L52">
            <v>0</v>
          </cell>
          <cell r="M52">
            <v>21928.99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1248.8699999999999</v>
          </cell>
          <cell r="T52">
            <v>1057.8499999999999</v>
          </cell>
          <cell r="U52">
            <v>495.46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683.02</v>
          </cell>
          <cell r="AF52">
            <v>0</v>
          </cell>
          <cell r="AG52">
            <v>0</v>
          </cell>
          <cell r="AH52">
            <v>2236.33</v>
          </cell>
          <cell r="AI52">
            <v>19692.66</v>
          </cell>
          <cell r="AJ52">
            <v>337.1</v>
          </cell>
          <cell r="AK52">
            <v>1026.92</v>
          </cell>
          <cell r="AL52">
            <v>1105.94</v>
          </cell>
          <cell r="AM52">
            <v>385.26</v>
          </cell>
        </row>
        <row r="53">
          <cell r="A53" t="str">
            <v>00984</v>
          </cell>
          <cell r="B53" t="str">
            <v>ROSALIO TORRES MARCOS</v>
          </cell>
          <cell r="C53">
            <v>13680</v>
          </cell>
          <cell r="D53">
            <v>0</v>
          </cell>
          <cell r="E53">
            <v>1000</v>
          </cell>
          <cell r="F53">
            <v>9221.42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22901.42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3245.7</v>
          </cell>
          <cell r="T53">
            <v>3245.7</v>
          </cell>
          <cell r="U53">
            <v>655.72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3901.42</v>
          </cell>
          <cell r="AI53">
            <v>19000</v>
          </cell>
          <cell r="AJ53">
            <v>438.18</v>
          </cell>
          <cell r="AK53">
            <v>1334.8</v>
          </cell>
          <cell r="AL53">
            <v>1270.54</v>
          </cell>
          <cell r="AM53">
            <v>500.76</v>
          </cell>
        </row>
        <row r="54">
          <cell r="A54" t="str">
            <v>00986</v>
          </cell>
          <cell r="B54" t="str">
            <v>ACOSTA BUSTAMANTE BRAULIO ANTONIO</v>
          </cell>
          <cell r="C54">
            <v>14250</v>
          </cell>
          <cell r="D54">
            <v>0</v>
          </cell>
          <cell r="E54">
            <v>1000</v>
          </cell>
          <cell r="F54">
            <v>9537.56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23787.56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3434.98</v>
          </cell>
          <cell r="T54">
            <v>3434.98</v>
          </cell>
          <cell r="U54">
            <v>682.76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4117.74</v>
          </cell>
          <cell r="AI54">
            <v>19669.82</v>
          </cell>
          <cell r="AJ54">
            <v>455.24</v>
          </cell>
          <cell r="AK54">
            <v>1386.76</v>
          </cell>
          <cell r="AL54">
            <v>1298.3399999999999</v>
          </cell>
          <cell r="AM54">
            <v>520.26</v>
          </cell>
        </row>
        <row r="55">
          <cell r="A55" t="str">
            <v>00994</v>
          </cell>
          <cell r="B55" t="str">
            <v>ENCARNACION ACOSTA OLIVIA</v>
          </cell>
          <cell r="C55">
            <v>8000.1</v>
          </cell>
          <cell r="D55">
            <v>0</v>
          </cell>
          <cell r="E55">
            <v>1000</v>
          </cell>
          <cell r="F55">
            <v>11415.54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19415.64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2501.14</v>
          </cell>
          <cell r="T55">
            <v>2501.14</v>
          </cell>
          <cell r="U55">
            <v>414.5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2915.64</v>
          </cell>
          <cell r="AI55">
            <v>16500</v>
          </cell>
          <cell r="AJ55">
            <v>286.04000000000002</v>
          </cell>
          <cell r="AK55">
            <v>871.38</v>
          </cell>
          <cell r="AL55">
            <v>1022.8</v>
          </cell>
          <cell r="AM55">
            <v>326.92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  <cell r="M56" t="str">
            <v xml:space="preserve">  -----------------------</v>
          </cell>
          <cell r="N56" t="str">
            <v xml:space="preserve">  -----------------------</v>
          </cell>
          <cell r="O56" t="str">
            <v xml:space="preserve">  -----------------------</v>
          </cell>
          <cell r="P56" t="str">
            <v xml:space="preserve">  -----------------------</v>
          </cell>
          <cell r="Q56" t="str">
            <v xml:space="preserve">  -----------------------</v>
          </cell>
          <cell r="R56" t="str">
            <v xml:space="preserve">  -----------------------</v>
          </cell>
          <cell r="S56" t="str">
            <v xml:space="preserve">  -----------------------</v>
          </cell>
          <cell r="T56" t="str">
            <v xml:space="preserve">  -----------------------</v>
          </cell>
          <cell r="U56" t="str">
            <v xml:space="preserve">  -----------------------</v>
          </cell>
          <cell r="V56" t="str">
            <v xml:space="preserve">  -----------------------</v>
          </cell>
          <cell r="W56" t="str">
            <v xml:space="preserve">  -----------------------</v>
          </cell>
          <cell r="X56" t="str">
            <v xml:space="preserve">  -----------------------</v>
          </cell>
          <cell r="Y56" t="str">
            <v xml:space="preserve">  -----------------------</v>
          </cell>
          <cell r="Z56" t="str">
            <v xml:space="preserve">  -----------------------</v>
          </cell>
          <cell r="AA56" t="str">
            <v xml:space="preserve">  -----------------------</v>
          </cell>
          <cell r="AB56" t="str">
            <v xml:space="preserve">  -----------------------</v>
          </cell>
          <cell r="AC56" t="str">
            <v xml:space="preserve">  -----------------------</v>
          </cell>
          <cell r="AD56" t="str">
            <v xml:space="preserve">  -----------------------</v>
          </cell>
          <cell r="AE56" t="str">
            <v xml:space="preserve">  -----------------------</v>
          </cell>
          <cell r="AF56" t="str">
            <v xml:space="preserve">  -----------------------</v>
          </cell>
          <cell r="AG56" t="str">
            <v xml:space="preserve">  -----------------------</v>
          </cell>
          <cell r="AH56" t="str">
            <v xml:space="preserve">  -----------------------</v>
          </cell>
          <cell r="AI56" t="str">
            <v xml:space="preserve">  -----------------------</v>
          </cell>
          <cell r="AJ56" t="str">
            <v xml:space="preserve">  -----------------------</v>
          </cell>
          <cell r="AK56" t="str">
            <v xml:space="preserve">  -----------------------</v>
          </cell>
          <cell r="AL56" t="str">
            <v xml:space="preserve">  -----------------------</v>
          </cell>
          <cell r="AM56" t="str">
            <v xml:space="preserve">  -----------------------</v>
          </cell>
        </row>
        <row r="57">
          <cell r="C57">
            <v>125787.6</v>
          </cell>
          <cell r="D57">
            <v>2658.2</v>
          </cell>
          <cell r="E57">
            <v>11000</v>
          </cell>
          <cell r="F57">
            <v>82260.7</v>
          </cell>
          <cell r="G57">
            <v>0</v>
          </cell>
          <cell r="H57">
            <v>0</v>
          </cell>
          <cell r="I57">
            <v>930.37</v>
          </cell>
          <cell r="J57">
            <v>9534.84</v>
          </cell>
          <cell r="K57">
            <v>0</v>
          </cell>
          <cell r="L57">
            <v>0</v>
          </cell>
          <cell r="M57">
            <v>221171.71</v>
          </cell>
          <cell r="N57">
            <v>30</v>
          </cell>
          <cell r="O57">
            <v>0</v>
          </cell>
          <cell r="P57">
            <v>10327.89</v>
          </cell>
          <cell r="Q57">
            <v>-384.86</v>
          </cell>
          <cell r="R57">
            <v>0</v>
          </cell>
          <cell r="S57">
            <v>26875.26</v>
          </cell>
          <cell r="T57">
            <v>26299.360000000001</v>
          </cell>
          <cell r="U57">
            <v>5719.32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683.02</v>
          </cell>
          <cell r="AF57">
            <v>0</v>
          </cell>
          <cell r="AG57">
            <v>0</v>
          </cell>
          <cell r="AH57">
            <v>43059.59</v>
          </cell>
          <cell r="AI57">
            <v>178112.12</v>
          </cell>
          <cell r="AJ57">
            <v>3902.62</v>
          </cell>
          <cell r="AK57">
            <v>11721.4</v>
          </cell>
          <cell r="AL57">
            <v>13039.1</v>
          </cell>
          <cell r="AM57">
            <v>4460.16</v>
          </cell>
        </row>
        <row r="59">
          <cell r="A59" t="str">
            <v>Departamento 4105 CDE SECRETARIA DE ORGANIZACION</v>
          </cell>
        </row>
        <row r="60">
          <cell r="A60" t="str">
            <v>00061</v>
          </cell>
          <cell r="B60" t="str">
            <v>ARREOLA CASTAÑEDA ALBERTO</v>
          </cell>
          <cell r="C60">
            <v>9999.9</v>
          </cell>
          <cell r="D60">
            <v>0</v>
          </cell>
          <cell r="E60">
            <v>1000</v>
          </cell>
          <cell r="F60">
            <v>9000.0499999999993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18999.95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2412.34</v>
          </cell>
          <cell r="T60">
            <v>2412.34</v>
          </cell>
          <cell r="U60">
            <v>531.5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2943.84</v>
          </cell>
          <cell r="AI60">
            <v>16056.11</v>
          </cell>
          <cell r="AJ60">
            <v>359.84</v>
          </cell>
          <cell r="AK60">
            <v>1096.1600000000001</v>
          </cell>
          <cell r="AL60">
            <v>1142.98</v>
          </cell>
          <cell r="AM60">
            <v>411.24</v>
          </cell>
        </row>
        <row r="61">
          <cell r="A61" t="str">
            <v>00837</v>
          </cell>
          <cell r="B61" t="str">
            <v>ORTIZ MORA JOSE ALBERTO</v>
          </cell>
          <cell r="C61">
            <v>11999.7</v>
          </cell>
          <cell r="D61">
            <v>0</v>
          </cell>
          <cell r="E61">
            <v>1000</v>
          </cell>
          <cell r="F61">
            <v>5534.8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17534.5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2099.3200000000002</v>
          </cell>
          <cell r="T61">
            <v>2099.3200000000002</v>
          </cell>
          <cell r="U61">
            <v>499.5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2598.8200000000002</v>
          </cell>
          <cell r="AI61">
            <v>14935.68</v>
          </cell>
          <cell r="AJ61">
            <v>339.66</v>
          </cell>
          <cell r="AK61">
            <v>1034.68</v>
          </cell>
          <cell r="AL61">
            <v>1110.1199999999999</v>
          </cell>
          <cell r="AM61">
            <v>388.18</v>
          </cell>
        </row>
        <row r="62">
          <cell r="A62" t="str">
            <v>00874</v>
          </cell>
          <cell r="B62" t="str">
            <v>CAMIRUAGA LOPEZ MONICA DEL CARMEN</v>
          </cell>
          <cell r="C62">
            <v>7470</v>
          </cell>
          <cell r="D62">
            <v>0</v>
          </cell>
          <cell r="E62">
            <v>1000</v>
          </cell>
          <cell r="F62">
            <v>2600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10070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782.7</v>
          </cell>
          <cell r="T62">
            <v>782.7</v>
          </cell>
          <cell r="U62">
            <v>272.76</v>
          </cell>
          <cell r="V62">
            <v>2100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3155.46</v>
          </cell>
          <cell r="AI62">
            <v>6914.54</v>
          </cell>
          <cell r="AJ62">
            <v>196.64</v>
          </cell>
          <cell r="AK62">
            <v>534.41999999999996</v>
          </cell>
          <cell r="AL62">
            <v>877.2</v>
          </cell>
          <cell r="AM62">
            <v>224.74</v>
          </cell>
        </row>
        <row r="63">
          <cell r="A63" t="str">
            <v>Total Depto</v>
          </cell>
          <cell r="C63" t="str">
            <v xml:space="preserve">  -----------------------</v>
          </cell>
          <cell r="D63" t="str">
            <v xml:space="preserve">  -----------------------</v>
          </cell>
          <cell r="E63" t="str">
            <v xml:space="preserve">  -----------------------</v>
          </cell>
          <cell r="F63" t="str">
            <v xml:space="preserve">  -----------------------</v>
          </cell>
          <cell r="G63" t="str">
            <v xml:space="preserve">  -----------------------</v>
          </cell>
          <cell r="H63" t="str">
            <v xml:space="preserve">  -----------------------</v>
          </cell>
          <cell r="I63" t="str">
            <v xml:space="preserve">  -----------------------</v>
          </cell>
          <cell r="J63" t="str">
            <v xml:space="preserve">  -----------------------</v>
          </cell>
          <cell r="K63" t="str">
            <v xml:space="preserve">  -----------------------</v>
          </cell>
          <cell r="L63" t="str">
            <v xml:space="preserve">  -----------------------</v>
          </cell>
          <cell r="M63" t="str">
            <v xml:space="preserve">  -----------------------</v>
          </cell>
          <cell r="N63" t="str">
            <v xml:space="preserve">  -----------------------</v>
          </cell>
          <cell r="O63" t="str">
            <v xml:space="preserve">  -----------------------</v>
          </cell>
          <cell r="P63" t="str">
            <v xml:space="preserve">  -----------------------</v>
          </cell>
          <cell r="Q63" t="str">
            <v xml:space="preserve">  -----------------------</v>
          </cell>
          <cell r="R63" t="str">
            <v xml:space="preserve">  -----------------------</v>
          </cell>
          <cell r="S63" t="str">
            <v xml:space="preserve">  -----------------------</v>
          </cell>
          <cell r="T63" t="str">
            <v xml:space="preserve">  -----------------------</v>
          </cell>
          <cell r="U63" t="str">
            <v xml:space="preserve">  -----------------------</v>
          </cell>
          <cell r="V63" t="str">
            <v xml:space="preserve">  -----------------------</v>
          </cell>
          <cell r="W63" t="str">
            <v xml:space="preserve">  -----------------------</v>
          </cell>
          <cell r="X63" t="str">
            <v xml:space="preserve">  -----------------------</v>
          </cell>
          <cell r="Y63" t="str">
            <v xml:space="preserve">  -----------------------</v>
          </cell>
          <cell r="Z63" t="str">
            <v xml:space="preserve">  -----------------------</v>
          </cell>
          <cell r="AA63" t="str">
            <v xml:space="preserve">  -----------------------</v>
          </cell>
          <cell r="AB63" t="str">
            <v xml:space="preserve">  -----------------------</v>
          </cell>
          <cell r="AC63" t="str">
            <v xml:space="preserve">  -----------------------</v>
          </cell>
          <cell r="AD63" t="str">
            <v xml:space="preserve">  -----------------------</v>
          </cell>
          <cell r="AE63" t="str">
            <v xml:space="preserve">  -----------------------</v>
          </cell>
          <cell r="AF63" t="str">
            <v xml:space="preserve">  -----------------------</v>
          </cell>
          <cell r="AG63" t="str">
            <v xml:space="preserve">  -----------------------</v>
          </cell>
          <cell r="AH63" t="str">
            <v xml:space="preserve">  -----------------------</v>
          </cell>
          <cell r="AI63" t="str">
            <v xml:space="preserve">  -----------------------</v>
          </cell>
          <cell r="AJ63" t="str">
            <v xml:space="preserve">  -----------------------</v>
          </cell>
          <cell r="AK63" t="str">
            <v xml:space="preserve">  -----------------------</v>
          </cell>
          <cell r="AL63" t="str">
            <v xml:space="preserve">  -----------------------</v>
          </cell>
          <cell r="AM63" t="str">
            <v xml:space="preserve">  -----------------------</v>
          </cell>
        </row>
        <row r="64">
          <cell r="C64">
            <v>29469.599999999999</v>
          </cell>
          <cell r="D64">
            <v>0</v>
          </cell>
          <cell r="E64">
            <v>3000</v>
          </cell>
          <cell r="F64">
            <v>17134.849999999999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46604.45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5294.36</v>
          </cell>
          <cell r="T64">
            <v>5294.36</v>
          </cell>
          <cell r="U64">
            <v>1303.76</v>
          </cell>
          <cell r="V64">
            <v>2100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8698.1200000000008</v>
          </cell>
          <cell r="AI64">
            <v>37906.33</v>
          </cell>
          <cell r="AJ64">
            <v>896.14</v>
          </cell>
          <cell r="AK64">
            <v>2665.26</v>
          </cell>
          <cell r="AL64">
            <v>3130.3</v>
          </cell>
          <cell r="AM64">
            <v>1024.1600000000001</v>
          </cell>
        </row>
        <row r="66">
          <cell r="A66" t="str">
            <v>Departamento 4106 CDE SECRETARIA DE ACCION ELECTORAL</v>
          </cell>
        </row>
        <row r="67">
          <cell r="A67" t="str">
            <v>00202</v>
          </cell>
          <cell r="B67" t="str">
            <v>ARCINIEGA OROPEZA ALEJANDRA PAOLA</v>
          </cell>
          <cell r="C67">
            <v>9168</v>
          </cell>
          <cell r="D67">
            <v>0</v>
          </cell>
          <cell r="E67">
            <v>1000</v>
          </cell>
          <cell r="F67">
            <v>832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10000</v>
          </cell>
          <cell r="N67">
            <v>0</v>
          </cell>
          <cell r="O67">
            <v>0</v>
          </cell>
          <cell r="P67">
            <v>3398.25</v>
          </cell>
          <cell r="Q67">
            <v>0</v>
          </cell>
          <cell r="R67">
            <v>0</v>
          </cell>
          <cell r="S67">
            <v>775.08</v>
          </cell>
          <cell r="T67">
            <v>775.08</v>
          </cell>
          <cell r="U67">
            <v>278.18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4451.51</v>
          </cell>
          <cell r="AI67">
            <v>5548.49</v>
          </cell>
          <cell r="AJ67">
            <v>200.06</v>
          </cell>
          <cell r="AK67">
            <v>543.72</v>
          </cell>
          <cell r="AL67">
            <v>882.76</v>
          </cell>
          <cell r="AM67">
            <v>228.64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</row>
        <row r="69">
          <cell r="C69">
            <v>9168</v>
          </cell>
          <cell r="D69">
            <v>0</v>
          </cell>
          <cell r="E69">
            <v>1000</v>
          </cell>
          <cell r="F69">
            <v>832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10000</v>
          </cell>
          <cell r="N69">
            <v>0</v>
          </cell>
          <cell r="O69">
            <v>0</v>
          </cell>
          <cell r="P69">
            <v>3398.25</v>
          </cell>
          <cell r="Q69">
            <v>0</v>
          </cell>
          <cell r="R69">
            <v>0</v>
          </cell>
          <cell r="S69">
            <v>775.08</v>
          </cell>
          <cell r="T69">
            <v>775.08</v>
          </cell>
          <cell r="U69">
            <v>278.18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4451.51</v>
          </cell>
          <cell r="AI69">
            <v>5548.49</v>
          </cell>
          <cell r="AJ69">
            <v>200.06</v>
          </cell>
          <cell r="AK69">
            <v>543.72</v>
          </cell>
          <cell r="AL69">
            <v>882.76</v>
          </cell>
          <cell r="AM69">
            <v>228.64</v>
          </cell>
        </row>
        <row r="71">
          <cell r="A71" t="str">
            <v>Departamento 4107 CDE SECRETARIA DE FINANZAS Y ADMINISTRA</v>
          </cell>
        </row>
        <row r="72">
          <cell r="A72" t="str">
            <v>00001</v>
          </cell>
          <cell r="B72" t="str">
            <v>ANDRADE PADILLA DANIEL</v>
          </cell>
          <cell r="C72">
            <v>11375.25</v>
          </cell>
          <cell r="D72">
            <v>392.25</v>
          </cell>
          <cell r="E72">
            <v>1000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11767.5</v>
          </cell>
          <cell r="N72">
            <v>15</v>
          </cell>
          <cell r="O72">
            <v>2299.13</v>
          </cell>
          <cell r="P72">
            <v>0</v>
          </cell>
          <cell r="Q72">
            <v>0</v>
          </cell>
          <cell r="R72">
            <v>0</v>
          </cell>
          <cell r="S72">
            <v>1007.62</v>
          </cell>
          <cell r="T72">
            <v>1007.62</v>
          </cell>
          <cell r="U72">
            <v>338.48</v>
          </cell>
          <cell r="V72">
            <v>1000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4660.2299999999996</v>
          </cell>
          <cell r="AI72">
            <v>7107.27</v>
          </cell>
          <cell r="AJ72">
            <v>238.1</v>
          </cell>
          <cell r="AK72">
            <v>725.32</v>
          </cell>
          <cell r="AL72">
            <v>944.72</v>
          </cell>
          <cell r="AM72">
            <v>272.12</v>
          </cell>
        </row>
        <row r="73">
          <cell r="A73" t="str">
            <v>00021</v>
          </cell>
          <cell r="B73" t="str">
            <v>ROJAS LOPEZ MIGUEL ANGEL</v>
          </cell>
          <cell r="C73">
            <v>7654.26</v>
          </cell>
          <cell r="D73">
            <v>263.94</v>
          </cell>
          <cell r="E73">
            <v>1000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7918.2</v>
          </cell>
          <cell r="N73">
            <v>0</v>
          </cell>
          <cell r="O73">
            <v>0</v>
          </cell>
          <cell r="P73">
            <v>0</v>
          </cell>
          <cell r="Q73">
            <v>-384.86</v>
          </cell>
          <cell r="R73">
            <v>0</v>
          </cell>
          <cell r="S73">
            <v>548.58000000000004</v>
          </cell>
          <cell r="T73">
            <v>163.69999999999999</v>
          </cell>
          <cell r="U73">
            <v>217.44</v>
          </cell>
          <cell r="V73">
            <v>900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1281.1400000000001</v>
          </cell>
          <cell r="AI73">
            <v>6637.06</v>
          </cell>
          <cell r="AJ73">
            <v>160.22</v>
          </cell>
          <cell r="AK73">
            <v>420.04</v>
          </cell>
          <cell r="AL73">
            <v>824.64</v>
          </cell>
          <cell r="AM73">
            <v>183.1</v>
          </cell>
        </row>
        <row r="74">
          <cell r="A74" t="str">
            <v>00080</v>
          </cell>
          <cell r="B74" t="str">
            <v>ROMERO ROMERO INGRID</v>
          </cell>
          <cell r="C74">
            <v>15504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15504</v>
          </cell>
          <cell r="N74">
            <v>15</v>
          </cell>
          <cell r="O74">
            <v>0</v>
          </cell>
          <cell r="P74">
            <v>4398.53</v>
          </cell>
          <cell r="Q74">
            <v>0</v>
          </cell>
          <cell r="R74">
            <v>0</v>
          </cell>
          <cell r="S74">
            <v>1665.6</v>
          </cell>
          <cell r="T74">
            <v>1665.6</v>
          </cell>
          <cell r="U74">
            <v>458.36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6537.49</v>
          </cell>
          <cell r="AI74">
            <v>8966.51</v>
          </cell>
          <cell r="AJ74">
            <v>313.7</v>
          </cell>
          <cell r="AK74">
            <v>955.62</v>
          </cell>
          <cell r="AL74">
            <v>1067.8399999999999</v>
          </cell>
          <cell r="AM74">
            <v>358.52</v>
          </cell>
        </row>
        <row r="75">
          <cell r="A75" t="str">
            <v>00113</v>
          </cell>
          <cell r="B75" t="str">
            <v>HERNANDEZ MURILLO JOSE ADRIAN</v>
          </cell>
          <cell r="C75">
            <v>17429.400000000001</v>
          </cell>
          <cell r="D75">
            <v>0</v>
          </cell>
          <cell r="E75">
            <v>1000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17429.400000000001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2076.88</v>
          </cell>
          <cell r="T75">
            <v>2076.88</v>
          </cell>
          <cell r="U75">
            <v>520.1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2596.98</v>
          </cell>
          <cell r="AI75">
            <v>14832.42</v>
          </cell>
          <cell r="AJ75">
            <v>352.66</v>
          </cell>
          <cell r="AK75">
            <v>1074.3</v>
          </cell>
          <cell r="AL75">
            <v>1131.28</v>
          </cell>
          <cell r="AM75">
            <v>403.04</v>
          </cell>
        </row>
        <row r="76">
          <cell r="A76" t="str">
            <v>00165</v>
          </cell>
          <cell r="B76" t="str">
            <v>GOMEZ DUEÑAS ROSELIA</v>
          </cell>
          <cell r="C76">
            <v>6721.11</v>
          </cell>
          <cell r="D76">
            <v>0</v>
          </cell>
          <cell r="E76">
            <v>1000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6721.11</v>
          </cell>
          <cell r="N76">
            <v>15</v>
          </cell>
          <cell r="O76">
            <v>0</v>
          </cell>
          <cell r="P76">
            <v>1611.73</v>
          </cell>
          <cell r="Q76">
            <v>-384.86</v>
          </cell>
          <cell r="R76">
            <v>0</v>
          </cell>
          <cell r="S76">
            <v>424.47</v>
          </cell>
          <cell r="T76">
            <v>0</v>
          </cell>
          <cell r="U76">
            <v>0</v>
          </cell>
          <cell r="V76">
            <v>1000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2626.73</v>
          </cell>
          <cell r="AI76">
            <v>4094.38</v>
          </cell>
          <cell r="AJ76">
            <v>184.56</v>
          </cell>
          <cell r="AK76">
            <v>443.95</v>
          </cell>
          <cell r="AL76">
            <v>782.56</v>
          </cell>
          <cell r="AM76">
            <v>172.68</v>
          </cell>
        </row>
        <row r="77">
          <cell r="A77" t="str">
            <v>00169</v>
          </cell>
          <cell r="B77" t="str">
            <v>TOVAR LOPEZ ROGELIO</v>
          </cell>
          <cell r="C77">
            <v>15750</v>
          </cell>
          <cell r="D77">
            <v>0</v>
          </cell>
          <cell r="E77">
            <v>1000</v>
          </cell>
          <cell r="F77">
            <v>3850.8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19600.8</v>
          </cell>
          <cell r="N77">
            <v>0</v>
          </cell>
          <cell r="O77">
            <v>0</v>
          </cell>
          <cell r="P77">
            <v>2076.0300000000002</v>
          </cell>
          <cell r="Q77">
            <v>0</v>
          </cell>
          <cell r="R77">
            <v>0</v>
          </cell>
          <cell r="S77">
            <v>2540.6799999999998</v>
          </cell>
          <cell r="T77">
            <v>2540.6799999999998</v>
          </cell>
          <cell r="U77">
            <v>545.38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5162.09</v>
          </cell>
          <cell r="AI77">
            <v>14438.71</v>
          </cell>
          <cell r="AJ77">
            <v>368.56</v>
          </cell>
          <cell r="AK77">
            <v>1122.76</v>
          </cell>
          <cell r="AL77">
            <v>1157.18</v>
          </cell>
          <cell r="AM77">
            <v>421.22</v>
          </cell>
        </row>
        <row r="78">
          <cell r="A78" t="str">
            <v>00187</v>
          </cell>
          <cell r="B78" t="str">
            <v>GALLEGOS NEGRETE ROSA ELENA</v>
          </cell>
          <cell r="C78">
            <v>7467.9</v>
          </cell>
          <cell r="D78">
            <v>0</v>
          </cell>
          <cell r="E78">
            <v>1000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7467.9</v>
          </cell>
          <cell r="N78">
            <v>0</v>
          </cell>
          <cell r="O78">
            <v>0</v>
          </cell>
          <cell r="P78">
            <v>2632.58</v>
          </cell>
          <cell r="Q78">
            <v>-384.86</v>
          </cell>
          <cell r="R78">
            <v>0</v>
          </cell>
          <cell r="S78">
            <v>499.58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2632.58</v>
          </cell>
          <cell r="AI78">
            <v>4835.32</v>
          </cell>
          <cell r="AJ78">
            <v>212.46</v>
          </cell>
          <cell r="AK78">
            <v>511.06</v>
          </cell>
          <cell r="AL78">
            <v>876.9</v>
          </cell>
          <cell r="AM78">
            <v>178.9</v>
          </cell>
        </row>
        <row r="79">
          <cell r="A79" t="str">
            <v>00451</v>
          </cell>
          <cell r="B79" t="str">
            <v>PARTIDA CEJA FRANCISCO JAVIER</v>
          </cell>
          <cell r="C79">
            <v>8862.4</v>
          </cell>
          <cell r="D79">
            <v>305.60000000000002</v>
          </cell>
          <cell r="E79">
            <v>1000</v>
          </cell>
          <cell r="F79">
            <v>2000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11168</v>
          </cell>
          <cell r="N79">
            <v>0</v>
          </cell>
          <cell r="O79">
            <v>0</v>
          </cell>
          <cell r="P79">
            <v>3883.91</v>
          </cell>
          <cell r="Q79">
            <v>0</v>
          </cell>
          <cell r="R79">
            <v>0</v>
          </cell>
          <cell r="S79">
            <v>911.7</v>
          </cell>
          <cell r="T79">
            <v>911.7</v>
          </cell>
          <cell r="U79">
            <v>310.60000000000002</v>
          </cell>
          <cell r="V79">
            <v>3500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8606.2099999999991</v>
          </cell>
          <cell r="AI79">
            <v>2561.79</v>
          </cell>
          <cell r="AJ79">
            <v>220.5</v>
          </cell>
          <cell r="AK79">
            <v>615.14</v>
          </cell>
          <cell r="AL79">
            <v>916.06</v>
          </cell>
          <cell r="AM79">
            <v>252</v>
          </cell>
        </row>
        <row r="80">
          <cell r="A80" t="str">
            <v>00461</v>
          </cell>
          <cell r="B80" t="str">
            <v>BORRAYO DE LA CRUZ ERICKA GUILLERMINA</v>
          </cell>
          <cell r="C80">
            <v>7467.9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7467.9</v>
          </cell>
          <cell r="N80">
            <v>0</v>
          </cell>
          <cell r="O80">
            <v>0</v>
          </cell>
          <cell r="P80">
            <v>0</v>
          </cell>
          <cell r="Q80">
            <v>-384.86</v>
          </cell>
          <cell r="R80">
            <v>0</v>
          </cell>
          <cell r="S80">
            <v>499.58</v>
          </cell>
          <cell r="T80">
            <v>0</v>
          </cell>
          <cell r="U80">
            <v>0</v>
          </cell>
          <cell r="V80">
            <v>600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600</v>
          </cell>
          <cell r="AI80">
            <v>6867.9</v>
          </cell>
          <cell r="AJ80">
            <v>205.06</v>
          </cell>
          <cell r="AK80">
            <v>493.28</v>
          </cell>
          <cell r="AL80">
            <v>869.5</v>
          </cell>
          <cell r="AM80">
            <v>172.68</v>
          </cell>
        </row>
        <row r="81">
          <cell r="A81" t="str">
            <v>00836</v>
          </cell>
          <cell r="B81" t="str">
            <v>ARREDONDO ZUÑIGA VICTOR MANUEL</v>
          </cell>
          <cell r="C81">
            <v>7467.9</v>
          </cell>
          <cell r="D81">
            <v>0</v>
          </cell>
          <cell r="E81">
            <v>1000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7467.9</v>
          </cell>
          <cell r="N81">
            <v>0</v>
          </cell>
          <cell r="O81">
            <v>0</v>
          </cell>
          <cell r="P81">
            <v>0</v>
          </cell>
          <cell r="Q81">
            <v>-384.86</v>
          </cell>
          <cell r="R81">
            <v>0</v>
          </cell>
          <cell r="S81">
            <v>499.58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7467.9</v>
          </cell>
          <cell r="AJ81">
            <v>205.06</v>
          </cell>
          <cell r="AK81">
            <v>493.28</v>
          </cell>
          <cell r="AL81">
            <v>869.5</v>
          </cell>
          <cell r="AM81">
            <v>172.68</v>
          </cell>
        </row>
        <row r="82">
          <cell r="A82" t="str">
            <v>00839</v>
          </cell>
          <cell r="B82" t="str">
            <v>REYES GRANADA ARACELI JANETH</v>
          </cell>
          <cell r="C82">
            <v>16032.9</v>
          </cell>
          <cell r="D82">
            <v>0</v>
          </cell>
          <cell r="E82">
            <v>1000</v>
          </cell>
          <cell r="F82">
            <v>6000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22032.9</v>
          </cell>
          <cell r="N82">
            <v>15</v>
          </cell>
          <cell r="O82">
            <v>0</v>
          </cell>
          <cell r="P82">
            <v>2820</v>
          </cell>
          <cell r="Q82">
            <v>0</v>
          </cell>
          <cell r="R82">
            <v>0</v>
          </cell>
          <cell r="S82">
            <v>3060.18</v>
          </cell>
          <cell r="T82">
            <v>3060.18</v>
          </cell>
          <cell r="U82">
            <v>641.82000000000005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6537</v>
          </cell>
          <cell r="AI82">
            <v>15495.9</v>
          </cell>
          <cell r="AJ82">
            <v>429.4</v>
          </cell>
          <cell r="AK82">
            <v>1308.08</v>
          </cell>
          <cell r="AL82">
            <v>1256.26</v>
          </cell>
          <cell r="AM82">
            <v>490.74</v>
          </cell>
        </row>
        <row r="83">
          <cell r="A83" t="str">
            <v>00840</v>
          </cell>
          <cell r="B83" t="str">
            <v>NAVARRO VILLA LORENA</v>
          </cell>
          <cell r="C83">
            <v>11163.25</v>
          </cell>
          <cell r="D83">
            <v>2232.65</v>
          </cell>
          <cell r="E83">
            <v>1000</v>
          </cell>
          <cell r="F83">
            <v>5600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18995.900000000001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2411.48</v>
          </cell>
          <cell r="T83">
            <v>2411.48</v>
          </cell>
          <cell r="U83">
            <v>580.1</v>
          </cell>
          <cell r="V83">
            <v>910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3901.58</v>
          </cell>
          <cell r="AI83">
            <v>15094.32</v>
          </cell>
          <cell r="AJ83">
            <v>390.48</v>
          </cell>
          <cell r="AK83">
            <v>1189.52</v>
          </cell>
          <cell r="AL83">
            <v>1192.9000000000001</v>
          </cell>
          <cell r="AM83">
            <v>446.26</v>
          </cell>
        </row>
        <row r="84">
          <cell r="A84" t="str">
            <v>00842</v>
          </cell>
          <cell r="B84" t="str">
            <v>MENDEZ SALCEDO JORGE ALBERTO</v>
          </cell>
          <cell r="C84">
            <v>13943.52</v>
          </cell>
          <cell r="D84">
            <v>3485.88</v>
          </cell>
          <cell r="E84">
            <v>1000</v>
          </cell>
          <cell r="F84">
            <v>4600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22029.4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3059.44</v>
          </cell>
          <cell r="T84">
            <v>3059.44</v>
          </cell>
          <cell r="U84">
            <v>647.78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3707.22</v>
          </cell>
          <cell r="AI84">
            <v>18322.18</v>
          </cell>
          <cell r="AJ84">
            <v>433.16</v>
          </cell>
          <cell r="AK84">
            <v>1319.52</v>
          </cell>
          <cell r="AL84">
            <v>1262.3800000000001</v>
          </cell>
          <cell r="AM84">
            <v>495.04</v>
          </cell>
        </row>
        <row r="85">
          <cell r="A85" t="str">
            <v>00855</v>
          </cell>
          <cell r="B85" t="str">
            <v>LUNA MEDRANO CESAR ALEJANDRO</v>
          </cell>
          <cell r="C85">
            <v>12900</v>
          </cell>
          <cell r="D85">
            <v>0</v>
          </cell>
          <cell r="E85">
            <v>1000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12900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1191.4000000000001</v>
          </cell>
          <cell r="T85">
            <v>1191.4000000000001</v>
          </cell>
          <cell r="U85">
            <v>374.82</v>
          </cell>
          <cell r="V85">
            <v>2182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3748.22</v>
          </cell>
          <cell r="AI85">
            <v>9151.7800000000007</v>
          </cell>
          <cell r="AJ85">
            <v>261.02</v>
          </cell>
          <cell r="AK85">
            <v>795.12</v>
          </cell>
          <cell r="AL85">
            <v>982.02</v>
          </cell>
          <cell r="AM85">
            <v>298.3</v>
          </cell>
        </row>
        <row r="86">
          <cell r="A86" t="str">
            <v>00863</v>
          </cell>
          <cell r="B86" t="str">
            <v>LARIOS CALVARIO MANUEL</v>
          </cell>
          <cell r="C86">
            <v>7470</v>
          </cell>
          <cell r="D86">
            <v>0</v>
          </cell>
          <cell r="E86">
            <v>1000</v>
          </cell>
          <cell r="F86">
            <v>1006.32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8476.32</v>
          </cell>
          <cell r="N86">
            <v>0</v>
          </cell>
          <cell r="O86">
            <v>0</v>
          </cell>
          <cell r="P86">
            <v>0</v>
          </cell>
          <cell r="Q86">
            <v>-384.86</v>
          </cell>
          <cell r="R86">
            <v>0</v>
          </cell>
          <cell r="S86">
            <v>609.29999999999995</v>
          </cell>
          <cell r="T86">
            <v>224.42</v>
          </cell>
          <cell r="U86">
            <v>229.02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453.44</v>
          </cell>
          <cell r="AI86">
            <v>8022.88</v>
          </cell>
          <cell r="AJ86">
            <v>168.76</v>
          </cell>
          <cell r="AK86">
            <v>442.44</v>
          </cell>
          <cell r="AL86">
            <v>833.2</v>
          </cell>
          <cell r="AM86">
            <v>192.86</v>
          </cell>
        </row>
        <row r="87">
          <cell r="A87" t="str">
            <v>00870</v>
          </cell>
          <cell r="B87" t="str">
            <v>GIL MEDINA MIRIAM ELYADA</v>
          </cell>
          <cell r="C87">
            <v>7500</v>
          </cell>
          <cell r="D87">
            <v>0</v>
          </cell>
          <cell r="E87">
            <v>1000</v>
          </cell>
          <cell r="F87">
            <v>1439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8939</v>
          </cell>
          <cell r="N87">
            <v>0</v>
          </cell>
          <cell r="O87">
            <v>0</v>
          </cell>
          <cell r="P87">
            <v>0</v>
          </cell>
          <cell r="Q87">
            <v>-384.86</v>
          </cell>
          <cell r="R87">
            <v>0</v>
          </cell>
          <cell r="S87">
            <v>659.64</v>
          </cell>
          <cell r="T87">
            <v>274.76</v>
          </cell>
          <cell r="U87">
            <v>241.5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516.26</v>
          </cell>
          <cell r="AI87">
            <v>8422.74</v>
          </cell>
          <cell r="AJ87">
            <v>176.94</v>
          </cell>
          <cell r="AK87">
            <v>480.86</v>
          </cell>
          <cell r="AL87">
            <v>845.12</v>
          </cell>
          <cell r="AM87">
            <v>202.22</v>
          </cell>
        </row>
        <row r="88">
          <cell r="A88" t="str">
            <v>00910</v>
          </cell>
          <cell r="B88" t="str">
            <v>RODRIGUEZ PRUDENCIO BRENDA CITLALI</v>
          </cell>
          <cell r="C88">
            <v>8000.1</v>
          </cell>
          <cell r="D88">
            <v>0</v>
          </cell>
          <cell r="E88">
            <v>1000</v>
          </cell>
          <cell r="F88">
            <v>1000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9000.1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666.28</v>
          </cell>
          <cell r="T88">
            <v>666.28</v>
          </cell>
          <cell r="U88">
            <v>278.66000000000003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944.94</v>
          </cell>
          <cell r="AI88">
            <v>8055.16</v>
          </cell>
          <cell r="AJ88">
            <v>200.38</v>
          </cell>
          <cell r="AK88">
            <v>558.98</v>
          </cell>
          <cell r="AL88">
            <v>883.26</v>
          </cell>
          <cell r="AM88">
            <v>229</v>
          </cell>
        </row>
        <row r="89">
          <cell r="A89" t="str">
            <v>00956</v>
          </cell>
          <cell r="B89" t="str">
            <v>FUENTES NUÑEZ EDUARDO</v>
          </cell>
          <cell r="C89">
            <v>14250</v>
          </cell>
          <cell r="D89">
            <v>0</v>
          </cell>
          <cell r="E89">
            <v>1000</v>
          </cell>
          <cell r="F89">
            <v>9537.56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23787.56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3434.98</v>
          </cell>
          <cell r="T89">
            <v>3434.98</v>
          </cell>
          <cell r="U89">
            <v>682.76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4117.74</v>
          </cell>
          <cell r="AI89">
            <v>19669.82</v>
          </cell>
          <cell r="AJ89">
            <v>455.24</v>
          </cell>
          <cell r="AK89">
            <v>1386.76</v>
          </cell>
          <cell r="AL89">
            <v>1298.3399999999999</v>
          </cell>
          <cell r="AM89">
            <v>520.26</v>
          </cell>
        </row>
        <row r="90">
          <cell r="A90" t="str">
            <v>00977</v>
          </cell>
          <cell r="B90" t="str">
            <v>VALLEJO SANCHEZ IVAN ALEJANDRO</v>
          </cell>
          <cell r="C90">
            <v>8400</v>
          </cell>
          <cell r="D90">
            <v>0</v>
          </cell>
          <cell r="E90">
            <v>1000</v>
          </cell>
          <cell r="F90">
            <v>2600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11000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884.82</v>
          </cell>
          <cell r="T90">
            <v>884.82</v>
          </cell>
          <cell r="U90">
            <v>316.45999999999998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1201.28</v>
          </cell>
          <cell r="AI90">
            <v>9798.7199999999993</v>
          </cell>
          <cell r="AJ90">
            <v>224.22</v>
          </cell>
          <cell r="AK90">
            <v>625.48</v>
          </cell>
          <cell r="AL90">
            <v>922.08</v>
          </cell>
          <cell r="AM90">
            <v>256.24</v>
          </cell>
        </row>
        <row r="91">
          <cell r="A91" t="str">
            <v>00987</v>
          </cell>
          <cell r="B91" t="str">
            <v>LIZAOLA BARAJAS YESENIA SARAHI</v>
          </cell>
          <cell r="C91">
            <v>8000.1</v>
          </cell>
          <cell r="D91">
            <v>0</v>
          </cell>
          <cell r="E91">
            <v>1000</v>
          </cell>
          <cell r="F91">
            <v>1000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9000.1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666.28</v>
          </cell>
          <cell r="T91">
            <v>666.28</v>
          </cell>
          <cell r="U91">
            <v>278.66000000000003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944.94</v>
          </cell>
          <cell r="AI91">
            <v>8055.16</v>
          </cell>
          <cell r="AJ91">
            <v>200.38</v>
          </cell>
          <cell r="AK91">
            <v>558.98</v>
          </cell>
          <cell r="AL91">
            <v>883.26</v>
          </cell>
          <cell r="AM91">
            <v>229</v>
          </cell>
        </row>
        <row r="92">
          <cell r="A92" t="str">
            <v>00989</v>
          </cell>
          <cell r="B92" t="str">
            <v>HERNANDEZ CHACON LUIS EDUARDO</v>
          </cell>
          <cell r="C92">
            <v>8000.1</v>
          </cell>
          <cell r="D92">
            <v>0</v>
          </cell>
          <cell r="E92">
            <v>1000</v>
          </cell>
          <cell r="F92">
            <v>1000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9000.1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666.28</v>
          </cell>
          <cell r="T92">
            <v>666.28</v>
          </cell>
          <cell r="U92">
            <v>278.66000000000003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944.94</v>
          </cell>
          <cell r="AI92">
            <v>8055.16</v>
          </cell>
          <cell r="AJ92">
            <v>200.38</v>
          </cell>
          <cell r="AK92">
            <v>558.98</v>
          </cell>
          <cell r="AL92">
            <v>883.26</v>
          </cell>
          <cell r="AM92">
            <v>229</v>
          </cell>
        </row>
        <row r="93">
          <cell r="A93" t="str">
            <v>00992</v>
          </cell>
          <cell r="B93" t="str">
            <v>GOMEZ DUEÑAS CARMEN</v>
          </cell>
          <cell r="C93">
            <v>7467.9</v>
          </cell>
          <cell r="D93">
            <v>0</v>
          </cell>
          <cell r="E93">
            <v>1000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7467.9</v>
          </cell>
          <cell r="N93">
            <v>0</v>
          </cell>
          <cell r="O93">
            <v>0</v>
          </cell>
          <cell r="P93">
            <v>0</v>
          </cell>
          <cell r="Q93">
            <v>-384.86</v>
          </cell>
          <cell r="R93">
            <v>0</v>
          </cell>
          <cell r="S93">
            <v>499.58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7467.9</v>
          </cell>
          <cell r="AJ93">
            <v>205.06</v>
          </cell>
          <cell r="AK93">
            <v>493.28</v>
          </cell>
          <cell r="AL93">
            <v>869.5</v>
          </cell>
          <cell r="AM93">
            <v>172.68</v>
          </cell>
        </row>
        <row r="94">
          <cell r="A94" t="str">
            <v>00995</v>
          </cell>
          <cell r="B94" t="str">
            <v>MONTAÑO BARRAGAN LAURA LILIANA</v>
          </cell>
          <cell r="C94">
            <v>7467.9</v>
          </cell>
          <cell r="D94">
            <v>0</v>
          </cell>
          <cell r="E94">
            <v>1000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7467.9</v>
          </cell>
          <cell r="N94">
            <v>0</v>
          </cell>
          <cell r="O94">
            <v>0</v>
          </cell>
          <cell r="P94">
            <v>0</v>
          </cell>
          <cell r="Q94">
            <v>-384.86</v>
          </cell>
          <cell r="R94">
            <v>0</v>
          </cell>
          <cell r="S94">
            <v>499.58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7467.9</v>
          </cell>
          <cell r="AJ94">
            <v>205.06</v>
          </cell>
          <cell r="AK94">
            <v>493.28</v>
          </cell>
          <cell r="AL94">
            <v>869.5</v>
          </cell>
          <cell r="AM94">
            <v>172.68</v>
          </cell>
        </row>
        <row r="95">
          <cell r="A95" t="str">
            <v>Total Depto</v>
          </cell>
          <cell r="C95" t="str">
            <v xml:space="preserve">  -----------------------</v>
          </cell>
          <cell r="D95" t="str">
            <v xml:space="preserve">  -----------------------</v>
          </cell>
          <cell r="E95" t="str">
            <v xml:space="preserve">  -----------------------</v>
          </cell>
          <cell r="F95" t="str">
            <v xml:space="preserve">  -----------------------</v>
          </cell>
          <cell r="G95" t="str">
            <v xml:space="preserve">  -----------------------</v>
          </cell>
          <cell r="H95" t="str">
            <v xml:space="preserve">  -----------------------</v>
          </cell>
          <cell r="I95" t="str">
            <v xml:space="preserve">  -----------------------</v>
          </cell>
          <cell r="J95" t="str">
            <v xml:space="preserve">  -----------------------</v>
          </cell>
          <cell r="K95" t="str">
            <v xml:space="preserve">  -----------------------</v>
          </cell>
          <cell r="L95" t="str">
            <v xml:space="preserve">  -----------------------</v>
          </cell>
          <cell r="M95" t="str">
            <v xml:space="preserve">  -----------------------</v>
          </cell>
          <cell r="N95" t="str">
            <v xml:space="preserve">  -----------------------</v>
          </cell>
          <cell r="O95" t="str">
            <v xml:space="preserve">  -----------------------</v>
          </cell>
          <cell r="P95" t="str">
            <v xml:space="preserve">  -----------------------</v>
          </cell>
          <cell r="Q95" t="str">
            <v xml:space="preserve">  -----------------------</v>
          </cell>
          <cell r="R95" t="str">
            <v xml:space="preserve">  -----------------------</v>
          </cell>
          <cell r="S95" t="str">
            <v xml:space="preserve">  -----------------------</v>
          </cell>
          <cell r="T95" t="str">
            <v xml:space="preserve">  -----------------------</v>
          </cell>
          <cell r="U95" t="str">
            <v xml:space="preserve">  -----------------------</v>
          </cell>
          <cell r="V95" t="str">
            <v xml:space="preserve">  -----------------------</v>
          </cell>
          <cell r="W95" t="str">
            <v xml:space="preserve">  -----------------------</v>
          </cell>
          <cell r="X95" t="str">
            <v xml:space="preserve">  -----------------------</v>
          </cell>
          <cell r="Y95" t="str">
            <v xml:space="preserve">  -----------------------</v>
          </cell>
          <cell r="Z95" t="str">
            <v xml:space="preserve">  -----------------------</v>
          </cell>
          <cell r="AA95" t="str">
            <v xml:space="preserve">  -----------------------</v>
          </cell>
          <cell r="AB95" t="str">
            <v xml:space="preserve">  -----------------------</v>
          </cell>
          <cell r="AC95" t="str">
            <v xml:space="preserve">  -----------------------</v>
          </cell>
          <cell r="AD95" t="str">
            <v xml:space="preserve">  -----------------------</v>
          </cell>
          <cell r="AE95" t="str">
            <v xml:space="preserve">  -----------------------</v>
          </cell>
          <cell r="AF95" t="str">
            <v xml:space="preserve">  -----------------------</v>
          </cell>
          <cell r="AG95" t="str">
            <v xml:space="preserve">  -----------------------</v>
          </cell>
          <cell r="AH95" t="str">
            <v xml:space="preserve">  -----------------------</v>
          </cell>
          <cell r="AI95" t="str">
            <v xml:space="preserve">  -----------------------</v>
          </cell>
          <cell r="AJ95" t="str">
            <v xml:space="preserve">  -----------------------</v>
          </cell>
          <cell r="AK95" t="str">
            <v xml:space="preserve">  -----------------------</v>
          </cell>
          <cell r="AL95" t="str">
            <v xml:space="preserve">  -----------------------</v>
          </cell>
          <cell r="AM95" t="str">
            <v xml:space="preserve">  -----------------------</v>
          </cell>
        </row>
        <row r="96">
          <cell r="C96">
            <v>236295.89</v>
          </cell>
          <cell r="D96">
            <v>6680.32</v>
          </cell>
          <cell r="E96">
            <v>23000</v>
          </cell>
          <cell r="F96">
            <v>39633.68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282609.89</v>
          </cell>
          <cell r="N96">
            <v>60</v>
          </cell>
          <cell r="O96">
            <v>2299.13</v>
          </cell>
          <cell r="P96">
            <v>17422.78</v>
          </cell>
          <cell r="Q96">
            <v>-3463.74</v>
          </cell>
          <cell r="R96">
            <v>0</v>
          </cell>
          <cell r="S96">
            <v>28983.51</v>
          </cell>
          <cell r="T96">
            <v>24906.5</v>
          </cell>
          <cell r="U96">
            <v>6940.6</v>
          </cell>
          <cell r="V96">
            <v>10092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61721.01</v>
          </cell>
          <cell r="AI96">
            <v>220888.88</v>
          </cell>
          <cell r="AJ96">
            <v>6011.36</v>
          </cell>
          <cell r="AK96">
            <v>17066.03</v>
          </cell>
          <cell r="AL96">
            <v>22421.26</v>
          </cell>
          <cell r="AM96">
            <v>6521.22</v>
          </cell>
        </row>
        <row r="98">
          <cell r="A98" t="str">
            <v>Departamento 4109 CDE SECRETARIA DE COMUNICACION SOCIAL</v>
          </cell>
        </row>
        <row r="99">
          <cell r="A99" t="str">
            <v>00005</v>
          </cell>
          <cell r="B99" t="str">
            <v>CONTRERAS GARCIA LUCILA</v>
          </cell>
          <cell r="C99">
            <v>14409</v>
          </cell>
          <cell r="D99">
            <v>0</v>
          </cell>
          <cell r="E99">
            <v>1000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14409</v>
          </cell>
          <cell r="N99">
            <v>15</v>
          </cell>
          <cell r="O99">
            <v>0</v>
          </cell>
          <cell r="P99">
            <v>5976.57</v>
          </cell>
          <cell r="Q99">
            <v>0</v>
          </cell>
          <cell r="R99">
            <v>0</v>
          </cell>
          <cell r="S99">
            <v>1461.8</v>
          </cell>
          <cell r="T99">
            <v>1461.8</v>
          </cell>
          <cell r="U99">
            <v>423.22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7876.59</v>
          </cell>
          <cell r="AI99">
            <v>6532.41</v>
          </cell>
          <cell r="AJ99">
            <v>291.54000000000002</v>
          </cell>
          <cell r="AK99">
            <v>888.12</v>
          </cell>
          <cell r="AL99">
            <v>1031.76</v>
          </cell>
          <cell r="AM99">
            <v>333.2</v>
          </cell>
        </row>
        <row r="100">
          <cell r="A100" t="str">
            <v>00954</v>
          </cell>
          <cell r="B100" t="str">
            <v>ORTEGA VILLELA ALEJANDRO</v>
          </cell>
          <cell r="C100">
            <v>7470</v>
          </cell>
          <cell r="D100">
            <v>0</v>
          </cell>
          <cell r="E100">
            <v>1000</v>
          </cell>
          <cell r="F100">
            <v>2700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10170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793.58</v>
          </cell>
          <cell r="T100">
            <v>793.58</v>
          </cell>
          <cell r="U100">
            <v>275.52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1069.0999999999999</v>
          </cell>
          <cell r="AI100">
            <v>9100.9</v>
          </cell>
          <cell r="AJ100">
            <v>198.4</v>
          </cell>
          <cell r="AK100">
            <v>539.17999999999995</v>
          </cell>
          <cell r="AL100">
            <v>880.06</v>
          </cell>
          <cell r="AM100">
            <v>226.74</v>
          </cell>
        </row>
        <row r="101">
          <cell r="A101" t="str">
            <v>00958</v>
          </cell>
          <cell r="B101" t="str">
            <v>GARCIA GARCIA IVAN TONATHIU</v>
          </cell>
          <cell r="C101">
            <v>14550</v>
          </cell>
          <cell r="D101">
            <v>0</v>
          </cell>
          <cell r="E101">
            <v>1000</v>
          </cell>
          <cell r="F101">
            <v>9674.5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24224.5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3528.3</v>
          </cell>
          <cell r="T101">
            <v>3528.3</v>
          </cell>
          <cell r="U101">
            <v>696.2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4224.5</v>
          </cell>
          <cell r="AI101">
            <v>20000</v>
          </cell>
          <cell r="AJ101">
            <v>463.7</v>
          </cell>
          <cell r="AK101">
            <v>1412.56</v>
          </cell>
          <cell r="AL101">
            <v>1312.12</v>
          </cell>
          <cell r="AM101">
            <v>529.94000000000005</v>
          </cell>
        </row>
        <row r="102">
          <cell r="A102" t="str">
            <v>00961</v>
          </cell>
          <cell r="B102" t="str">
            <v>VELAZQUEZ MONROY ARLENE</v>
          </cell>
          <cell r="C102">
            <v>10575</v>
          </cell>
          <cell r="D102">
            <v>0</v>
          </cell>
          <cell r="E102">
            <v>1000</v>
          </cell>
          <cell r="F102">
            <v>7036.16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17611.16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2115.6999999999998</v>
          </cell>
          <cell r="T102">
            <v>2115.6999999999998</v>
          </cell>
          <cell r="U102">
            <v>495.46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2611.16</v>
          </cell>
          <cell r="AI102">
            <v>15000</v>
          </cell>
          <cell r="AJ102">
            <v>337.1</v>
          </cell>
          <cell r="AK102">
            <v>1026.92</v>
          </cell>
          <cell r="AL102">
            <v>1105.94</v>
          </cell>
          <cell r="AM102">
            <v>385.26</v>
          </cell>
        </row>
        <row r="103">
          <cell r="A103" t="str">
            <v>Total Depto</v>
          </cell>
          <cell r="C103" t="str">
            <v xml:space="preserve">  -----------------------</v>
          </cell>
          <cell r="D103" t="str">
            <v xml:space="preserve">  -----------------------</v>
          </cell>
          <cell r="E103" t="str">
            <v xml:space="preserve">  -----------------------</v>
          </cell>
          <cell r="F103" t="str">
            <v xml:space="preserve">  -----------------------</v>
          </cell>
          <cell r="G103" t="str">
            <v xml:space="preserve">  -----------------------</v>
          </cell>
          <cell r="H103" t="str">
            <v xml:space="preserve">  -----------------------</v>
          </cell>
          <cell r="I103" t="str">
            <v xml:space="preserve">  -----------------------</v>
          </cell>
          <cell r="J103" t="str">
            <v xml:space="preserve">  -----------------------</v>
          </cell>
          <cell r="K103" t="str">
            <v xml:space="preserve">  -----------------------</v>
          </cell>
          <cell r="L103" t="str">
            <v xml:space="preserve">  -----------------------</v>
          </cell>
          <cell r="M103" t="str">
            <v xml:space="preserve">  -----------------------</v>
          </cell>
          <cell r="N103" t="str">
            <v xml:space="preserve">  -----------------------</v>
          </cell>
          <cell r="O103" t="str">
            <v xml:space="preserve">  -----------------------</v>
          </cell>
          <cell r="P103" t="str">
            <v xml:space="preserve">  -----------------------</v>
          </cell>
          <cell r="Q103" t="str">
            <v xml:space="preserve">  -----------------------</v>
          </cell>
          <cell r="R103" t="str">
            <v xml:space="preserve">  -----------------------</v>
          </cell>
          <cell r="S103" t="str">
            <v xml:space="preserve">  -----------------------</v>
          </cell>
          <cell r="T103" t="str">
            <v xml:space="preserve">  -----------------------</v>
          </cell>
          <cell r="U103" t="str">
            <v xml:space="preserve">  -----------------------</v>
          </cell>
          <cell r="V103" t="str">
            <v xml:space="preserve">  -----------------------</v>
          </cell>
          <cell r="W103" t="str">
            <v xml:space="preserve">  -----------------------</v>
          </cell>
          <cell r="X103" t="str">
            <v xml:space="preserve">  -----------------------</v>
          </cell>
          <cell r="Y103" t="str">
            <v xml:space="preserve">  -----------------------</v>
          </cell>
          <cell r="Z103" t="str">
            <v xml:space="preserve">  -----------------------</v>
          </cell>
          <cell r="AA103" t="str">
            <v xml:space="preserve">  -----------------------</v>
          </cell>
          <cell r="AB103" t="str">
            <v xml:space="preserve">  -----------------------</v>
          </cell>
          <cell r="AC103" t="str">
            <v xml:space="preserve">  -----------------------</v>
          </cell>
          <cell r="AD103" t="str">
            <v xml:space="preserve">  -----------------------</v>
          </cell>
          <cell r="AE103" t="str">
            <v xml:space="preserve">  -----------------------</v>
          </cell>
          <cell r="AF103" t="str">
            <v xml:space="preserve">  -----------------------</v>
          </cell>
          <cell r="AG103" t="str">
            <v xml:space="preserve">  -----------------------</v>
          </cell>
          <cell r="AH103" t="str">
            <v xml:space="preserve">  -----------------------</v>
          </cell>
          <cell r="AI103" t="str">
            <v xml:space="preserve">  -----------------------</v>
          </cell>
          <cell r="AJ103" t="str">
            <v xml:space="preserve">  -----------------------</v>
          </cell>
          <cell r="AK103" t="str">
            <v xml:space="preserve">  -----------------------</v>
          </cell>
          <cell r="AL103" t="str">
            <v xml:space="preserve">  -----------------------</v>
          </cell>
          <cell r="AM103" t="str">
            <v xml:space="preserve">  -----------------------</v>
          </cell>
        </row>
        <row r="104">
          <cell r="C104">
            <v>47004</v>
          </cell>
          <cell r="D104">
            <v>0</v>
          </cell>
          <cell r="E104">
            <v>4000</v>
          </cell>
          <cell r="F104">
            <v>19410.66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66414.66</v>
          </cell>
          <cell r="N104">
            <v>15</v>
          </cell>
          <cell r="O104">
            <v>0</v>
          </cell>
          <cell r="P104">
            <v>5976.57</v>
          </cell>
          <cell r="Q104">
            <v>0</v>
          </cell>
          <cell r="R104">
            <v>0</v>
          </cell>
          <cell r="S104">
            <v>7899.38</v>
          </cell>
          <cell r="T104">
            <v>7899.38</v>
          </cell>
          <cell r="U104">
            <v>1890.4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15781.35</v>
          </cell>
          <cell r="AI104">
            <v>50633.31</v>
          </cell>
          <cell r="AJ104">
            <v>1290.74</v>
          </cell>
          <cell r="AK104">
            <v>3866.78</v>
          </cell>
          <cell r="AL104">
            <v>4329.88</v>
          </cell>
          <cell r="AM104">
            <v>1475.14</v>
          </cell>
        </row>
        <row r="106">
          <cell r="A106" t="str">
            <v>Departamento 4112 CDE SECRETARIA TECNICA DEL CPE</v>
          </cell>
        </row>
        <row r="107">
          <cell r="A107" t="str">
            <v>00864</v>
          </cell>
          <cell r="B107" t="str">
            <v>GONZALEZ RAMIREZ MIRIAM NOEMI</v>
          </cell>
          <cell r="C107">
            <v>7470</v>
          </cell>
          <cell r="D107">
            <v>0</v>
          </cell>
          <cell r="E107">
            <v>1000</v>
          </cell>
          <cell r="F107">
            <v>900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8370</v>
          </cell>
          <cell r="N107">
            <v>0</v>
          </cell>
          <cell r="O107">
            <v>0</v>
          </cell>
          <cell r="P107">
            <v>0</v>
          </cell>
          <cell r="Q107">
            <v>-384.86</v>
          </cell>
          <cell r="R107">
            <v>0</v>
          </cell>
          <cell r="S107">
            <v>597.74</v>
          </cell>
          <cell r="T107">
            <v>212.86</v>
          </cell>
          <cell r="U107">
            <v>226.48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439.34</v>
          </cell>
          <cell r="AI107">
            <v>7930.66</v>
          </cell>
          <cell r="AJ107">
            <v>166.9</v>
          </cell>
          <cell r="AK107">
            <v>437.54</v>
          </cell>
          <cell r="AL107">
            <v>831.34</v>
          </cell>
          <cell r="AM107">
            <v>190.74</v>
          </cell>
        </row>
        <row r="108">
          <cell r="A108" t="str">
            <v>Total Depto</v>
          </cell>
          <cell r="C108" t="str">
            <v xml:space="preserve">  -----------------------</v>
          </cell>
          <cell r="D108" t="str">
            <v xml:space="preserve">  -----------------------</v>
          </cell>
          <cell r="E108" t="str">
            <v xml:space="preserve">  -----------------------</v>
          </cell>
          <cell r="F108" t="str">
            <v xml:space="preserve">  -----------------------</v>
          </cell>
          <cell r="G108" t="str">
            <v xml:space="preserve">  -----------------------</v>
          </cell>
          <cell r="H108" t="str">
            <v xml:space="preserve">  -----------------------</v>
          </cell>
          <cell r="I108" t="str">
            <v xml:space="preserve">  -----------------------</v>
          </cell>
          <cell r="J108" t="str">
            <v xml:space="preserve">  -----------------------</v>
          </cell>
          <cell r="K108" t="str">
            <v xml:space="preserve">  -----------------------</v>
          </cell>
          <cell r="L108" t="str">
            <v xml:space="preserve">  -----------------------</v>
          </cell>
          <cell r="M108" t="str">
            <v xml:space="preserve">  -----------------------</v>
          </cell>
          <cell r="N108" t="str">
            <v xml:space="preserve">  -----------------------</v>
          </cell>
          <cell r="O108" t="str">
            <v xml:space="preserve">  -----------------------</v>
          </cell>
          <cell r="P108" t="str">
            <v xml:space="preserve">  -----------------------</v>
          </cell>
          <cell r="Q108" t="str">
            <v xml:space="preserve">  -----------------------</v>
          </cell>
          <cell r="R108" t="str">
            <v xml:space="preserve">  -----------------------</v>
          </cell>
          <cell r="S108" t="str">
            <v xml:space="preserve">  -----------------------</v>
          </cell>
          <cell r="T108" t="str">
            <v xml:space="preserve">  -----------------------</v>
          </cell>
          <cell r="U108" t="str">
            <v xml:space="preserve">  -----------------------</v>
          </cell>
          <cell r="V108" t="str">
            <v xml:space="preserve">  -----------------------</v>
          </cell>
          <cell r="W108" t="str">
            <v xml:space="preserve">  -----------------------</v>
          </cell>
          <cell r="X108" t="str">
            <v xml:space="preserve">  -----------------------</v>
          </cell>
          <cell r="Y108" t="str">
            <v xml:space="preserve">  -----------------------</v>
          </cell>
          <cell r="Z108" t="str">
            <v xml:space="preserve">  -----------------------</v>
          </cell>
          <cell r="AA108" t="str">
            <v xml:space="preserve">  -----------------------</v>
          </cell>
          <cell r="AB108" t="str">
            <v xml:space="preserve">  -----------------------</v>
          </cell>
          <cell r="AC108" t="str">
            <v xml:space="preserve">  -----------------------</v>
          </cell>
          <cell r="AD108" t="str">
            <v xml:space="preserve">  -----------------------</v>
          </cell>
          <cell r="AE108" t="str">
            <v xml:space="preserve">  -----------------------</v>
          </cell>
          <cell r="AF108" t="str">
            <v xml:space="preserve">  -----------------------</v>
          </cell>
          <cell r="AG108" t="str">
            <v xml:space="preserve">  -----------------------</v>
          </cell>
          <cell r="AH108" t="str">
            <v xml:space="preserve">  -----------------------</v>
          </cell>
          <cell r="AI108" t="str">
            <v xml:space="preserve">  -----------------------</v>
          </cell>
          <cell r="AJ108" t="str">
            <v xml:space="preserve">  -----------------------</v>
          </cell>
          <cell r="AK108" t="str">
            <v xml:space="preserve">  -----------------------</v>
          </cell>
          <cell r="AL108" t="str">
            <v xml:space="preserve">  -----------------------</v>
          </cell>
          <cell r="AM108" t="str">
            <v xml:space="preserve">  -----------------------</v>
          </cell>
        </row>
        <row r="109">
          <cell r="C109">
            <v>7470</v>
          </cell>
          <cell r="D109">
            <v>0</v>
          </cell>
          <cell r="E109">
            <v>1000</v>
          </cell>
          <cell r="F109">
            <v>900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8370</v>
          </cell>
          <cell r="N109">
            <v>0</v>
          </cell>
          <cell r="O109">
            <v>0</v>
          </cell>
          <cell r="P109">
            <v>0</v>
          </cell>
          <cell r="Q109">
            <v>-384.86</v>
          </cell>
          <cell r="R109">
            <v>0</v>
          </cell>
          <cell r="S109">
            <v>597.74</v>
          </cell>
          <cell r="T109">
            <v>212.86</v>
          </cell>
          <cell r="U109">
            <v>226.48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439.34</v>
          </cell>
          <cell r="AI109">
            <v>7930.66</v>
          </cell>
          <cell r="AJ109">
            <v>166.9</v>
          </cell>
          <cell r="AK109">
            <v>437.54</v>
          </cell>
          <cell r="AL109">
            <v>831.34</v>
          </cell>
          <cell r="AM109">
            <v>190.74</v>
          </cell>
        </row>
        <row r="111">
          <cell r="A111" t="str">
            <v>Departamento 4117 CDE COMISION DE JUSTICIA PARTIDARIA</v>
          </cell>
        </row>
        <row r="112">
          <cell r="A112" t="str">
            <v>00071</v>
          </cell>
          <cell r="B112" t="str">
            <v>HUERTA GOMEZ ELIZABETH</v>
          </cell>
          <cell r="C112">
            <v>13087.5</v>
          </cell>
          <cell r="D112">
            <v>0</v>
          </cell>
          <cell r="E112">
            <v>1000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13087.5</v>
          </cell>
          <cell r="N112">
            <v>0</v>
          </cell>
          <cell r="O112">
            <v>0</v>
          </cell>
          <cell r="P112">
            <v>3699.31</v>
          </cell>
          <cell r="Q112">
            <v>0</v>
          </cell>
          <cell r="R112">
            <v>0</v>
          </cell>
          <cell r="S112">
            <v>1225</v>
          </cell>
          <cell r="T112">
            <v>1225</v>
          </cell>
          <cell r="U112">
            <v>380.82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5305.13</v>
          </cell>
          <cell r="AI112">
            <v>7782.37</v>
          </cell>
          <cell r="AJ112">
            <v>264.8</v>
          </cell>
          <cell r="AK112">
            <v>806.68</v>
          </cell>
          <cell r="AL112">
            <v>988.2</v>
          </cell>
          <cell r="AM112">
            <v>302.64</v>
          </cell>
        </row>
        <row r="113">
          <cell r="A113" t="str">
            <v>Total Depto</v>
          </cell>
          <cell r="C113" t="str">
            <v xml:space="preserve">  -----------------------</v>
          </cell>
          <cell r="D113" t="str">
            <v xml:space="preserve">  -----------------------</v>
          </cell>
          <cell r="E113" t="str">
            <v xml:space="preserve">  -----------------------</v>
          </cell>
          <cell r="F113" t="str">
            <v xml:space="preserve">  -----------------------</v>
          </cell>
          <cell r="G113" t="str">
            <v xml:space="preserve">  -----------------------</v>
          </cell>
          <cell r="H113" t="str">
            <v xml:space="preserve">  -----------------------</v>
          </cell>
          <cell r="I113" t="str">
            <v xml:space="preserve">  -----------------------</v>
          </cell>
          <cell r="J113" t="str">
            <v xml:space="preserve">  -----------------------</v>
          </cell>
          <cell r="K113" t="str">
            <v xml:space="preserve">  -----------------------</v>
          </cell>
          <cell r="L113" t="str">
            <v xml:space="preserve">  -----------------------</v>
          </cell>
          <cell r="M113" t="str">
            <v xml:space="preserve">  -----------------------</v>
          </cell>
          <cell r="N113" t="str">
            <v xml:space="preserve">  -----------------------</v>
          </cell>
          <cell r="O113" t="str">
            <v xml:space="preserve">  -----------------------</v>
          </cell>
          <cell r="P113" t="str">
            <v xml:space="preserve">  -----------------------</v>
          </cell>
          <cell r="Q113" t="str">
            <v xml:space="preserve">  -----------------------</v>
          </cell>
          <cell r="R113" t="str">
            <v xml:space="preserve">  -----------------------</v>
          </cell>
          <cell r="S113" t="str">
            <v xml:space="preserve">  -----------------------</v>
          </cell>
          <cell r="T113" t="str">
            <v xml:space="preserve">  -----------------------</v>
          </cell>
          <cell r="U113" t="str">
            <v xml:space="preserve">  -----------------------</v>
          </cell>
          <cell r="V113" t="str">
            <v xml:space="preserve">  -----------------------</v>
          </cell>
          <cell r="W113" t="str">
            <v xml:space="preserve">  -----------------------</v>
          </cell>
          <cell r="X113" t="str">
            <v xml:space="preserve">  -----------------------</v>
          </cell>
          <cell r="Y113" t="str">
            <v xml:space="preserve">  -----------------------</v>
          </cell>
          <cell r="Z113" t="str">
            <v xml:space="preserve">  -----------------------</v>
          </cell>
          <cell r="AA113" t="str">
            <v xml:space="preserve">  -----------------------</v>
          </cell>
          <cell r="AB113" t="str">
            <v xml:space="preserve">  -----------------------</v>
          </cell>
          <cell r="AC113" t="str">
            <v xml:space="preserve">  -----------------------</v>
          </cell>
          <cell r="AD113" t="str">
            <v xml:space="preserve">  -----------------------</v>
          </cell>
          <cell r="AE113" t="str">
            <v xml:space="preserve">  -----------------------</v>
          </cell>
          <cell r="AF113" t="str">
            <v xml:space="preserve">  -----------------------</v>
          </cell>
          <cell r="AG113" t="str">
            <v xml:space="preserve">  -----------------------</v>
          </cell>
          <cell r="AH113" t="str">
            <v xml:space="preserve">  -----------------------</v>
          </cell>
          <cell r="AI113" t="str">
            <v xml:space="preserve">  -----------------------</v>
          </cell>
          <cell r="AJ113" t="str">
            <v xml:space="preserve">  -----------------------</v>
          </cell>
          <cell r="AK113" t="str">
            <v xml:space="preserve">  -----------------------</v>
          </cell>
          <cell r="AL113" t="str">
            <v xml:space="preserve">  -----------------------</v>
          </cell>
          <cell r="AM113" t="str">
            <v xml:space="preserve">  -----------------------</v>
          </cell>
        </row>
        <row r="114">
          <cell r="C114">
            <v>13087.5</v>
          </cell>
          <cell r="D114">
            <v>0</v>
          </cell>
          <cell r="E114">
            <v>1000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13087.5</v>
          </cell>
          <cell r="N114">
            <v>0</v>
          </cell>
          <cell r="O114">
            <v>0</v>
          </cell>
          <cell r="P114">
            <v>3699.31</v>
          </cell>
          <cell r="Q114">
            <v>0</v>
          </cell>
          <cell r="R114">
            <v>0</v>
          </cell>
          <cell r="S114">
            <v>1225</v>
          </cell>
          <cell r="T114">
            <v>1225</v>
          </cell>
          <cell r="U114">
            <v>380.82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5305.13</v>
          </cell>
          <cell r="AI114">
            <v>7782.37</v>
          </cell>
          <cell r="AJ114">
            <v>264.8</v>
          </cell>
          <cell r="AK114">
            <v>806.68</v>
          </cell>
          <cell r="AL114">
            <v>988.2</v>
          </cell>
          <cell r="AM114">
            <v>302.64</v>
          </cell>
        </row>
        <row r="116">
          <cell r="A116" t="str">
            <v>Departamento 4118 CDE COMISION ESTATAL DE PROCESOS INTERN</v>
          </cell>
        </row>
        <row r="117">
          <cell r="A117" t="str">
            <v>00042</v>
          </cell>
          <cell r="B117" t="str">
            <v>MUCIÑO VELAZQUEZ ERIKA VIVIANA</v>
          </cell>
          <cell r="C117">
            <v>9800.7000000000007</v>
          </cell>
          <cell r="D117">
            <v>0</v>
          </cell>
          <cell r="E117">
            <v>1000</v>
          </cell>
          <cell r="F117">
            <v>2000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11800.7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1012.92</v>
          </cell>
          <cell r="T117">
            <v>1012.92</v>
          </cell>
          <cell r="U117">
            <v>330.86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1343.78</v>
          </cell>
          <cell r="AI117">
            <v>10456.92</v>
          </cell>
          <cell r="AJ117">
            <v>233.3</v>
          </cell>
          <cell r="AK117">
            <v>710.72</v>
          </cell>
          <cell r="AL117">
            <v>936.9</v>
          </cell>
          <cell r="AM117">
            <v>266.64</v>
          </cell>
        </row>
        <row r="118">
          <cell r="A118" t="str">
            <v>00856</v>
          </cell>
          <cell r="B118" t="str">
            <v>IÑIGUEZ IBARRA GUSTAVO</v>
          </cell>
          <cell r="C118">
            <v>9990</v>
          </cell>
          <cell r="D118">
            <v>0</v>
          </cell>
          <cell r="E118">
            <v>1000</v>
          </cell>
          <cell r="F118">
            <v>1120.74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11110.74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902.54</v>
          </cell>
          <cell r="T118">
            <v>902.54</v>
          </cell>
          <cell r="U118">
            <v>312.54000000000002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1215.08</v>
          </cell>
          <cell r="AI118">
            <v>9895.66</v>
          </cell>
          <cell r="AJ118">
            <v>221.74</v>
          </cell>
          <cell r="AK118">
            <v>618.6</v>
          </cell>
          <cell r="AL118">
            <v>918.08</v>
          </cell>
          <cell r="AM118">
            <v>253.42</v>
          </cell>
        </row>
        <row r="119">
          <cell r="A119" t="str">
            <v>Total Depto</v>
          </cell>
          <cell r="C119" t="str">
            <v xml:space="preserve">  -----------------------</v>
          </cell>
          <cell r="D119" t="str">
            <v xml:space="preserve">  -----------------------</v>
          </cell>
          <cell r="E119" t="str">
            <v xml:space="preserve">  -----------------------</v>
          </cell>
          <cell r="F119" t="str">
            <v xml:space="preserve">  -----------------------</v>
          </cell>
          <cell r="G119" t="str">
            <v xml:space="preserve">  -----------------------</v>
          </cell>
          <cell r="H119" t="str">
            <v xml:space="preserve">  -----------------------</v>
          </cell>
          <cell r="I119" t="str">
            <v xml:space="preserve">  -----------------------</v>
          </cell>
          <cell r="J119" t="str">
            <v xml:space="preserve">  -----------------------</v>
          </cell>
          <cell r="K119" t="str">
            <v xml:space="preserve">  -----------------------</v>
          </cell>
          <cell r="L119" t="str">
            <v xml:space="preserve">  -----------------------</v>
          </cell>
          <cell r="M119" t="str">
            <v xml:space="preserve">  -----------------------</v>
          </cell>
          <cell r="N119" t="str">
            <v xml:space="preserve">  -----------------------</v>
          </cell>
          <cell r="O119" t="str">
            <v xml:space="preserve">  -----------------------</v>
          </cell>
          <cell r="P119" t="str">
            <v xml:space="preserve">  -----------------------</v>
          </cell>
          <cell r="Q119" t="str">
            <v xml:space="preserve">  -----------------------</v>
          </cell>
          <cell r="R119" t="str">
            <v xml:space="preserve">  -----------------------</v>
          </cell>
          <cell r="S119" t="str">
            <v xml:space="preserve">  -----------------------</v>
          </cell>
          <cell r="T119" t="str">
            <v xml:space="preserve">  -----------------------</v>
          </cell>
          <cell r="U119" t="str">
            <v xml:space="preserve">  -----------------------</v>
          </cell>
          <cell r="V119" t="str">
            <v xml:space="preserve">  -----------------------</v>
          </cell>
          <cell r="W119" t="str">
            <v xml:space="preserve">  -----------------------</v>
          </cell>
          <cell r="X119" t="str">
            <v xml:space="preserve">  -----------------------</v>
          </cell>
          <cell r="Y119" t="str">
            <v xml:space="preserve">  -----------------------</v>
          </cell>
          <cell r="Z119" t="str">
            <v xml:space="preserve">  -----------------------</v>
          </cell>
          <cell r="AA119" t="str">
            <v xml:space="preserve">  -----------------------</v>
          </cell>
          <cell r="AB119" t="str">
            <v xml:space="preserve">  -----------------------</v>
          </cell>
          <cell r="AC119" t="str">
            <v xml:space="preserve">  -----------------------</v>
          </cell>
          <cell r="AD119" t="str">
            <v xml:space="preserve">  -----------------------</v>
          </cell>
          <cell r="AE119" t="str">
            <v xml:space="preserve">  -----------------------</v>
          </cell>
          <cell r="AF119" t="str">
            <v xml:space="preserve">  -----------------------</v>
          </cell>
          <cell r="AG119" t="str">
            <v xml:space="preserve">  -----------------------</v>
          </cell>
          <cell r="AH119" t="str">
            <v xml:space="preserve">  -----------------------</v>
          </cell>
          <cell r="AI119" t="str">
            <v xml:space="preserve">  -----------------------</v>
          </cell>
          <cell r="AJ119" t="str">
            <v xml:space="preserve">  -----------------------</v>
          </cell>
          <cell r="AK119" t="str">
            <v xml:space="preserve">  -----------------------</v>
          </cell>
          <cell r="AL119" t="str">
            <v xml:space="preserve">  -----------------------</v>
          </cell>
          <cell r="AM119" t="str">
            <v xml:space="preserve">  -----------------------</v>
          </cell>
        </row>
        <row r="120">
          <cell r="C120">
            <v>19790.7</v>
          </cell>
          <cell r="D120">
            <v>0</v>
          </cell>
          <cell r="E120">
            <v>2000</v>
          </cell>
          <cell r="F120">
            <v>3120.74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22911.439999999999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1915.46</v>
          </cell>
          <cell r="T120">
            <v>1915.46</v>
          </cell>
          <cell r="U120">
            <v>643.4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2558.86</v>
          </cell>
          <cell r="AI120">
            <v>20352.580000000002</v>
          </cell>
          <cell r="AJ120">
            <v>455.04</v>
          </cell>
          <cell r="AK120">
            <v>1329.32</v>
          </cell>
          <cell r="AL120">
            <v>1854.98</v>
          </cell>
          <cell r="AM120">
            <v>520.05999999999995</v>
          </cell>
        </row>
        <row r="122">
          <cell r="A122" t="str">
            <v>Departamento 4122 CDE SECRETARIA DE OPERACION POLITICA</v>
          </cell>
        </row>
        <row r="123">
          <cell r="A123" t="str">
            <v>00887</v>
          </cell>
          <cell r="B123" t="str">
            <v>DE LEON MEZA HUGO FIDENCIO</v>
          </cell>
          <cell r="C123">
            <v>17429.400000000001</v>
          </cell>
          <cell r="D123">
            <v>0</v>
          </cell>
          <cell r="E123">
            <v>1000</v>
          </cell>
          <cell r="F123">
            <v>1570.6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19000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2412.36</v>
          </cell>
          <cell r="T123">
            <v>2412.36</v>
          </cell>
          <cell r="U123">
            <v>563.70000000000005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2976.06</v>
          </cell>
          <cell r="AI123">
            <v>16023.94</v>
          </cell>
          <cell r="AJ123">
            <v>380.14</v>
          </cell>
          <cell r="AK123">
            <v>1158.02</v>
          </cell>
          <cell r="AL123">
            <v>1176.04</v>
          </cell>
          <cell r="AM123">
            <v>434.44</v>
          </cell>
        </row>
        <row r="124">
          <cell r="A124" t="str">
            <v>Total Depto</v>
          </cell>
          <cell r="C124" t="str">
            <v xml:space="preserve">  -----------------------</v>
          </cell>
          <cell r="D124" t="str">
            <v xml:space="preserve">  -----------------------</v>
          </cell>
          <cell r="E124" t="str">
            <v xml:space="preserve">  -----------------------</v>
          </cell>
          <cell r="F124" t="str">
            <v xml:space="preserve">  -----------------------</v>
          </cell>
          <cell r="G124" t="str">
            <v xml:space="preserve">  -----------------------</v>
          </cell>
          <cell r="H124" t="str">
            <v xml:space="preserve">  -----------------------</v>
          </cell>
          <cell r="I124" t="str">
            <v xml:space="preserve">  -----------------------</v>
          </cell>
          <cell r="J124" t="str">
            <v xml:space="preserve">  -----------------------</v>
          </cell>
          <cell r="K124" t="str">
            <v xml:space="preserve">  -----------------------</v>
          </cell>
          <cell r="L124" t="str">
            <v xml:space="preserve">  -----------------------</v>
          </cell>
          <cell r="M124" t="str">
            <v xml:space="preserve">  -----------------------</v>
          </cell>
          <cell r="N124" t="str">
            <v xml:space="preserve">  -----------------------</v>
          </cell>
          <cell r="O124" t="str">
            <v xml:space="preserve">  -----------------------</v>
          </cell>
          <cell r="P124" t="str">
            <v xml:space="preserve">  -----------------------</v>
          </cell>
          <cell r="Q124" t="str">
            <v xml:space="preserve">  -----------------------</v>
          </cell>
          <cell r="R124" t="str">
            <v xml:space="preserve">  -----------------------</v>
          </cell>
          <cell r="S124" t="str">
            <v xml:space="preserve">  -----------------------</v>
          </cell>
          <cell r="T124" t="str">
            <v xml:space="preserve">  -----------------------</v>
          </cell>
          <cell r="U124" t="str">
            <v xml:space="preserve">  -----------------------</v>
          </cell>
          <cell r="V124" t="str">
            <v xml:space="preserve">  -----------------------</v>
          </cell>
          <cell r="W124" t="str">
            <v xml:space="preserve">  -----------------------</v>
          </cell>
          <cell r="X124" t="str">
            <v xml:space="preserve">  -----------------------</v>
          </cell>
          <cell r="Y124" t="str">
            <v xml:space="preserve">  -----------------------</v>
          </cell>
          <cell r="Z124" t="str">
            <v xml:space="preserve">  -----------------------</v>
          </cell>
          <cell r="AA124" t="str">
            <v xml:space="preserve">  -----------------------</v>
          </cell>
          <cell r="AB124" t="str">
            <v xml:space="preserve">  -----------------------</v>
          </cell>
          <cell r="AC124" t="str">
            <v xml:space="preserve">  -----------------------</v>
          </cell>
          <cell r="AD124" t="str">
            <v xml:space="preserve">  -----------------------</v>
          </cell>
          <cell r="AE124" t="str">
            <v xml:space="preserve">  -----------------------</v>
          </cell>
          <cell r="AF124" t="str">
            <v xml:space="preserve">  -----------------------</v>
          </cell>
          <cell r="AG124" t="str">
            <v xml:space="preserve">  -----------------------</v>
          </cell>
          <cell r="AH124" t="str">
            <v xml:space="preserve">  -----------------------</v>
          </cell>
          <cell r="AI124" t="str">
            <v xml:space="preserve">  -----------------------</v>
          </cell>
          <cell r="AJ124" t="str">
            <v xml:space="preserve">  -----------------------</v>
          </cell>
          <cell r="AK124" t="str">
            <v xml:space="preserve">  -----------------------</v>
          </cell>
          <cell r="AL124" t="str">
            <v xml:space="preserve">  -----------------------</v>
          </cell>
          <cell r="AM124" t="str">
            <v xml:space="preserve">  -----------------------</v>
          </cell>
        </row>
        <row r="125">
          <cell r="C125">
            <v>17429.400000000001</v>
          </cell>
          <cell r="D125">
            <v>0</v>
          </cell>
          <cell r="E125">
            <v>1000</v>
          </cell>
          <cell r="F125">
            <v>1570.6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19000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2412.36</v>
          </cell>
          <cell r="T125">
            <v>2412.36</v>
          </cell>
          <cell r="U125">
            <v>563.70000000000005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2976.06</v>
          </cell>
          <cell r="AI125">
            <v>16023.94</v>
          </cell>
          <cell r="AJ125">
            <v>380.14</v>
          </cell>
          <cell r="AK125">
            <v>1158.02</v>
          </cell>
          <cell r="AL125">
            <v>1176.04</v>
          </cell>
          <cell r="AM125">
            <v>434.44</v>
          </cell>
        </row>
        <row r="127">
          <cell r="A127" t="str">
            <v>Departamento 4123 CDE SECRETARIA DE ATENCION P DISCAPACIDA</v>
          </cell>
        </row>
        <row r="128">
          <cell r="A128" t="str">
            <v>00276</v>
          </cell>
          <cell r="B128" t="str">
            <v>MATA AVILA JESUS</v>
          </cell>
          <cell r="C128">
            <v>10275</v>
          </cell>
          <cell r="D128">
            <v>0</v>
          </cell>
          <cell r="E128">
            <v>1000</v>
          </cell>
          <cell r="F128">
            <v>1925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12200</v>
          </cell>
          <cell r="N128">
            <v>15</v>
          </cell>
          <cell r="O128">
            <v>1501.66</v>
          </cell>
          <cell r="P128">
            <v>0</v>
          </cell>
          <cell r="Q128">
            <v>0</v>
          </cell>
          <cell r="R128">
            <v>0</v>
          </cell>
          <cell r="S128">
            <v>1076.82</v>
          </cell>
          <cell r="T128">
            <v>1076.82</v>
          </cell>
          <cell r="U128">
            <v>344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2937.48</v>
          </cell>
          <cell r="AI128">
            <v>9262.52</v>
          </cell>
          <cell r="AJ128">
            <v>241.58</v>
          </cell>
          <cell r="AK128">
            <v>735.94</v>
          </cell>
          <cell r="AL128">
            <v>950.42</v>
          </cell>
          <cell r="AM128">
            <v>276.10000000000002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</row>
        <row r="130">
          <cell r="C130">
            <v>10275</v>
          </cell>
          <cell r="D130">
            <v>0</v>
          </cell>
          <cell r="E130">
            <v>1000</v>
          </cell>
          <cell r="F130">
            <v>1925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12200</v>
          </cell>
          <cell r="N130">
            <v>15</v>
          </cell>
          <cell r="O130">
            <v>1501.66</v>
          </cell>
          <cell r="P130">
            <v>0</v>
          </cell>
          <cell r="Q130">
            <v>0</v>
          </cell>
          <cell r="R130">
            <v>0</v>
          </cell>
          <cell r="S130">
            <v>1076.82</v>
          </cell>
          <cell r="T130">
            <v>1076.82</v>
          </cell>
          <cell r="U130">
            <v>344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2937.48</v>
          </cell>
          <cell r="AI130">
            <v>9262.52</v>
          </cell>
          <cell r="AJ130">
            <v>241.58</v>
          </cell>
          <cell r="AK130">
            <v>735.94</v>
          </cell>
          <cell r="AL130">
            <v>950.42</v>
          </cell>
          <cell r="AM130">
            <v>276.10000000000002</v>
          </cell>
        </row>
        <row r="132">
          <cell r="A132" t="str">
            <v>Departamento 4221 COM MUN TONALA</v>
          </cell>
        </row>
        <row r="133">
          <cell r="A133" t="str">
            <v>00993</v>
          </cell>
          <cell r="B133" t="str">
            <v>SALDAÑA JIMENEZ IMELDA</v>
          </cell>
          <cell r="C133">
            <v>9000</v>
          </cell>
          <cell r="D133">
            <v>0</v>
          </cell>
          <cell r="E133">
            <v>1000</v>
          </cell>
          <cell r="F133">
            <v>4000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13000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1209.32</v>
          </cell>
          <cell r="T133">
            <v>1209.32</v>
          </cell>
          <cell r="U133">
            <v>360.68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1570</v>
          </cell>
          <cell r="AI133">
            <v>11430</v>
          </cell>
          <cell r="AJ133">
            <v>252.1</v>
          </cell>
          <cell r="AK133">
            <v>767.96</v>
          </cell>
          <cell r="AL133">
            <v>967.52</v>
          </cell>
          <cell r="AM133">
            <v>288.12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  <cell r="AK134" t="str">
            <v xml:space="preserve">  -----------------------</v>
          </cell>
          <cell r="AL134" t="str">
            <v xml:space="preserve">  -----------------------</v>
          </cell>
          <cell r="AM134" t="str">
            <v xml:space="preserve">  -----------------------</v>
          </cell>
        </row>
        <row r="135">
          <cell r="C135">
            <v>9000</v>
          </cell>
          <cell r="D135">
            <v>0</v>
          </cell>
          <cell r="E135">
            <v>1000</v>
          </cell>
          <cell r="F135">
            <v>4000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13000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1209.32</v>
          </cell>
          <cell r="T135">
            <v>1209.32</v>
          </cell>
          <cell r="U135">
            <v>360.68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1570</v>
          </cell>
          <cell r="AI135">
            <v>11430</v>
          </cell>
          <cell r="AJ135">
            <v>252.1</v>
          </cell>
          <cell r="AK135">
            <v>767.96</v>
          </cell>
          <cell r="AL135">
            <v>967.52</v>
          </cell>
          <cell r="AM135">
            <v>288.12</v>
          </cell>
        </row>
        <row r="137">
          <cell r="A137" t="str">
            <v>Departamento 4303 SECT FRENTE JUVENIL REVOLUCIONARIO</v>
          </cell>
        </row>
        <row r="138">
          <cell r="A138" t="str">
            <v>00963</v>
          </cell>
          <cell r="B138" t="str">
            <v>MARTINEZ GONZALEZ REGINA</v>
          </cell>
          <cell r="C138">
            <v>12000</v>
          </cell>
          <cell r="D138">
            <v>0</v>
          </cell>
          <cell r="E138">
            <v>1000</v>
          </cell>
          <cell r="F138">
            <v>8000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20000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2625.96</v>
          </cell>
          <cell r="T138">
            <v>2625.96</v>
          </cell>
          <cell r="U138">
            <v>567.91999999999996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3193.88</v>
          </cell>
          <cell r="AI138">
            <v>16806.12</v>
          </cell>
          <cell r="AJ138">
            <v>382.8</v>
          </cell>
          <cell r="AK138">
            <v>1166.1199999999999</v>
          </cell>
          <cell r="AL138">
            <v>1180.3800000000001</v>
          </cell>
          <cell r="AM138">
            <v>437.5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  <cell r="M139" t="str">
            <v xml:space="preserve">  -----------------------</v>
          </cell>
          <cell r="N139" t="str">
            <v xml:space="preserve">  -----------------------</v>
          </cell>
          <cell r="O139" t="str">
            <v xml:space="preserve">  -----------------------</v>
          </cell>
          <cell r="P139" t="str">
            <v xml:space="preserve">  -----------------------</v>
          </cell>
          <cell r="Q139" t="str">
            <v xml:space="preserve">  -----------------------</v>
          </cell>
          <cell r="R139" t="str">
            <v xml:space="preserve">  -----------------------</v>
          </cell>
          <cell r="S139" t="str">
            <v xml:space="preserve">  -----------------------</v>
          </cell>
          <cell r="T139" t="str">
            <v xml:space="preserve">  -----------------------</v>
          </cell>
          <cell r="U139" t="str">
            <v xml:space="preserve">  -----------------------</v>
          </cell>
          <cell r="V139" t="str">
            <v xml:space="preserve">  -----------------------</v>
          </cell>
          <cell r="W139" t="str">
            <v xml:space="preserve">  -----------------------</v>
          </cell>
          <cell r="X139" t="str">
            <v xml:space="preserve">  -----------------------</v>
          </cell>
          <cell r="Y139" t="str">
            <v xml:space="preserve">  -----------------------</v>
          </cell>
          <cell r="Z139" t="str">
            <v xml:space="preserve">  -----------------------</v>
          </cell>
          <cell r="AA139" t="str">
            <v xml:space="preserve">  -----------------------</v>
          </cell>
          <cell r="AB139" t="str">
            <v xml:space="preserve">  -----------------------</v>
          </cell>
          <cell r="AC139" t="str">
            <v xml:space="preserve">  -----------------------</v>
          </cell>
          <cell r="AD139" t="str">
            <v xml:space="preserve">  -----------------------</v>
          </cell>
          <cell r="AE139" t="str">
            <v xml:space="preserve">  -----------------------</v>
          </cell>
          <cell r="AF139" t="str">
            <v xml:space="preserve">  -----------------------</v>
          </cell>
          <cell r="AG139" t="str">
            <v xml:space="preserve">  -----------------------</v>
          </cell>
          <cell r="AH139" t="str">
            <v xml:space="preserve">  -----------------------</v>
          </cell>
          <cell r="AI139" t="str">
            <v xml:space="preserve">  -----------------------</v>
          </cell>
          <cell r="AJ139" t="str">
            <v xml:space="preserve">  -----------------------</v>
          </cell>
          <cell r="AK139" t="str">
            <v xml:space="preserve">  -----------------------</v>
          </cell>
          <cell r="AL139" t="str">
            <v xml:space="preserve">  -----------------------</v>
          </cell>
          <cell r="AM139" t="str">
            <v xml:space="preserve">  -----------------------</v>
          </cell>
        </row>
        <row r="140">
          <cell r="C140">
            <v>12000</v>
          </cell>
          <cell r="D140">
            <v>0</v>
          </cell>
          <cell r="E140">
            <v>1000</v>
          </cell>
          <cell r="F140">
            <v>8000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2625.96</v>
          </cell>
          <cell r="T140">
            <v>2625.96</v>
          </cell>
          <cell r="U140">
            <v>567.91999999999996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3193.88</v>
          </cell>
          <cell r="AI140">
            <v>16806.12</v>
          </cell>
          <cell r="AJ140">
            <v>382.8</v>
          </cell>
          <cell r="AK140">
            <v>1166.1199999999999</v>
          </cell>
          <cell r="AL140">
            <v>1180.3800000000001</v>
          </cell>
          <cell r="AM140">
            <v>437.5</v>
          </cell>
        </row>
        <row r="142">
          <cell r="A142" t="str">
            <v>Departamento 4501 ORG CNC</v>
          </cell>
        </row>
        <row r="143">
          <cell r="A143" t="str">
            <v>00871</v>
          </cell>
          <cell r="B143" t="str">
            <v>GONZALEZ VIZCAINO MARIA LUCIA</v>
          </cell>
          <cell r="C143">
            <v>9999.9</v>
          </cell>
          <cell r="D143">
            <v>0</v>
          </cell>
          <cell r="E143">
            <v>1000</v>
          </cell>
          <cell r="F143">
            <v>1110.8399999999999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11110.74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902.54</v>
          </cell>
          <cell r="T143">
            <v>902.54</v>
          </cell>
          <cell r="U143">
            <v>312.56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1215.0999999999999</v>
          </cell>
          <cell r="AI143">
            <v>9895.64</v>
          </cell>
          <cell r="AJ143">
            <v>221.78</v>
          </cell>
          <cell r="AK143">
            <v>618.67999999999995</v>
          </cell>
          <cell r="AL143">
            <v>918.12</v>
          </cell>
          <cell r="AM143">
            <v>253.46</v>
          </cell>
        </row>
        <row r="144">
          <cell r="A144" t="str">
            <v>Total Depto</v>
          </cell>
          <cell r="C144" t="str">
            <v xml:space="preserve">  -----------------------</v>
          </cell>
          <cell r="D144" t="str">
            <v xml:space="preserve">  -----------------------</v>
          </cell>
          <cell r="E144" t="str">
            <v xml:space="preserve">  -----------------------</v>
          </cell>
          <cell r="F144" t="str">
            <v xml:space="preserve">  -----------------------</v>
          </cell>
          <cell r="G144" t="str">
            <v xml:space="preserve">  -----------------------</v>
          </cell>
          <cell r="H144" t="str">
            <v xml:space="preserve">  -----------------------</v>
          </cell>
          <cell r="I144" t="str">
            <v xml:space="preserve">  -----------------------</v>
          </cell>
          <cell r="J144" t="str">
            <v xml:space="preserve">  -----------------------</v>
          </cell>
          <cell r="K144" t="str">
            <v xml:space="preserve">  -----------------------</v>
          </cell>
          <cell r="L144" t="str">
            <v xml:space="preserve">  -----------------------</v>
          </cell>
          <cell r="M144" t="str">
            <v xml:space="preserve">  -----------------------</v>
          </cell>
          <cell r="N144" t="str">
            <v xml:space="preserve">  -----------------------</v>
          </cell>
          <cell r="O144" t="str">
            <v xml:space="preserve">  -----------------------</v>
          </cell>
          <cell r="P144" t="str">
            <v xml:space="preserve">  -----------------------</v>
          </cell>
          <cell r="Q144" t="str">
            <v xml:space="preserve">  -----------------------</v>
          </cell>
          <cell r="R144" t="str">
            <v xml:space="preserve">  -----------------------</v>
          </cell>
          <cell r="S144" t="str">
            <v xml:space="preserve">  -----------------------</v>
          </cell>
          <cell r="T144" t="str">
            <v xml:space="preserve">  -----------------------</v>
          </cell>
          <cell r="U144" t="str">
            <v xml:space="preserve">  -----------------------</v>
          </cell>
          <cell r="V144" t="str">
            <v xml:space="preserve">  -----------------------</v>
          </cell>
          <cell r="W144" t="str">
            <v xml:space="preserve">  -----------------------</v>
          </cell>
          <cell r="X144" t="str">
            <v xml:space="preserve">  -----------------------</v>
          </cell>
          <cell r="Y144" t="str">
            <v xml:space="preserve">  -----------------------</v>
          </cell>
          <cell r="Z144" t="str">
            <v xml:space="preserve">  -----------------------</v>
          </cell>
          <cell r="AA144" t="str">
            <v xml:space="preserve">  -----------------------</v>
          </cell>
          <cell r="AB144" t="str">
            <v xml:space="preserve">  -----------------------</v>
          </cell>
          <cell r="AC144" t="str">
            <v xml:space="preserve">  -----------------------</v>
          </cell>
          <cell r="AD144" t="str">
            <v xml:space="preserve">  -----------------------</v>
          </cell>
          <cell r="AE144" t="str">
            <v xml:space="preserve">  -----------------------</v>
          </cell>
          <cell r="AF144" t="str">
            <v xml:space="preserve">  -----------------------</v>
          </cell>
          <cell r="AG144" t="str">
            <v xml:space="preserve">  -----------------------</v>
          </cell>
          <cell r="AH144" t="str">
            <v xml:space="preserve">  -----------------------</v>
          </cell>
          <cell r="AI144" t="str">
            <v xml:space="preserve">  -----------------------</v>
          </cell>
          <cell r="AJ144" t="str">
            <v xml:space="preserve">  -----------------------</v>
          </cell>
          <cell r="AK144" t="str">
            <v xml:space="preserve">  -----------------------</v>
          </cell>
          <cell r="AL144" t="str">
            <v xml:space="preserve">  -----------------------</v>
          </cell>
          <cell r="AM144" t="str">
            <v xml:space="preserve">  -----------------------</v>
          </cell>
        </row>
        <row r="145">
          <cell r="C145">
            <v>9999.9</v>
          </cell>
          <cell r="D145">
            <v>0</v>
          </cell>
          <cell r="E145">
            <v>1000</v>
          </cell>
          <cell r="F145">
            <v>1110.8399999999999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11110.74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902.54</v>
          </cell>
          <cell r="T145">
            <v>902.54</v>
          </cell>
          <cell r="U145">
            <v>312.56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1215.0999999999999</v>
          </cell>
          <cell r="AI145">
            <v>9895.64</v>
          </cell>
          <cell r="AJ145">
            <v>221.78</v>
          </cell>
          <cell r="AK145">
            <v>618.67999999999995</v>
          </cell>
          <cell r="AL145">
            <v>918.12</v>
          </cell>
          <cell r="AM145">
            <v>253.46</v>
          </cell>
        </row>
        <row r="147">
          <cell r="A147" t="str">
            <v>Departamento 4712 COM MUN ZAPOPAN</v>
          </cell>
        </row>
        <row r="148">
          <cell r="A148" t="str">
            <v>00975</v>
          </cell>
          <cell r="B148" t="str">
            <v>RAMIREZ ROSAS JORGE EDUARDO</v>
          </cell>
          <cell r="C148">
            <v>7470</v>
          </cell>
          <cell r="D148">
            <v>0</v>
          </cell>
          <cell r="E148">
            <v>1000</v>
          </cell>
          <cell r="F148">
            <v>1425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8895</v>
          </cell>
          <cell r="N148">
            <v>0</v>
          </cell>
          <cell r="O148">
            <v>0</v>
          </cell>
          <cell r="P148">
            <v>0</v>
          </cell>
          <cell r="Q148">
            <v>-384.86</v>
          </cell>
          <cell r="R148">
            <v>0</v>
          </cell>
          <cell r="S148">
            <v>654.86</v>
          </cell>
          <cell r="T148">
            <v>269.98</v>
          </cell>
          <cell r="U148">
            <v>240.14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510.12</v>
          </cell>
          <cell r="AI148">
            <v>8384.8799999999992</v>
          </cell>
          <cell r="AJ148">
            <v>176.08</v>
          </cell>
          <cell r="AK148">
            <v>478.54</v>
          </cell>
          <cell r="AL148">
            <v>843.72</v>
          </cell>
          <cell r="AM148">
            <v>201.24</v>
          </cell>
        </row>
        <row r="149">
          <cell r="A149" t="str">
            <v>00976</v>
          </cell>
          <cell r="B149" t="str">
            <v>REYES LEON MARGARITA</v>
          </cell>
          <cell r="C149">
            <v>7470</v>
          </cell>
          <cell r="D149">
            <v>0</v>
          </cell>
          <cell r="E149">
            <v>1000</v>
          </cell>
          <cell r="F149">
            <v>1425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8895</v>
          </cell>
          <cell r="N149">
            <v>0</v>
          </cell>
          <cell r="O149">
            <v>0</v>
          </cell>
          <cell r="P149">
            <v>0</v>
          </cell>
          <cell r="Q149">
            <v>-384.86</v>
          </cell>
          <cell r="R149">
            <v>0</v>
          </cell>
          <cell r="S149">
            <v>654.86</v>
          </cell>
          <cell r="T149">
            <v>269.98</v>
          </cell>
          <cell r="U149">
            <v>240.14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510.12</v>
          </cell>
          <cell r="AI149">
            <v>8384.8799999999992</v>
          </cell>
          <cell r="AJ149">
            <v>176.08</v>
          </cell>
          <cell r="AK149">
            <v>478.54</v>
          </cell>
          <cell r="AL149">
            <v>843.72</v>
          </cell>
          <cell r="AM149">
            <v>201.24</v>
          </cell>
        </row>
        <row r="150">
          <cell r="A150" t="str">
            <v>Total Depto</v>
          </cell>
          <cell r="C150" t="str">
            <v xml:space="preserve">  -----------------------</v>
          </cell>
          <cell r="D150" t="str">
            <v xml:space="preserve">  -----------------------</v>
          </cell>
          <cell r="E150" t="str">
            <v xml:space="preserve">  -----------------------</v>
          </cell>
          <cell r="F150" t="str">
            <v xml:space="preserve">  -----------------------</v>
          </cell>
          <cell r="G150" t="str">
            <v xml:space="preserve">  -----------------------</v>
          </cell>
          <cell r="H150" t="str">
            <v xml:space="preserve">  -----------------------</v>
          </cell>
          <cell r="I150" t="str">
            <v xml:space="preserve">  -----------------------</v>
          </cell>
          <cell r="J150" t="str">
            <v xml:space="preserve">  -----------------------</v>
          </cell>
          <cell r="K150" t="str">
            <v xml:space="preserve">  -----------------------</v>
          </cell>
          <cell r="L150" t="str">
            <v xml:space="preserve">  -----------------------</v>
          </cell>
          <cell r="M150" t="str">
            <v xml:space="preserve">  -----------------------</v>
          </cell>
          <cell r="N150" t="str">
            <v xml:space="preserve">  -----------------------</v>
          </cell>
          <cell r="O150" t="str">
            <v xml:space="preserve">  -----------------------</v>
          </cell>
          <cell r="P150" t="str">
            <v xml:space="preserve">  -----------------------</v>
          </cell>
          <cell r="Q150" t="str">
            <v xml:space="preserve">  -----------------------</v>
          </cell>
          <cell r="R150" t="str">
            <v xml:space="preserve">  -----------------------</v>
          </cell>
          <cell r="S150" t="str">
            <v xml:space="preserve">  -----------------------</v>
          </cell>
          <cell r="T150" t="str">
            <v xml:space="preserve">  -----------------------</v>
          </cell>
          <cell r="U150" t="str">
            <v xml:space="preserve">  -----------------------</v>
          </cell>
          <cell r="V150" t="str">
            <v xml:space="preserve">  -----------------------</v>
          </cell>
          <cell r="W150" t="str">
            <v xml:space="preserve">  -----------------------</v>
          </cell>
          <cell r="X150" t="str">
            <v xml:space="preserve">  -----------------------</v>
          </cell>
          <cell r="Y150" t="str">
            <v xml:space="preserve">  -----------------------</v>
          </cell>
          <cell r="Z150" t="str">
            <v xml:space="preserve">  -----------------------</v>
          </cell>
          <cell r="AA150" t="str">
            <v xml:space="preserve">  -----------------------</v>
          </cell>
          <cell r="AB150" t="str">
            <v xml:space="preserve">  -----------------------</v>
          </cell>
          <cell r="AC150" t="str">
            <v xml:space="preserve">  -----------------------</v>
          </cell>
          <cell r="AD150" t="str">
            <v xml:space="preserve">  -----------------------</v>
          </cell>
          <cell r="AE150" t="str">
            <v xml:space="preserve">  -----------------------</v>
          </cell>
          <cell r="AF150" t="str">
            <v xml:space="preserve">  -----------------------</v>
          </cell>
          <cell r="AG150" t="str">
            <v xml:space="preserve">  -----------------------</v>
          </cell>
          <cell r="AH150" t="str">
            <v xml:space="preserve">  -----------------------</v>
          </cell>
          <cell r="AI150" t="str">
            <v xml:space="preserve">  -----------------------</v>
          </cell>
          <cell r="AJ150" t="str">
            <v xml:space="preserve">  -----------------------</v>
          </cell>
          <cell r="AK150" t="str">
            <v xml:space="preserve">  -----------------------</v>
          </cell>
          <cell r="AL150" t="str">
            <v xml:space="preserve">  -----------------------</v>
          </cell>
          <cell r="AM150" t="str">
            <v xml:space="preserve">  -----------------------</v>
          </cell>
        </row>
        <row r="151">
          <cell r="C151">
            <v>14940</v>
          </cell>
          <cell r="D151">
            <v>0</v>
          </cell>
          <cell r="E151">
            <v>2000</v>
          </cell>
          <cell r="F151">
            <v>2850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17790</v>
          </cell>
          <cell r="N151">
            <v>0</v>
          </cell>
          <cell r="O151">
            <v>0</v>
          </cell>
          <cell r="P151">
            <v>0</v>
          </cell>
          <cell r="Q151">
            <v>-769.72</v>
          </cell>
          <cell r="R151">
            <v>0</v>
          </cell>
          <cell r="S151">
            <v>1309.72</v>
          </cell>
          <cell r="T151">
            <v>539.96</v>
          </cell>
          <cell r="U151">
            <v>480.28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1020.24</v>
          </cell>
          <cell r="AI151">
            <v>16769.759999999998</v>
          </cell>
          <cell r="AJ151">
            <v>352.16</v>
          </cell>
          <cell r="AK151">
            <v>957.08</v>
          </cell>
          <cell r="AL151">
            <v>1687.44</v>
          </cell>
          <cell r="AM151">
            <v>402.48</v>
          </cell>
        </row>
        <row r="153">
          <cell r="A153" t="str">
            <v>Departamento 4741 COM MUN GUADALAJARA</v>
          </cell>
        </row>
        <row r="154">
          <cell r="A154" t="str">
            <v>00880</v>
          </cell>
          <cell r="B154" t="str">
            <v>MACIAS LOPEZ ROBERTO</v>
          </cell>
          <cell r="C154">
            <v>7467.9</v>
          </cell>
          <cell r="D154">
            <v>0</v>
          </cell>
          <cell r="E154">
            <v>1000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7467.9</v>
          </cell>
          <cell r="N154">
            <v>0</v>
          </cell>
          <cell r="O154">
            <v>0</v>
          </cell>
          <cell r="P154">
            <v>0</v>
          </cell>
          <cell r="Q154">
            <v>-384.86</v>
          </cell>
          <cell r="R154">
            <v>0</v>
          </cell>
          <cell r="S154">
            <v>499.58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7467.9</v>
          </cell>
          <cell r="AJ154">
            <v>205.06</v>
          </cell>
          <cell r="AK154">
            <v>493.28</v>
          </cell>
          <cell r="AL154">
            <v>869.5</v>
          </cell>
          <cell r="AM154">
            <v>172.68</v>
          </cell>
        </row>
        <row r="155">
          <cell r="A155" t="str">
            <v>00960</v>
          </cell>
          <cell r="B155" t="str">
            <v>TORRES DE LA ROSA MARIA GUADALUPE</v>
          </cell>
          <cell r="C155">
            <v>9000</v>
          </cell>
          <cell r="D155">
            <v>0</v>
          </cell>
          <cell r="E155">
            <v>1000</v>
          </cell>
          <cell r="F155">
            <v>6000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15000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1567.72</v>
          </cell>
          <cell r="T155">
            <v>1567.72</v>
          </cell>
          <cell r="U155">
            <v>416.18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1983.9</v>
          </cell>
          <cell r="AI155">
            <v>13016.1</v>
          </cell>
          <cell r="AJ155">
            <v>287.10000000000002</v>
          </cell>
          <cell r="AK155">
            <v>874.6</v>
          </cell>
          <cell r="AL155">
            <v>1024.52</v>
          </cell>
          <cell r="AM155">
            <v>328.12</v>
          </cell>
        </row>
        <row r="156">
          <cell r="A156" t="str">
            <v>00980</v>
          </cell>
          <cell r="B156" t="str">
            <v>TORRES CAMPOS MARTHA YOLANDA</v>
          </cell>
          <cell r="C156">
            <v>7467.9</v>
          </cell>
          <cell r="D156">
            <v>0</v>
          </cell>
          <cell r="E156">
            <v>1000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7467.9</v>
          </cell>
          <cell r="N156">
            <v>0</v>
          </cell>
          <cell r="O156">
            <v>0</v>
          </cell>
          <cell r="P156">
            <v>0</v>
          </cell>
          <cell r="Q156">
            <v>-384.86</v>
          </cell>
          <cell r="R156">
            <v>0</v>
          </cell>
          <cell r="S156">
            <v>499.58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7467.9</v>
          </cell>
          <cell r="AJ156">
            <v>205.06</v>
          </cell>
          <cell r="AK156">
            <v>493.28</v>
          </cell>
          <cell r="AL156">
            <v>869.5</v>
          </cell>
          <cell r="AM156">
            <v>172.68</v>
          </cell>
        </row>
        <row r="157">
          <cell r="A157" t="str">
            <v>00981</v>
          </cell>
          <cell r="B157" t="str">
            <v>GONZALEZ GONZALEZ NOE</v>
          </cell>
          <cell r="C157">
            <v>7467.9</v>
          </cell>
          <cell r="D157">
            <v>0</v>
          </cell>
          <cell r="E157">
            <v>1000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7467.9</v>
          </cell>
          <cell r="N157">
            <v>0</v>
          </cell>
          <cell r="O157">
            <v>0</v>
          </cell>
          <cell r="P157">
            <v>0</v>
          </cell>
          <cell r="Q157">
            <v>-384.86</v>
          </cell>
          <cell r="R157">
            <v>0</v>
          </cell>
          <cell r="S157">
            <v>499.58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7467.9</v>
          </cell>
          <cell r="AJ157">
            <v>205.06</v>
          </cell>
          <cell r="AK157">
            <v>493.28</v>
          </cell>
          <cell r="AL157">
            <v>869.5</v>
          </cell>
          <cell r="AM157">
            <v>172.68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31403.7</v>
          </cell>
          <cell r="D159">
            <v>0</v>
          </cell>
          <cell r="E159">
            <v>4000</v>
          </cell>
          <cell r="F159">
            <v>6000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37403.699999999997</v>
          </cell>
          <cell r="N159">
            <v>0</v>
          </cell>
          <cell r="O159">
            <v>0</v>
          </cell>
          <cell r="P159">
            <v>0</v>
          </cell>
          <cell r="Q159">
            <v>-1154.58</v>
          </cell>
          <cell r="R159">
            <v>0</v>
          </cell>
          <cell r="S159">
            <v>3066.46</v>
          </cell>
          <cell r="T159">
            <v>1567.72</v>
          </cell>
          <cell r="U159">
            <v>416.18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1983.9</v>
          </cell>
          <cell r="AI159">
            <v>35419.800000000003</v>
          </cell>
          <cell r="AJ159">
            <v>902.28</v>
          </cell>
          <cell r="AK159">
            <v>2354.44</v>
          </cell>
          <cell r="AL159">
            <v>3633.02</v>
          </cell>
          <cell r="AM159">
            <v>846.16</v>
          </cell>
        </row>
        <row r="161">
          <cell r="A161" t="str">
            <v>Departamento 4794 COM MUN TEPATITLAN DE MORELOS</v>
          </cell>
        </row>
        <row r="162">
          <cell r="A162" t="str">
            <v>00279</v>
          </cell>
          <cell r="B162" t="str">
            <v>BRAVO GARCIA ANDREA NALLELY</v>
          </cell>
          <cell r="C162">
            <v>7467.9</v>
          </cell>
          <cell r="D162">
            <v>0</v>
          </cell>
          <cell r="E162">
            <v>1000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7467.9</v>
          </cell>
          <cell r="N162">
            <v>0</v>
          </cell>
          <cell r="O162">
            <v>0</v>
          </cell>
          <cell r="P162">
            <v>0</v>
          </cell>
          <cell r="Q162">
            <v>-384.86</v>
          </cell>
          <cell r="R162">
            <v>0</v>
          </cell>
          <cell r="S162">
            <v>499.58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7467.9</v>
          </cell>
          <cell r="AJ162">
            <v>205.06</v>
          </cell>
          <cell r="AK162">
            <v>493.28</v>
          </cell>
          <cell r="AL162">
            <v>869.5</v>
          </cell>
          <cell r="AM162">
            <v>172.68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  <cell r="AK163" t="str">
            <v xml:space="preserve">  -----------------------</v>
          </cell>
          <cell r="AL163" t="str">
            <v xml:space="preserve">  -----------------------</v>
          </cell>
          <cell r="AM163" t="str">
            <v xml:space="preserve">  -----------------------</v>
          </cell>
        </row>
        <row r="164">
          <cell r="C164">
            <v>7467.9</v>
          </cell>
          <cell r="D164">
            <v>0</v>
          </cell>
          <cell r="E164">
            <v>1000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7467.9</v>
          </cell>
          <cell r="N164">
            <v>0</v>
          </cell>
          <cell r="O164">
            <v>0</v>
          </cell>
          <cell r="P164">
            <v>0</v>
          </cell>
          <cell r="Q164">
            <v>-384.86</v>
          </cell>
          <cell r="R164">
            <v>0</v>
          </cell>
          <cell r="S164">
            <v>499.58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7467.9</v>
          </cell>
          <cell r="AJ164">
            <v>205.06</v>
          </cell>
          <cell r="AK164">
            <v>493.28</v>
          </cell>
          <cell r="AL164">
            <v>869.5</v>
          </cell>
          <cell r="AM164">
            <v>172.68</v>
          </cell>
        </row>
        <row r="166">
          <cell r="A166" t="str">
            <v>Departamento 4799 COM MUN TLAQUEPAQUE</v>
          </cell>
        </row>
        <row r="167">
          <cell r="A167" t="str">
            <v>00873</v>
          </cell>
          <cell r="B167" t="str">
            <v>GONZALEZ REAL BLANCA LUCERO</v>
          </cell>
          <cell r="C167">
            <v>7467.9</v>
          </cell>
          <cell r="D167">
            <v>0</v>
          </cell>
          <cell r="E167">
            <v>1000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7467.9</v>
          </cell>
          <cell r="N167">
            <v>0</v>
          </cell>
          <cell r="O167">
            <v>0</v>
          </cell>
          <cell r="P167">
            <v>0</v>
          </cell>
          <cell r="Q167">
            <v>-384.86</v>
          </cell>
          <cell r="R167">
            <v>0</v>
          </cell>
          <cell r="S167">
            <v>499.58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7467.9</v>
          </cell>
          <cell r="AJ167">
            <v>205.06</v>
          </cell>
          <cell r="AK167">
            <v>493.28</v>
          </cell>
          <cell r="AL167">
            <v>869.5</v>
          </cell>
          <cell r="AM167">
            <v>172.68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  <cell r="AK168" t="str">
            <v xml:space="preserve">  -----------------------</v>
          </cell>
          <cell r="AL168" t="str">
            <v xml:space="preserve">  -----------------------</v>
          </cell>
          <cell r="AM168" t="str">
            <v xml:space="preserve">  -----------------------</v>
          </cell>
        </row>
        <row r="169">
          <cell r="C169">
            <v>7467.9</v>
          </cell>
          <cell r="D169">
            <v>0</v>
          </cell>
          <cell r="E169">
            <v>1000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7467.9</v>
          </cell>
          <cell r="N169">
            <v>0</v>
          </cell>
          <cell r="O169">
            <v>0</v>
          </cell>
          <cell r="P169">
            <v>0</v>
          </cell>
          <cell r="Q169">
            <v>-384.86</v>
          </cell>
          <cell r="R169">
            <v>0</v>
          </cell>
          <cell r="S169">
            <v>499.58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7467.9</v>
          </cell>
          <cell r="AJ169">
            <v>205.06</v>
          </cell>
          <cell r="AK169">
            <v>493.28</v>
          </cell>
          <cell r="AL169">
            <v>869.5</v>
          </cell>
          <cell r="AM169">
            <v>172.68</v>
          </cell>
        </row>
        <row r="171">
          <cell r="A171" t="str">
            <v>Departamento 9114 INSTITUTO REYES HEROLES</v>
          </cell>
        </row>
        <row r="172">
          <cell r="A172" t="str">
            <v>00093</v>
          </cell>
          <cell r="B172" t="str">
            <v>HERNANDEZ VIRGEN VERONICA</v>
          </cell>
          <cell r="C172">
            <v>9168</v>
          </cell>
          <cell r="D172">
            <v>0</v>
          </cell>
          <cell r="E172">
            <v>1000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9168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684.56</v>
          </cell>
          <cell r="T172">
            <v>684.56</v>
          </cell>
          <cell r="U172">
            <v>255.04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939.6</v>
          </cell>
          <cell r="AI172">
            <v>8228.4</v>
          </cell>
          <cell r="AJ172">
            <v>185.5</v>
          </cell>
          <cell r="AK172">
            <v>504.14</v>
          </cell>
          <cell r="AL172">
            <v>859.06</v>
          </cell>
          <cell r="AM172">
            <v>212</v>
          </cell>
        </row>
        <row r="173">
          <cell r="A173" t="str">
            <v>Total Depto</v>
          </cell>
          <cell r="C173" t="str">
            <v xml:space="preserve">  -----------------------</v>
          </cell>
          <cell r="D173" t="str">
            <v xml:space="preserve">  -----------------------</v>
          </cell>
          <cell r="E173" t="str">
            <v xml:space="preserve">  -----------------------</v>
          </cell>
          <cell r="F173" t="str">
            <v xml:space="preserve">  -----------------------</v>
          </cell>
          <cell r="G173" t="str">
            <v xml:space="preserve">  -----------------------</v>
          </cell>
          <cell r="H173" t="str">
            <v xml:space="preserve">  -----------------------</v>
          </cell>
          <cell r="I173" t="str">
            <v xml:space="preserve">  -----------------------</v>
          </cell>
          <cell r="J173" t="str">
            <v xml:space="preserve">  -----------------------</v>
          </cell>
          <cell r="K173" t="str">
            <v xml:space="preserve">  -----------------------</v>
          </cell>
          <cell r="L173" t="str">
            <v xml:space="preserve">  -----------------------</v>
          </cell>
          <cell r="M173" t="str">
            <v xml:space="preserve">  -----------------------</v>
          </cell>
          <cell r="N173" t="str">
            <v xml:space="preserve">  -----------------------</v>
          </cell>
          <cell r="O173" t="str">
            <v xml:space="preserve">  -----------------------</v>
          </cell>
          <cell r="P173" t="str">
            <v xml:space="preserve">  -----------------------</v>
          </cell>
          <cell r="Q173" t="str">
            <v xml:space="preserve">  -----------------------</v>
          </cell>
          <cell r="R173" t="str">
            <v xml:space="preserve">  -----------------------</v>
          </cell>
          <cell r="S173" t="str">
            <v xml:space="preserve">  -----------------------</v>
          </cell>
          <cell r="T173" t="str">
            <v xml:space="preserve">  -----------------------</v>
          </cell>
          <cell r="U173" t="str">
            <v xml:space="preserve">  -----------------------</v>
          </cell>
          <cell r="V173" t="str">
            <v xml:space="preserve">  -----------------------</v>
          </cell>
          <cell r="W173" t="str">
            <v xml:space="preserve">  -----------------------</v>
          </cell>
          <cell r="X173" t="str">
            <v xml:space="preserve">  -----------------------</v>
          </cell>
          <cell r="Y173" t="str">
            <v xml:space="preserve">  -----------------------</v>
          </cell>
          <cell r="Z173" t="str">
            <v xml:space="preserve">  -----------------------</v>
          </cell>
          <cell r="AA173" t="str">
            <v xml:space="preserve">  -----------------------</v>
          </cell>
          <cell r="AB173" t="str">
            <v xml:space="preserve">  -----------------------</v>
          </cell>
          <cell r="AC173" t="str">
            <v xml:space="preserve">  -----------------------</v>
          </cell>
          <cell r="AD173" t="str">
            <v xml:space="preserve">  -----------------------</v>
          </cell>
          <cell r="AE173" t="str">
            <v xml:space="preserve">  -----------------------</v>
          </cell>
          <cell r="AF173" t="str">
            <v xml:space="preserve">  -----------------------</v>
          </cell>
          <cell r="AG173" t="str">
            <v xml:space="preserve">  -----------------------</v>
          </cell>
          <cell r="AH173" t="str">
            <v xml:space="preserve">  -----------------------</v>
          </cell>
          <cell r="AI173" t="str">
            <v xml:space="preserve">  -----------------------</v>
          </cell>
          <cell r="AJ173" t="str">
            <v xml:space="preserve">  -----------------------</v>
          </cell>
          <cell r="AK173" t="str">
            <v xml:space="preserve">  -----------------------</v>
          </cell>
          <cell r="AL173" t="str">
            <v xml:space="preserve">  -----------------------</v>
          </cell>
          <cell r="AM173" t="str">
            <v xml:space="preserve">  -----------------------</v>
          </cell>
        </row>
        <row r="174">
          <cell r="C174">
            <v>9168</v>
          </cell>
          <cell r="D174">
            <v>0</v>
          </cell>
          <cell r="E174">
            <v>1000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9168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684.56</v>
          </cell>
          <cell r="T174">
            <v>684.56</v>
          </cell>
          <cell r="U174">
            <v>255.04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939.6</v>
          </cell>
          <cell r="AI174">
            <v>8228.4</v>
          </cell>
          <cell r="AJ174">
            <v>185.5</v>
          </cell>
          <cell r="AK174">
            <v>504.14</v>
          </cell>
          <cell r="AL174">
            <v>859.06</v>
          </cell>
          <cell r="AM174">
            <v>212</v>
          </cell>
        </row>
        <row r="176">
          <cell r="A176" t="str">
            <v>Departamento 9117 CDE CENTRO DE MEDIACION</v>
          </cell>
        </row>
        <row r="177">
          <cell r="A177" t="str">
            <v>00969</v>
          </cell>
          <cell r="B177" t="str">
            <v>GONZALEZ VALENZUELA LUIS GEOVANNI</v>
          </cell>
          <cell r="C177">
            <v>7470</v>
          </cell>
          <cell r="D177">
            <v>0</v>
          </cell>
          <cell r="E177">
            <v>1000</v>
          </cell>
          <cell r="F177">
            <v>3755.76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11225.76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920.94</v>
          </cell>
          <cell r="T177">
            <v>920.94</v>
          </cell>
          <cell r="U177">
            <v>304.82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1225.76</v>
          </cell>
          <cell r="AI177">
            <v>10000</v>
          </cell>
          <cell r="AJ177">
            <v>216.86</v>
          </cell>
          <cell r="AK177">
            <v>605</v>
          </cell>
          <cell r="AL177">
            <v>910.14</v>
          </cell>
          <cell r="AM177">
            <v>247.84</v>
          </cell>
        </row>
        <row r="178">
          <cell r="A178" t="str">
            <v>Total Depto</v>
          </cell>
          <cell r="C178" t="str">
            <v xml:space="preserve">  -----------------------</v>
          </cell>
          <cell r="D178" t="str">
            <v xml:space="preserve">  -----------------------</v>
          </cell>
          <cell r="E178" t="str">
            <v xml:space="preserve">  -----------------------</v>
          </cell>
          <cell r="F178" t="str">
            <v xml:space="preserve">  -----------------------</v>
          </cell>
          <cell r="G178" t="str">
            <v xml:space="preserve">  -----------------------</v>
          </cell>
          <cell r="H178" t="str">
            <v xml:space="preserve">  -----------------------</v>
          </cell>
          <cell r="I178" t="str">
            <v xml:space="preserve">  -----------------------</v>
          </cell>
          <cell r="J178" t="str">
            <v xml:space="preserve">  -----------------------</v>
          </cell>
          <cell r="K178" t="str">
            <v xml:space="preserve">  -----------------------</v>
          </cell>
          <cell r="L178" t="str">
            <v xml:space="preserve">  -----------------------</v>
          </cell>
          <cell r="M178" t="str">
            <v xml:space="preserve">  -----------------------</v>
          </cell>
          <cell r="N178" t="str">
            <v xml:space="preserve">  -----------------------</v>
          </cell>
          <cell r="O178" t="str">
            <v xml:space="preserve">  -----------------------</v>
          </cell>
          <cell r="P178" t="str">
            <v xml:space="preserve">  -----------------------</v>
          </cell>
          <cell r="Q178" t="str">
            <v xml:space="preserve">  -----------------------</v>
          </cell>
          <cell r="R178" t="str">
            <v xml:space="preserve">  -----------------------</v>
          </cell>
          <cell r="S178" t="str">
            <v xml:space="preserve">  -----------------------</v>
          </cell>
          <cell r="T178" t="str">
            <v xml:space="preserve">  -----------------------</v>
          </cell>
          <cell r="U178" t="str">
            <v xml:space="preserve">  -----------------------</v>
          </cell>
          <cell r="V178" t="str">
            <v xml:space="preserve">  -----------------------</v>
          </cell>
          <cell r="W178" t="str">
            <v xml:space="preserve">  -----------------------</v>
          </cell>
          <cell r="X178" t="str">
            <v xml:space="preserve">  -----------------------</v>
          </cell>
          <cell r="Y178" t="str">
            <v xml:space="preserve">  -----------------------</v>
          </cell>
          <cell r="Z178" t="str">
            <v xml:space="preserve">  -----------------------</v>
          </cell>
          <cell r="AA178" t="str">
            <v xml:space="preserve">  -----------------------</v>
          </cell>
          <cell r="AB178" t="str">
            <v xml:space="preserve">  -----------------------</v>
          </cell>
          <cell r="AC178" t="str">
            <v xml:space="preserve">  -----------------------</v>
          </cell>
          <cell r="AD178" t="str">
            <v xml:space="preserve">  -----------------------</v>
          </cell>
          <cell r="AE178" t="str">
            <v xml:space="preserve">  -----------------------</v>
          </cell>
          <cell r="AF178" t="str">
            <v xml:space="preserve">  -----------------------</v>
          </cell>
          <cell r="AG178" t="str">
            <v xml:space="preserve">  -----------------------</v>
          </cell>
          <cell r="AH178" t="str">
            <v xml:space="preserve">  -----------------------</v>
          </cell>
          <cell r="AI178" t="str">
            <v xml:space="preserve">  -----------------------</v>
          </cell>
          <cell r="AJ178" t="str">
            <v xml:space="preserve">  -----------------------</v>
          </cell>
          <cell r="AK178" t="str">
            <v xml:space="preserve">  -----------------------</v>
          </cell>
          <cell r="AL178" t="str">
            <v xml:space="preserve">  -----------------------</v>
          </cell>
          <cell r="AM178" t="str">
            <v xml:space="preserve">  -----------------------</v>
          </cell>
        </row>
        <row r="179">
          <cell r="C179">
            <v>7470</v>
          </cell>
          <cell r="D179">
            <v>0</v>
          </cell>
          <cell r="E179">
            <v>1000</v>
          </cell>
          <cell r="F179">
            <v>3755.76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11225.76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920.94</v>
          </cell>
          <cell r="T179">
            <v>920.94</v>
          </cell>
          <cell r="U179">
            <v>304.82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1225.76</v>
          </cell>
          <cell r="AI179">
            <v>10000</v>
          </cell>
          <cell r="AJ179">
            <v>216.86</v>
          </cell>
          <cell r="AK179">
            <v>605</v>
          </cell>
          <cell r="AL179">
            <v>910.14</v>
          </cell>
          <cell r="AM179">
            <v>247.84</v>
          </cell>
        </row>
        <row r="181">
          <cell r="A181" t="str">
            <v>Departamento 9119 CDE SECRETARIA DE MEDIO AMBIENTE</v>
          </cell>
        </row>
        <row r="182">
          <cell r="A182" t="str">
            <v>00966</v>
          </cell>
          <cell r="B182" t="str">
            <v>RUIZ MEJIA MARIA MAGDALENA</v>
          </cell>
          <cell r="C182">
            <v>7470</v>
          </cell>
          <cell r="D182">
            <v>0</v>
          </cell>
          <cell r="E182">
            <v>1000</v>
          </cell>
          <cell r="F182">
            <v>3755.76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11225.76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920.94</v>
          </cell>
          <cell r="T182">
            <v>920.94</v>
          </cell>
          <cell r="U182">
            <v>304.82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1225.76</v>
          </cell>
          <cell r="AI182">
            <v>10000</v>
          </cell>
          <cell r="AJ182">
            <v>216.88</v>
          </cell>
          <cell r="AK182">
            <v>605.02</v>
          </cell>
          <cell r="AL182">
            <v>910.14</v>
          </cell>
          <cell r="AM182">
            <v>247.86</v>
          </cell>
        </row>
        <row r="183">
          <cell r="A183" t="str">
            <v>Total Depto</v>
          </cell>
          <cell r="C183" t="str">
            <v xml:space="preserve">  -----------------------</v>
          </cell>
          <cell r="D183" t="str">
            <v xml:space="preserve">  -----------------------</v>
          </cell>
          <cell r="E183" t="str">
            <v xml:space="preserve">  -----------------------</v>
          </cell>
          <cell r="F183" t="str">
            <v xml:space="preserve">  -----------------------</v>
          </cell>
          <cell r="G183" t="str">
            <v xml:space="preserve">  -----------------------</v>
          </cell>
          <cell r="H183" t="str">
            <v xml:space="preserve">  -----------------------</v>
          </cell>
          <cell r="I183" t="str">
            <v xml:space="preserve">  -----------------------</v>
          </cell>
          <cell r="J183" t="str">
            <v xml:space="preserve">  -----------------------</v>
          </cell>
          <cell r="K183" t="str">
            <v xml:space="preserve">  -----------------------</v>
          </cell>
          <cell r="L183" t="str">
            <v xml:space="preserve">  -----------------------</v>
          </cell>
          <cell r="M183" t="str">
            <v xml:space="preserve">  -----------------------</v>
          </cell>
          <cell r="N183" t="str">
            <v xml:space="preserve">  -----------------------</v>
          </cell>
          <cell r="O183" t="str">
            <v xml:space="preserve">  -----------------------</v>
          </cell>
          <cell r="P183" t="str">
            <v xml:space="preserve">  -----------------------</v>
          </cell>
          <cell r="Q183" t="str">
            <v xml:space="preserve">  -----------------------</v>
          </cell>
          <cell r="R183" t="str">
            <v xml:space="preserve">  -----------------------</v>
          </cell>
          <cell r="S183" t="str">
            <v xml:space="preserve">  -----------------------</v>
          </cell>
          <cell r="T183" t="str">
            <v xml:space="preserve">  -----------------------</v>
          </cell>
          <cell r="U183" t="str">
            <v xml:space="preserve">  -----------------------</v>
          </cell>
          <cell r="V183" t="str">
            <v xml:space="preserve">  -----------------------</v>
          </cell>
          <cell r="W183" t="str">
            <v xml:space="preserve">  -----------------------</v>
          </cell>
          <cell r="X183" t="str">
            <v xml:space="preserve">  -----------------------</v>
          </cell>
          <cell r="Y183" t="str">
            <v xml:space="preserve">  -----------------------</v>
          </cell>
          <cell r="Z183" t="str">
            <v xml:space="preserve">  -----------------------</v>
          </cell>
          <cell r="AA183" t="str">
            <v xml:space="preserve">  -----------------------</v>
          </cell>
          <cell r="AB183" t="str">
            <v xml:space="preserve">  -----------------------</v>
          </cell>
          <cell r="AC183" t="str">
            <v xml:space="preserve">  -----------------------</v>
          </cell>
          <cell r="AD183" t="str">
            <v xml:space="preserve">  -----------------------</v>
          </cell>
          <cell r="AE183" t="str">
            <v xml:space="preserve">  -----------------------</v>
          </cell>
          <cell r="AF183" t="str">
            <v xml:space="preserve">  -----------------------</v>
          </cell>
          <cell r="AG183" t="str">
            <v xml:space="preserve">  -----------------------</v>
          </cell>
          <cell r="AH183" t="str">
            <v xml:space="preserve">  -----------------------</v>
          </cell>
          <cell r="AI183" t="str">
            <v xml:space="preserve">  -----------------------</v>
          </cell>
          <cell r="AJ183" t="str">
            <v xml:space="preserve">  -----------------------</v>
          </cell>
          <cell r="AK183" t="str">
            <v xml:space="preserve">  -----------------------</v>
          </cell>
          <cell r="AL183" t="str">
            <v xml:space="preserve">  -----------------------</v>
          </cell>
          <cell r="AM183" t="str">
            <v xml:space="preserve">  -----------------------</v>
          </cell>
        </row>
        <row r="184">
          <cell r="C184">
            <v>7470</v>
          </cell>
          <cell r="D184">
            <v>0</v>
          </cell>
          <cell r="E184">
            <v>1000</v>
          </cell>
          <cell r="F184">
            <v>3755.76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11225.76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920.94</v>
          </cell>
          <cell r="T184">
            <v>920.94</v>
          </cell>
          <cell r="U184">
            <v>304.82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1225.76</v>
          </cell>
          <cell r="AI184">
            <v>10000</v>
          </cell>
          <cell r="AJ184">
            <v>216.88</v>
          </cell>
          <cell r="AK184">
            <v>605.02</v>
          </cell>
          <cell r="AL184">
            <v>910.14</v>
          </cell>
          <cell r="AM184">
            <v>247.86</v>
          </cell>
        </row>
        <row r="186">
          <cell r="A186"/>
          <cell r="C186" t="str">
            <v xml:space="preserve">  =============</v>
          </cell>
          <cell r="D186" t="str">
            <v xml:space="preserve">  =============</v>
          </cell>
          <cell r="E186" t="str">
            <v xml:space="preserve">  =============</v>
          </cell>
          <cell r="F186" t="str">
            <v xml:space="preserve">  =============</v>
          </cell>
          <cell r="G186" t="str">
            <v xml:space="preserve">  =============</v>
          </cell>
          <cell r="H186" t="str">
            <v xml:space="preserve">  =============</v>
          </cell>
          <cell r="I186" t="str">
            <v xml:space="preserve">  =============</v>
          </cell>
          <cell r="J186" t="str">
            <v xml:space="preserve">  =============</v>
          </cell>
          <cell r="K186" t="str">
            <v xml:space="preserve">  =============</v>
          </cell>
          <cell r="L186" t="str">
            <v xml:space="preserve">  =============</v>
          </cell>
          <cell r="M186" t="str">
            <v xml:space="preserve">  =============</v>
          </cell>
          <cell r="N186" t="str">
            <v xml:space="preserve">  =============</v>
          </cell>
          <cell r="O186" t="str">
            <v xml:space="preserve">  =============</v>
          </cell>
          <cell r="P186" t="str">
            <v xml:space="preserve">  =============</v>
          </cell>
          <cell r="Q186" t="str">
            <v xml:space="preserve">  =============</v>
          </cell>
          <cell r="R186" t="str">
            <v xml:space="preserve">  =============</v>
          </cell>
          <cell r="S186" t="str">
            <v xml:space="preserve">  =============</v>
          </cell>
          <cell r="T186" t="str">
            <v xml:space="preserve">  =============</v>
          </cell>
          <cell r="U186" t="str">
            <v xml:space="preserve">  =============</v>
          </cell>
          <cell r="V186" t="str">
            <v xml:space="preserve">  =============</v>
          </cell>
          <cell r="W186" t="str">
            <v xml:space="preserve">  =============</v>
          </cell>
          <cell r="X186" t="str">
            <v xml:space="preserve">  =============</v>
          </cell>
          <cell r="Y186" t="str">
            <v xml:space="preserve">  =============</v>
          </cell>
          <cell r="Z186" t="str">
            <v xml:space="preserve">  =============</v>
          </cell>
          <cell r="AA186" t="str">
            <v xml:space="preserve">  =============</v>
          </cell>
          <cell r="AB186" t="str">
            <v xml:space="preserve">  =============</v>
          </cell>
          <cell r="AC186" t="str">
            <v xml:space="preserve">  =============</v>
          </cell>
          <cell r="AD186" t="str">
            <v xml:space="preserve">  =============</v>
          </cell>
          <cell r="AE186" t="str">
            <v xml:space="preserve">  =============</v>
          </cell>
          <cell r="AF186" t="str">
            <v xml:space="preserve">  =============</v>
          </cell>
          <cell r="AG186" t="str">
            <v xml:space="preserve">  =============</v>
          </cell>
          <cell r="AH186" t="str">
            <v xml:space="preserve">  =============</v>
          </cell>
          <cell r="AI186" t="str">
            <v xml:space="preserve">  =============</v>
          </cell>
          <cell r="AJ186" t="str">
            <v xml:space="preserve">  =============</v>
          </cell>
          <cell r="AK186" t="str">
            <v xml:space="preserve">  =============</v>
          </cell>
          <cell r="AL186" t="str">
            <v xml:space="preserve">  =============</v>
          </cell>
          <cell r="AM186" t="str">
            <v xml:space="preserve">  =============</v>
          </cell>
        </row>
        <row r="187">
          <cell r="A187" t="str">
            <v>Total Gral.</v>
          </cell>
          <cell r="B187" t="str">
            <v xml:space="preserve"> </v>
          </cell>
          <cell r="C187">
            <v>727315.37</v>
          </cell>
          <cell r="D187">
            <v>10130.34</v>
          </cell>
          <cell r="E187">
            <v>72000</v>
          </cell>
          <cell r="F187">
            <v>217984.31</v>
          </cell>
          <cell r="G187">
            <v>0</v>
          </cell>
          <cell r="H187">
            <v>0</v>
          </cell>
          <cell r="I187">
            <v>930.37</v>
          </cell>
          <cell r="J187">
            <v>9534.84</v>
          </cell>
          <cell r="K187">
            <v>0</v>
          </cell>
          <cell r="L187">
            <v>0</v>
          </cell>
          <cell r="M187">
            <v>965895.23</v>
          </cell>
          <cell r="N187">
            <v>135</v>
          </cell>
          <cell r="O187">
            <v>3800.79</v>
          </cell>
          <cell r="P187">
            <v>45756.57</v>
          </cell>
          <cell r="Q187">
            <v>-8851.7800000000007</v>
          </cell>
          <cell r="R187">
            <v>0</v>
          </cell>
          <cell r="S187">
            <v>101368.65</v>
          </cell>
          <cell r="T187">
            <v>90680</v>
          </cell>
          <cell r="U187">
            <v>23758.1</v>
          </cell>
          <cell r="V187">
            <v>12972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683.02</v>
          </cell>
          <cell r="AF187">
            <v>0</v>
          </cell>
          <cell r="AG187">
            <v>0</v>
          </cell>
          <cell r="AH187">
            <v>177785.48</v>
          </cell>
          <cell r="AI187">
            <v>788109.75</v>
          </cell>
          <cell r="AJ187">
            <v>19471.04</v>
          </cell>
          <cell r="AK187">
            <v>55930.67</v>
          </cell>
          <cell r="AL187">
            <v>72005.66</v>
          </cell>
          <cell r="AM187">
            <v>21348.7</v>
          </cell>
        </row>
        <row r="189">
          <cell r="C189" t="str">
            <v xml:space="preserve"> </v>
          </cell>
          <cell r="D189" t="str">
            <v xml:space="preserve"> </v>
          </cell>
          <cell r="E189" t="str">
            <v xml:space="preserve"> </v>
          </cell>
          <cell r="F189" t="str">
            <v xml:space="preserve"> </v>
          </cell>
          <cell r="G189" t="str">
            <v xml:space="preserve"> </v>
          </cell>
          <cell r="H189" t="str">
            <v xml:space="preserve"> </v>
          </cell>
          <cell r="I189" t="str">
            <v xml:space="preserve"> </v>
          </cell>
          <cell r="J189" t="str">
            <v xml:space="preserve"> </v>
          </cell>
          <cell r="K189" t="str">
            <v xml:space="preserve"> </v>
          </cell>
          <cell r="L189" t="str">
            <v xml:space="preserve"> </v>
          </cell>
          <cell r="M189" t="str">
            <v xml:space="preserve"> </v>
          </cell>
          <cell r="N189" t="str">
            <v xml:space="preserve"> </v>
          </cell>
          <cell r="O189" t="str">
            <v xml:space="preserve"> </v>
          </cell>
          <cell r="P189" t="str">
            <v xml:space="preserve"> </v>
          </cell>
          <cell r="Q189" t="str">
            <v xml:space="preserve"> </v>
          </cell>
          <cell r="R189" t="str">
            <v xml:space="preserve"> </v>
          </cell>
          <cell r="S189" t="str">
            <v xml:space="preserve"> </v>
          </cell>
          <cell r="T189" t="str">
            <v xml:space="preserve"> </v>
          </cell>
          <cell r="U189" t="str">
            <v xml:space="preserve"> </v>
          </cell>
          <cell r="V189" t="str">
            <v xml:space="preserve"> </v>
          </cell>
          <cell r="W189" t="str">
            <v xml:space="preserve"> </v>
          </cell>
          <cell r="X189" t="str">
            <v xml:space="preserve"> </v>
          </cell>
          <cell r="Y189" t="str">
            <v xml:space="preserve"> </v>
          </cell>
          <cell r="Z189" t="str">
            <v xml:space="preserve"> </v>
          </cell>
          <cell r="AA189" t="str">
            <v xml:space="preserve"> </v>
          </cell>
          <cell r="AB189" t="str">
            <v xml:space="preserve"> </v>
          </cell>
          <cell r="AC189" t="str">
            <v xml:space="preserve"> </v>
          </cell>
          <cell r="AD189" t="str">
            <v xml:space="preserve"> </v>
          </cell>
          <cell r="AE189" t="str">
            <v xml:space="preserve"> </v>
          </cell>
          <cell r="AF189" t="str">
            <v xml:space="preserve"> </v>
          </cell>
          <cell r="AG189" t="str">
            <v xml:space="preserve"> </v>
          </cell>
          <cell r="AH189" t="str">
            <v xml:space="preserve"> </v>
          </cell>
          <cell r="AI189" t="str">
            <v xml:space="preserve"> </v>
          </cell>
          <cell r="AJ189" t="str">
            <v xml:space="preserve"> </v>
          </cell>
          <cell r="AK189" t="str">
            <v xml:space="preserve"> </v>
          </cell>
          <cell r="AL189" t="str">
            <v xml:space="preserve"> </v>
          </cell>
          <cell r="AM189" t="str">
            <v xml:space="preserve"> </v>
          </cell>
        </row>
        <row r="190">
          <cell r="A190" t="str">
            <v xml:space="preserve"> </v>
          </cell>
          <cell r="B190" t="str">
            <v xml:space="preserve"> 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"/>
  <sheetViews>
    <sheetView showGridLines="0" tabSelected="1" topLeftCell="D1" zoomScale="96" zoomScaleNormal="96" workbookViewId="0">
      <pane ySplit="6" topLeftCell="A111" activePane="bottomLeft" state="frozen"/>
      <selection pane="bottomLeft" activeCell="L7" sqref="L7:N139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223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119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141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177</v>
      </c>
      <c r="C8" s="14" t="s">
        <v>199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f>VLOOKUP($A8,[1]Hoja1!$A$9:$AM$276,10,0)</f>
        <v>0</v>
      </c>
      <c r="H8" s="15">
        <f>VLOOKUP($A8,[1]Hoja1!$A$9:$AM$276,7,0)+VLOOKUP($A8,[1]Hoja1!$A$9:$AM$276,9,0)</f>
        <v>0</v>
      </c>
      <c r="I8" s="15">
        <f>VLOOKUP($A8,[1]Hoja1!$A$9:$AM$276,4,0)+VLOOKUP($A8,[1]Hoja1!$A$9:$AM$276,8,0)</f>
        <v>0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15000</v>
      </c>
      <c r="M8" s="15">
        <f>VLOOKUP($A8,[1]Hoja1!$A$9:$AM$276,34,0)</f>
        <v>6054.2</v>
      </c>
      <c r="N8" s="16">
        <f>+L8-M8</f>
        <v>8945.7999999999993</v>
      </c>
    </row>
    <row r="9" spans="1:14" s="11" customFormat="1" ht="10.5" customHeight="1" x14ac:dyDescent="0.25">
      <c r="A9" s="12" t="s">
        <v>18</v>
      </c>
      <c r="B9" s="13" t="s">
        <v>178</v>
      </c>
      <c r="C9" s="14" t="s">
        <v>200</v>
      </c>
      <c r="D9" s="14" t="s">
        <v>17</v>
      </c>
      <c r="E9" s="15">
        <f t="shared" ref="E9:E17" si="0">+F9/30</f>
        <v>580.98</v>
      </c>
      <c r="F9" s="15">
        <f>VLOOKUP($A9,[1]Hoja1!$A$9:$AM$276,3,0)</f>
        <v>17429.400000000001</v>
      </c>
      <c r="G9" s="15">
        <f>VLOOKUP($A9,[1]Hoja1!$A$9:$AM$276,10,0)</f>
        <v>0</v>
      </c>
      <c r="H9" s="15">
        <f>VLOOKUP($A9,[1]Hoja1!$A$9:$AM$276,7,0)+VLOOKUP($A9,[1]Hoja1!$A$9:$AM$276,9,0)</f>
        <v>0</v>
      </c>
      <c r="I9" s="15">
        <f>VLOOKUP($A9,[1]Hoja1!$A$9:$AM$276,4,0)+VLOOKUP($A9,[1]Hoja1!$A$9:$AM$276,8,0)</f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2" si="1">SUM(F9:J9)</f>
        <v>17429.400000000001</v>
      </c>
      <c r="M9" s="15">
        <f>VLOOKUP($A9,[1]Hoja1!$A$9:$AM$276,34,0)</f>
        <v>2596.98</v>
      </c>
      <c r="N9" s="16">
        <f t="shared" ref="N9:N18" si="2">+L9-M9</f>
        <v>14832.420000000002</v>
      </c>
    </row>
    <row r="10" spans="1:14" s="11" customFormat="1" ht="10.5" customHeight="1" x14ac:dyDescent="0.25">
      <c r="A10" s="12" t="s">
        <v>19</v>
      </c>
      <c r="B10" s="13" t="s">
        <v>189</v>
      </c>
      <c r="C10" s="14" t="s">
        <v>198</v>
      </c>
      <c r="D10" s="14" t="s">
        <v>17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VLOOKUP($A10,[1]Hoja1!$A$9:$AM$276,10,0)</f>
        <v>0</v>
      </c>
      <c r="H10" s="15">
        <f>VLOOKUP($A10,[1]Hoja1!$A$9:$AM$276,7,0)+VLOOKUP($A10,[1]Hoja1!$A$9:$AM$276,9,0)</f>
        <v>0</v>
      </c>
      <c r="I10" s="15">
        <f>VLOOKUP($A10,[1]Hoja1!$A$9:$AM$276,4,0)+VLOOKUP($A10,[1]Hoja1!$A$9:$AM$276,8,0)</f>
        <v>0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15000</v>
      </c>
      <c r="M10" s="15">
        <f>VLOOKUP($A10,[1]Hoja1!$A$9:$AM$276,34,0)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188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VLOOKUP($A11,[1]Hoja1!$A$9:$AM$276,10,0)</f>
        <v>0</v>
      </c>
      <c r="H11" s="15">
        <f>VLOOKUP($A11,[1]Hoja1!$A$9:$AM$276,7,0)+VLOOKUP($A11,[1]Hoja1!$A$9:$AM$276,9,0)</f>
        <v>0</v>
      </c>
      <c r="I11" s="15">
        <f>VLOOKUP($A11,[1]Hoja1!$A$9:$AM$276,4,0)+VLOOKUP($A11,[1]Hoja1!$A$9:$AM$276,8,0)</f>
        <v>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12000</v>
      </c>
      <c r="M11" s="15">
        <f>VLOOKUP($A11,[1]Hoja1!$A$9:$AM$276,34,0)</f>
        <v>4475.24</v>
      </c>
      <c r="N11" s="16">
        <f t="shared" si="2"/>
        <v>7524.76</v>
      </c>
    </row>
    <row r="12" spans="1:14" s="11" customFormat="1" ht="10.5" customHeight="1" x14ac:dyDescent="0.25">
      <c r="A12" s="12" t="s">
        <v>58</v>
      </c>
      <c r="B12" s="13" t="s">
        <v>187</v>
      </c>
      <c r="C12" s="14" t="s">
        <v>61</v>
      </c>
      <c r="D12" s="14" t="s">
        <v>120</v>
      </c>
      <c r="E12" s="15">
        <f t="shared" si="0"/>
        <v>249</v>
      </c>
      <c r="F12" s="15">
        <f>VLOOKUP($A12,[1]Hoja1!$A$9:$AM$276,3,0)</f>
        <v>7470</v>
      </c>
      <c r="G12" s="15">
        <f>VLOOKUP($A12,[1]Hoja1!$A$9:$AM$276,10,0)</f>
        <v>0</v>
      </c>
      <c r="H12" s="15">
        <f>VLOOKUP($A12,[1]Hoja1!$A$9:$AM$276,7,0)+VLOOKUP($A12,[1]Hoja1!$A$9:$AM$276,9,0)</f>
        <v>0</v>
      </c>
      <c r="I12" s="15">
        <f>VLOOKUP($A12,[1]Hoja1!$A$9:$AM$276,4,0)+VLOOKUP($A12,[1]Hoja1!$A$9:$AM$276,8,0)</f>
        <v>0</v>
      </c>
      <c r="J12" s="15">
        <f>VLOOKUP($A12,[1]Hoja1!$A$9:$AM$276,6,0)</f>
        <v>3300</v>
      </c>
      <c r="K12" s="15">
        <f>VLOOKUP($A12,[1]Hoja1!$A$9:$AM$276,5,0)</f>
        <v>1000</v>
      </c>
      <c r="L12" s="16">
        <f t="shared" si="1"/>
        <v>10770</v>
      </c>
      <c r="M12" s="15">
        <f>VLOOKUP($A12,[1]Hoja1!$A$9:$AM$276,34,0)</f>
        <v>4351.1099999999997</v>
      </c>
      <c r="N12" s="16">
        <f t="shared" si="2"/>
        <v>6418.89</v>
      </c>
    </row>
    <row r="13" spans="1:14" s="11" customFormat="1" ht="10.5" customHeight="1" x14ac:dyDescent="0.25">
      <c r="A13" s="12" t="s">
        <v>126</v>
      </c>
      <c r="B13" s="13" t="s">
        <v>205</v>
      </c>
      <c r="C13" s="14" t="s">
        <v>206</v>
      </c>
      <c r="D13" s="14" t="s">
        <v>120</v>
      </c>
      <c r="E13" s="15">
        <f>+F13/30</f>
        <v>475</v>
      </c>
      <c r="F13" s="15">
        <f>VLOOKUP($A13,[1]Hoja1!$A$9:$AM$276,3,0)</f>
        <v>14250</v>
      </c>
      <c r="G13" s="15">
        <f>VLOOKUP($A13,[1]Hoja1!$A$9:$AM$276,10,0)</f>
        <v>0</v>
      </c>
      <c r="H13" s="15">
        <f>VLOOKUP($A13,[1]Hoja1!$A$9:$AM$276,7,0)+VLOOKUP($A13,[1]Hoja1!$A$9:$AM$276,9,0)</f>
        <v>0</v>
      </c>
      <c r="I13" s="15">
        <f>VLOOKUP($A13,[1]Hoja1!$A$9:$AM$276,4,0)+VLOOKUP($A13,[1]Hoja1!$A$9:$AM$276,8,0)</f>
        <v>0</v>
      </c>
      <c r="J13" s="15">
        <f>VLOOKUP($A13,[1]Hoja1!$A$9:$AM$276,6,0)</f>
        <v>9537.56</v>
      </c>
      <c r="K13" s="15">
        <f>VLOOKUP($A13,[1]Hoja1!$A$9:$AM$276,5,0)</f>
        <v>1000</v>
      </c>
      <c r="L13" s="16">
        <f t="shared" si="1"/>
        <v>23787.559999999998</v>
      </c>
      <c r="M13" s="15">
        <f>VLOOKUP($A13,[1]Hoja1!$A$9:$AM$276,34,0)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127</v>
      </c>
      <c r="B14" s="13" t="s">
        <v>195</v>
      </c>
      <c r="C14" s="14" t="s">
        <v>194</v>
      </c>
      <c r="D14" s="14" t="s">
        <v>120</v>
      </c>
      <c r="E14" s="15">
        <f>+F14/30</f>
        <v>650</v>
      </c>
      <c r="F14" s="15">
        <f>VLOOKUP($A14,[1]Hoja1!$A$9:$AM$276,3,0)</f>
        <v>19500</v>
      </c>
      <c r="G14" s="15">
        <f>VLOOKUP($A14,[1]Hoja1!$A$9:$AM$276,10,0)</f>
        <v>0</v>
      </c>
      <c r="H14" s="15">
        <f>VLOOKUP($A14,[1]Hoja1!$A$9:$AM$276,7,0)+VLOOKUP($A14,[1]Hoja1!$A$9:$AM$276,9,0)</f>
        <v>0</v>
      </c>
      <c r="I14" s="15">
        <f>VLOOKUP($A14,[1]Hoja1!$A$9:$AM$276,4,0)+VLOOKUP($A14,[1]Hoja1!$A$9:$AM$276,8,0)</f>
        <v>0</v>
      </c>
      <c r="J14" s="15">
        <f>VLOOKUP($A14,[1]Hoja1!$A$9:$AM$276,6,0)</f>
        <v>20500</v>
      </c>
      <c r="K14" s="15">
        <f>VLOOKUP($A14,[1]Hoja1!$A$9:$AM$276,5,0)</f>
        <v>1000</v>
      </c>
      <c r="L14" s="16">
        <f t="shared" si="1"/>
        <v>40000</v>
      </c>
      <c r="M14" s="15">
        <f>VLOOKUP($A14,[1]Hoja1!$A$9:$AM$276,34,0)</f>
        <v>8028.81</v>
      </c>
      <c r="N14" s="16">
        <f>+L14-M14</f>
        <v>31971.19</v>
      </c>
    </row>
    <row r="15" spans="1:14" s="11" customFormat="1" ht="10.5" customHeight="1" x14ac:dyDescent="0.25">
      <c r="A15" s="12" t="s">
        <v>134</v>
      </c>
      <c r="B15" s="13" t="s">
        <v>186</v>
      </c>
      <c r="C15" s="14" t="s">
        <v>135</v>
      </c>
      <c r="D15" s="14" t="s">
        <v>120</v>
      </c>
      <c r="E15" s="15">
        <f t="shared" si="0"/>
        <v>352.5</v>
      </c>
      <c r="F15" s="15">
        <f>VLOOKUP($A15,[1]Hoja1!$A$9:$AM$276,3,0)</f>
        <v>10575</v>
      </c>
      <c r="G15" s="15">
        <f>VLOOKUP($A15,[1]Hoja1!$A$9:$AM$276,10,0)</f>
        <v>0</v>
      </c>
      <c r="H15" s="15">
        <f>VLOOKUP($A15,[1]Hoja1!$A$9:$AM$276,7,0)+VLOOKUP($A15,[1]Hoja1!$A$9:$AM$276,9,0)</f>
        <v>0</v>
      </c>
      <c r="I15" s="15">
        <f>VLOOKUP($A15,[1]Hoja1!$A$9:$AM$276,4,0)+VLOOKUP($A15,[1]Hoja1!$A$9:$AM$276,8,0)</f>
        <v>0</v>
      </c>
      <c r="J15" s="15">
        <f>VLOOKUP($A15,[1]Hoja1!$A$9:$AM$276,6,0)</f>
        <v>9672.34</v>
      </c>
      <c r="K15" s="15">
        <f>VLOOKUP($A15,[1]Hoja1!$A$9:$AM$276,5,0)</f>
        <v>1000</v>
      </c>
      <c r="L15" s="16">
        <f t="shared" si="1"/>
        <v>20247.34</v>
      </c>
      <c r="M15" s="15">
        <f>VLOOKUP($A15,[1]Hoja1!$A$9:$AM$276,34,0)</f>
        <v>3247.34</v>
      </c>
      <c r="N15" s="16">
        <f t="shared" si="2"/>
        <v>17000</v>
      </c>
    </row>
    <row r="16" spans="1:14" s="11" customFormat="1" ht="10.5" customHeight="1" x14ac:dyDescent="0.25">
      <c r="A16" s="12" t="s">
        <v>132</v>
      </c>
      <c r="B16" s="13" t="s">
        <v>185</v>
      </c>
      <c r="C16" s="14" t="s">
        <v>100</v>
      </c>
      <c r="D16" s="14" t="s">
        <v>120</v>
      </c>
      <c r="E16" s="15">
        <f t="shared" si="0"/>
        <v>249</v>
      </c>
      <c r="F16" s="15">
        <f>VLOOKUP($A16,[1]Hoja1!$A$9:$AM$276,3,0)</f>
        <v>7470</v>
      </c>
      <c r="G16" s="15">
        <f>VLOOKUP($A16,[1]Hoja1!$A$9:$AM$276,10,0)</f>
        <v>0</v>
      </c>
      <c r="H16" s="15">
        <f>VLOOKUP($A16,[1]Hoja1!$A$9:$AM$276,7,0)+VLOOKUP($A16,[1]Hoja1!$A$9:$AM$276,9,0)</f>
        <v>0</v>
      </c>
      <c r="I16" s="15">
        <f>VLOOKUP($A16,[1]Hoja1!$A$9:$AM$276,4,0)+VLOOKUP($A16,[1]Hoja1!$A$9:$AM$276,8,0)</f>
        <v>0</v>
      </c>
      <c r="J16" s="15">
        <f>VLOOKUP($A16,[1]Hoja1!$A$9:$AM$276,6,0)</f>
        <v>1425</v>
      </c>
      <c r="K16" s="15">
        <f>VLOOKUP($A16,[1]Hoja1!$A$9:$AM$276,5,0)</f>
        <v>1000</v>
      </c>
      <c r="L16" s="16">
        <f t="shared" si="1"/>
        <v>8895</v>
      </c>
      <c r="M16" s="15">
        <f>VLOOKUP($A16,[1]Hoja1!$A$9:$AM$276,34,0)</f>
        <v>510.12</v>
      </c>
      <c r="N16" s="16">
        <f t="shared" si="2"/>
        <v>8384.8799999999992</v>
      </c>
    </row>
    <row r="17" spans="1:14" s="11" customFormat="1" ht="10.5" customHeight="1" x14ac:dyDescent="0.25">
      <c r="A17" s="12" t="s">
        <v>133</v>
      </c>
      <c r="B17" s="13" t="s">
        <v>184</v>
      </c>
      <c r="C17" s="14" t="s">
        <v>100</v>
      </c>
      <c r="D17" s="14" t="s">
        <v>120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VLOOKUP($A17,[1]Hoja1!$A$9:$AM$276,10,0)</f>
        <v>0</v>
      </c>
      <c r="H17" s="15">
        <f>VLOOKUP($A17,[1]Hoja1!$A$9:$AM$276,7,0)+VLOOKUP($A17,[1]Hoja1!$A$9:$AM$276,9,0)</f>
        <v>0</v>
      </c>
      <c r="I17" s="15">
        <f>VLOOKUP($A17,[1]Hoja1!$A$9:$AM$276,4,0)+VLOOKUP($A17,[1]Hoja1!$A$9:$AM$276,8,0)</f>
        <v>0</v>
      </c>
      <c r="J17" s="15">
        <f>VLOOKUP($A17,[1]Hoja1!$A$9:$AM$276,6,0)</f>
        <v>7036.16</v>
      </c>
      <c r="K17" s="15">
        <f>VLOOKUP($A17,[1]Hoja1!$A$9:$AM$276,5,0)</f>
        <v>1000</v>
      </c>
      <c r="L17" s="16">
        <f t="shared" si="1"/>
        <v>17611.16</v>
      </c>
      <c r="M17" s="15">
        <f>VLOOKUP($A17,[1]Hoja1!$A$9:$AM$276,34,0)</f>
        <v>2611.16</v>
      </c>
      <c r="N17" s="16">
        <f t="shared" si="2"/>
        <v>15000</v>
      </c>
    </row>
    <row r="18" spans="1:14" s="11" customFormat="1" ht="10.5" customHeight="1" x14ac:dyDescent="0.25">
      <c r="A18" s="12" t="s">
        <v>144</v>
      </c>
      <c r="B18" s="13" t="s">
        <v>145</v>
      </c>
      <c r="C18" s="14" t="s">
        <v>100</v>
      </c>
      <c r="D18" s="14" t="s">
        <v>120</v>
      </c>
      <c r="E18" s="15">
        <v>208</v>
      </c>
      <c r="F18" s="15">
        <f>VLOOKUP($A18,[1]Hoja1!$A$9:$AM$276,3,0)</f>
        <v>7470</v>
      </c>
      <c r="G18" s="15">
        <f>VLOOKUP($A18,[1]Hoja1!$A$9:$AM$276,10,0)</f>
        <v>0</v>
      </c>
      <c r="H18" s="15">
        <f>VLOOKUP($A18,[1]Hoja1!$A$9:$AM$276,7,0)+VLOOKUP($A18,[1]Hoja1!$A$9:$AM$276,9,0)</f>
        <v>0</v>
      </c>
      <c r="I18" s="15">
        <f>VLOOKUP($A18,[1]Hoja1!$A$9:$AM$276,4,0)+VLOOKUP($A18,[1]Hoja1!$A$9:$AM$276,8,0)</f>
        <v>0</v>
      </c>
      <c r="J18" s="15">
        <f>VLOOKUP($A18,[1]Hoja1!$A$9:$AM$276,6,0)</f>
        <v>3755.76</v>
      </c>
      <c r="K18" s="15">
        <f>VLOOKUP($A18,[1]Hoja1!$A$9:$AM$276,5,0)</f>
        <v>1000</v>
      </c>
      <c r="L18" s="16">
        <f t="shared" si="1"/>
        <v>11225.76</v>
      </c>
      <c r="M18" s="15">
        <f>VLOOKUP($A18,[1]Hoja1!$A$9:$AM$276,34,0)</f>
        <v>1225.76</v>
      </c>
      <c r="N18" s="16">
        <f t="shared" si="2"/>
        <v>10000</v>
      </c>
    </row>
    <row r="19" spans="1:14" s="11" customFormat="1" ht="10.5" customHeight="1" x14ac:dyDescent="0.25">
      <c r="A19" s="12" t="s">
        <v>160</v>
      </c>
      <c r="B19" s="13" t="s">
        <v>161</v>
      </c>
      <c r="C19" s="14" t="s">
        <v>100</v>
      </c>
      <c r="D19" s="14" t="s">
        <v>120</v>
      </c>
      <c r="E19" s="15">
        <v>352.5</v>
      </c>
      <c r="F19" s="15">
        <f>VLOOKUP($A19,[1]Hoja1!$A$9:$AM$276,3,0)</f>
        <v>5287.5</v>
      </c>
      <c r="G19" s="15">
        <f>VLOOKUP($A19,[1]Hoja1!$A$9:$AM$276,10,0)</f>
        <v>9534.84</v>
      </c>
      <c r="H19" s="15">
        <f>VLOOKUP($A19,[1]Hoja1!$A$9:$AM$276,7,0)+VLOOKUP($A19,[1]Hoja1!$A$9:$AM$276,9,0)</f>
        <v>930.37</v>
      </c>
      <c r="I19" s="15">
        <f>VLOOKUP($A19,[1]Hoja1!$A$9:$AM$276,4,0)+VLOOKUP($A19,[1]Hoja1!$A$9:$AM$276,8,0)</f>
        <v>2658.2</v>
      </c>
      <c r="J19" s="15">
        <f>VLOOKUP($A19,[1]Hoja1!$A$9:$AM$276,6,0)</f>
        <v>3518.08</v>
      </c>
      <c r="K19" s="15">
        <f>VLOOKUP($A19,[1]Hoja1!$A$9:$AM$276,5,0)</f>
        <v>0</v>
      </c>
      <c r="L19" s="16">
        <f t="shared" si="1"/>
        <v>21928.989999999998</v>
      </c>
      <c r="M19" s="15">
        <f>VLOOKUP($A19,[1]Hoja1!$A$9:$AM$276,34,0)</f>
        <v>2236.33</v>
      </c>
      <c r="N19" s="16">
        <f t="shared" ref="N19" si="3">+L19-M19</f>
        <v>19692.659999999996</v>
      </c>
    </row>
    <row r="20" spans="1:14" s="11" customFormat="1" ht="10.5" customHeight="1" x14ac:dyDescent="0.25">
      <c r="A20" s="12" t="s">
        <v>170</v>
      </c>
      <c r="B20" s="13" t="s">
        <v>171</v>
      </c>
      <c r="C20" s="14" t="s">
        <v>100</v>
      </c>
      <c r="D20" s="14" t="s">
        <v>120</v>
      </c>
      <c r="E20" s="15">
        <v>456</v>
      </c>
      <c r="F20" s="15">
        <f>VLOOKUP($A20,[1]Hoja1!$A$9:$AM$276,3,0)</f>
        <v>13680</v>
      </c>
      <c r="G20" s="15">
        <f>VLOOKUP($A20,[1]Hoja1!$A$9:$AM$276,10,0)</f>
        <v>0</v>
      </c>
      <c r="H20" s="15">
        <f>VLOOKUP($A20,[1]Hoja1!$A$9:$AM$276,7,0)+VLOOKUP($A20,[1]Hoja1!$A$9:$AM$276,9,0)</f>
        <v>0</v>
      </c>
      <c r="I20" s="15">
        <f>VLOOKUP($A20,[1]Hoja1!$A$9:$AM$276,4,0)+VLOOKUP($A20,[1]Hoja1!$A$9:$AM$276,8,0)</f>
        <v>0</v>
      </c>
      <c r="J20" s="15">
        <f>VLOOKUP($A20,[1]Hoja1!$A$9:$AM$276,6,0)</f>
        <v>9221.42</v>
      </c>
      <c r="K20" s="15">
        <f>VLOOKUP($A20,[1]Hoja1!$A$9:$AM$276,5,0)</f>
        <v>1000</v>
      </c>
      <c r="L20" s="16">
        <f t="shared" si="1"/>
        <v>22901.42</v>
      </c>
      <c r="M20" s="15">
        <f>VLOOKUP($A20,[1]Hoja1!$A$9:$AM$276,34,0)</f>
        <v>3901.42</v>
      </c>
      <c r="N20" s="16">
        <f t="shared" ref="N20:N21" si="4">+L20-M20</f>
        <v>19000</v>
      </c>
    </row>
    <row r="21" spans="1:14" s="11" customFormat="1" ht="10.5" customHeight="1" x14ac:dyDescent="0.25">
      <c r="A21" s="12" t="s">
        <v>175</v>
      </c>
      <c r="B21" s="13" t="s">
        <v>176</v>
      </c>
      <c r="C21" s="14" t="s">
        <v>100</v>
      </c>
      <c r="D21" s="14" t="s">
        <v>120</v>
      </c>
      <c r="E21" s="15">
        <v>475</v>
      </c>
      <c r="F21" s="15">
        <f>VLOOKUP($A21,[1]Hoja1!$A$9:$AM$276,3,0)</f>
        <v>14250</v>
      </c>
      <c r="G21" s="15">
        <f>VLOOKUP($A21,[1]Hoja1!$A$9:$AM$276,10,0)</f>
        <v>0</v>
      </c>
      <c r="H21" s="15">
        <f>VLOOKUP($A21,[1]Hoja1!$A$9:$AM$276,7,0)+VLOOKUP($A21,[1]Hoja1!$A$9:$AM$276,9,0)</f>
        <v>0</v>
      </c>
      <c r="I21" s="15">
        <f>VLOOKUP($A21,[1]Hoja1!$A$9:$AM$276,4,0)+VLOOKUP($A21,[1]Hoja1!$A$9:$AM$276,8,0)</f>
        <v>0</v>
      </c>
      <c r="J21" s="15">
        <f>VLOOKUP($A21,[1]Hoja1!$A$9:$AM$276,6,0)</f>
        <v>9537.56</v>
      </c>
      <c r="K21" s="15">
        <f>VLOOKUP($A21,[1]Hoja1!$A$9:$AM$276,5,0)</f>
        <v>1000</v>
      </c>
      <c r="L21" s="16">
        <f t="shared" si="1"/>
        <v>23787.559999999998</v>
      </c>
      <c r="M21" s="15">
        <f>VLOOKUP($A21,[1]Hoja1!$A$9:$AM$276,34,0)</f>
        <v>4117.74</v>
      </c>
      <c r="N21" s="16">
        <f t="shared" si="4"/>
        <v>19669.82</v>
      </c>
    </row>
    <row r="22" spans="1:14" s="11" customFormat="1" ht="10.5" customHeight="1" x14ac:dyDescent="0.25">
      <c r="A22" s="12" t="s">
        <v>217</v>
      </c>
      <c r="B22" s="13" t="s">
        <v>218</v>
      </c>
      <c r="C22" s="14" t="s">
        <v>100</v>
      </c>
      <c r="D22" s="14" t="s">
        <v>120</v>
      </c>
      <c r="E22" s="15">
        <v>475</v>
      </c>
      <c r="F22" s="15">
        <f>VLOOKUP($A22,[1]Hoja1!$A$9:$AM$276,3,0)</f>
        <v>8000.1</v>
      </c>
      <c r="G22" s="15">
        <f>VLOOKUP($A22,[1]Hoja1!$A$9:$AM$276,10,0)</f>
        <v>0</v>
      </c>
      <c r="H22" s="15">
        <f>VLOOKUP($A22,[1]Hoja1!$A$9:$AM$276,7,0)+VLOOKUP($A22,[1]Hoja1!$A$9:$AM$276,9,0)</f>
        <v>0</v>
      </c>
      <c r="I22" s="15">
        <f>VLOOKUP($A22,[1]Hoja1!$A$9:$AM$276,4,0)+VLOOKUP($A22,[1]Hoja1!$A$9:$AM$276,8,0)</f>
        <v>0</v>
      </c>
      <c r="J22" s="15">
        <f>VLOOKUP($A22,[1]Hoja1!$A$9:$AM$276,6,0)</f>
        <v>11415.54</v>
      </c>
      <c r="K22" s="15">
        <f>VLOOKUP($A22,[1]Hoja1!$A$9:$AM$276,5,0)</f>
        <v>1000</v>
      </c>
      <c r="L22" s="16">
        <f t="shared" si="1"/>
        <v>19415.64</v>
      </c>
      <c r="M22" s="15">
        <f>VLOOKUP($A22,[1]Hoja1!$A$9:$AM$276,34,0)</f>
        <v>2915.64</v>
      </c>
      <c r="N22" s="16">
        <f t="shared" ref="N22" si="5">+L22-M22</f>
        <v>16500</v>
      </c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4"/>
      <c r="J23" s="14"/>
      <c r="K23" s="14"/>
      <c r="L23" s="16"/>
      <c r="M23" s="16"/>
      <c r="N23" s="16"/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>
        <v>0</v>
      </c>
      <c r="J24" s="14"/>
      <c r="K24" s="14"/>
      <c r="L24" s="16"/>
      <c r="M24" s="16"/>
      <c r="N24" s="16"/>
    </row>
    <row r="25" spans="1:14" s="11" customFormat="1" ht="17.25" customHeight="1" x14ac:dyDescent="0.25">
      <c r="A25" s="6" t="s">
        <v>174</v>
      </c>
      <c r="B25" s="7"/>
      <c r="C25" s="8"/>
      <c r="D25" s="8"/>
      <c r="E25" s="9"/>
      <c r="F25" s="9"/>
      <c r="G25" s="8"/>
      <c r="H25" s="8"/>
      <c r="I25" s="8"/>
      <c r="J25" s="8"/>
      <c r="K25" s="8"/>
      <c r="L25" s="10"/>
      <c r="M25" s="10"/>
      <c r="N25" s="10"/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5"/>
      <c r="H26" s="15"/>
      <c r="I26" s="15"/>
      <c r="J26" s="15"/>
      <c r="K26" s="15"/>
      <c r="L26" s="16"/>
      <c r="M26" s="15"/>
      <c r="N26" s="16"/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20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99</v>
      </c>
      <c r="B29" s="13" t="s">
        <v>105</v>
      </c>
      <c r="C29" s="14" t="s">
        <v>16</v>
      </c>
      <c r="D29" s="14" t="s">
        <v>120</v>
      </c>
      <c r="E29" s="15">
        <f t="shared" ref="E29:E30" si="6">+F29/30</f>
        <v>249</v>
      </c>
      <c r="F29" s="15">
        <f>VLOOKUP($A29,[1]Hoja1!$A$9:$AM$276,3,0)</f>
        <v>7470</v>
      </c>
      <c r="G29" s="15">
        <f>VLOOKUP($A29,[1]Hoja1!$A$9:$AM$276,10,0)</f>
        <v>0</v>
      </c>
      <c r="H29" s="15">
        <f>VLOOKUP($A29,[1]Hoja1!$A$9:$AM$276,7,0)+VLOOKUP($A29,[1]Hoja1!$A$9:$AM$276,9,0)</f>
        <v>0</v>
      </c>
      <c r="I29" s="15">
        <f>VLOOKUP($A29,[1]Hoja1!$A$9:$AM$276,4,0)+VLOOKUP($A29,[1]Hoja1!$A$9:$AM$276,8,0)</f>
        <v>0</v>
      </c>
      <c r="J29" s="15">
        <f>VLOOKUP($A29,[1]Hoja1!$A$9:$AM$276,6,0)</f>
        <v>2600</v>
      </c>
      <c r="K29" s="15">
        <f>VLOOKUP($A29,[1]Hoja1!$A$9:$AM$276,5,0)</f>
        <v>1000</v>
      </c>
      <c r="L29" s="16">
        <f t="shared" ref="L29:L30" si="7">SUM(F29:J29)</f>
        <v>10070</v>
      </c>
      <c r="M29" s="15">
        <f>VLOOKUP($A29,[1]Hoja1!$A$9:$AM$276,34,0)</f>
        <v>3155.46</v>
      </c>
      <c r="N29" s="16">
        <f t="shared" ref="N29:N30" si="8">+L29-M29</f>
        <v>6914.54</v>
      </c>
    </row>
    <row r="30" spans="1:14" s="11" customFormat="1" ht="10.5" customHeight="1" x14ac:dyDescent="0.25">
      <c r="A30" s="12" t="s">
        <v>123</v>
      </c>
      <c r="B30" s="13" t="s">
        <v>124</v>
      </c>
      <c r="C30" s="14" t="s">
        <v>196</v>
      </c>
      <c r="D30" s="14" t="s">
        <v>120</v>
      </c>
      <c r="E30" s="15">
        <f t="shared" si="6"/>
        <v>333.33</v>
      </c>
      <c r="F30" s="15">
        <f>VLOOKUP($A30,[1]Hoja1!$A$9:$AM$276,3,0)</f>
        <v>9999.9</v>
      </c>
      <c r="G30" s="15">
        <f>VLOOKUP($A30,[1]Hoja1!$A$9:$AM$276,10,0)</f>
        <v>0</v>
      </c>
      <c r="H30" s="15">
        <f>VLOOKUP($A30,[1]Hoja1!$A$9:$AM$276,7,0)+VLOOKUP($A30,[1]Hoja1!$A$9:$AM$276,9,0)</f>
        <v>0</v>
      </c>
      <c r="I30" s="15">
        <f>VLOOKUP($A30,[1]Hoja1!$A$9:$AM$276,4,0)+VLOOKUP($A30,[1]Hoja1!$A$9:$AM$276,8,0)</f>
        <v>0</v>
      </c>
      <c r="J30" s="15">
        <f>VLOOKUP($A30,[1]Hoja1!$A$9:$AM$276,6,0)</f>
        <v>9000.0499999999993</v>
      </c>
      <c r="K30" s="15">
        <f>VLOOKUP($A30,[1]Hoja1!$A$9:$AM$276,5,0)</f>
        <v>1000</v>
      </c>
      <c r="L30" s="16">
        <f t="shared" si="7"/>
        <v>18999.949999999997</v>
      </c>
      <c r="M30" s="15">
        <f>VLOOKUP($A30,[1]Hoja1!$A$9:$AM$276,34,0)</f>
        <v>2943.84</v>
      </c>
      <c r="N30" s="16">
        <f t="shared" si="8"/>
        <v>16056.109999999997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>
        <v>0</v>
      </c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21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2" t="s">
        <v>22</v>
      </c>
      <c r="B33" s="13" t="s">
        <v>23</v>
      </c>
      <c r="C33" s="14" t="s">
        <v>16</v>
      </c>
      <c r="D33" s="14" t="s">
        <v>17</v>
      </c>
      <c r="E33" s="15">
        <f t="shared" ref="E33" si="9">+F33/30</f>
        <v>305.60000000000002</v>
      </c>
      <c r="F33" s="15">
        <f>VLOOKUP($A33,[1]Hoja1!$A$9:$AM$276,3,0)</f>
        <v>9168</v>
      </c>
      <c r="G33" s="15">
        <f>VLOOKUP($A33,[1]Hoja1!$A$9:$AM$276,10,0)</f>
        <v>0</v>
      </c>
      <c r="H33" s="15">
        <f>VLOOKUP($A33,[1]Hoja1!$A$9:$AM$276,7,0)+VLOOKUP($A33,[1]Hoja1!$A$9:$AM$276,9,0)</f>
        <v>0</v>
      </c>
      <c r="I33" s="15">
        <f>VLOOKUP($A33,[1]Hoja1!$A$9:$AM$276,4,0)+VLOOKUP($A33,[1]Hoja1!$A$9:$AM$276,8,0)</f>
        <v>0</v>
      </c>
      <c r="J33" s="15">
        <f>VLOOKUP($A33,[1]Hoja1!$A$9:$AM$276,6,0)</f>
        <v>832</v>
      </c>
      <c r="K33" s="15">
        <f>VLOOKUP($A33,[1]Hoja1!$A$9:$AM$276,5,0)</f>
        <v>1000</v>
      </c>
      <c r="L33" s="16">
        <f>SUM(F33:J33)</f>
        <v>10000</v>
      </c>
      <c r="M33" s="15">
        <f>VLOOKUP($A33,[1]Hoja1!$A$9:$AM$276,34,0)</f>
        <v>4451.51</v>
      </c>
      <c r="N33" s="16">
        <f t="shared" ref="N33" si="10">+L33-M33</f>
        <v>5548.49</v>
      </c>
    </row>
    <row r="34" spans="1:14" s="11" customFormat="1" ht="10.5" customHeight="1" x14ac:dyDescent="0.25">
      <c r="A34" s="12" t="s">
        <v>24</v>
      </c>
      <c r="B34" s="13"/>
      <c r="C34" s="14"/>
      <c r="D34" s="14"/>
      <c r="E34" s="15"/>
      <c r="F34" s="15"/>
      <c r="G34" s="15"/>
      <c r="H34" s="15"/>
      <c r="I34" s="15"/>
      <c r="J34" s="15"/>
      <c r="K34" s="15"/>
      <c r="L34" s="16"/>
      <c r="M34" s="15"/>
      <c r="N34" s="16"/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25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7" t="s">
        <v>26</v>
      </c>
      <c r="B37" s="13" t="s">
        <v>27</v>
      </c>
      <c r="C37" s="14" t="s">
        <v>28</v>
      </c>
      <c r="D37" s="14" t="s">
        <v>17</v>
      </c>
      <c r="E37" s="15">
        <f>+F37/30</f>
        <v>342.5</v>
      </c>
      <c r="F37" s="15">
        <f>VLOOKUP($A37,[1]Hoja1!$A$9:$AM$276,3,0)</f>
        <v>10275</v>
      </c>
      <c r="G37" s="15">
        <f>VLOOKUP($A37,[1]Hoja1!$A$9:$AM$276,10,0)</f>
        <v>0</v>
      </c>
      <c r="H37" s="15">
        <f>VLOOKUP($A37,[1]Hoja1!$A$9:$AM$276,7,0)+VLOOKUP($A37,[1]Hoja1!$A$9:$AM$276,9,0)</f>
        <v>0</v>
      </c>
      <c r="I37" s="15">
        <f>VLOOKUP($A37,[1]Hoja1!$A$9:$AM$276,4,0)+VLOOKUP($A37,[1]Hoja1!$A$9:$AM$276,8,0)</f>
        <v>0</v>
      </c>
      <c r="J37" s="15">
        <f>VLOOKUP($A37,[1]Hoja1!$A$9:$AM$276,6,0)</f>
        <v>1925</v>
      </c>
      <c r="K37" s="15">
        <f>VLOOKUP($A37,[1]Hoja1!$A$9:$AM$276,5,0)</f>
        <v>1000</v>
      </c>
      <c r="L37" s="16">
        <f>SUM(F37:J37)</f>
        <v>12200</v>
      </c>
      <c r="M37" s="15">
        <f>VLOOKUP($A37,[1]Hoja1!$A$9:$AM$276,34,0)</f>
        <v>2937.48</v>
      </c>
      <c r="N37" s="16">
        <f>+L37-M37</f>
        <v>9262.52</v>
      </c>
    </row>
    <row r="38" spans="1:14" s="11" customFormat="1" ht="10.5" customHeight="1" x14ac:dyDescent="0.25">
      <c r="A38" s="17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29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2" t="s">
        <v>30</v>
      </c>
      <c r="B40" s="13" t="s">
        <v>31</v>
      </c>
      <c r="C40" s="14" t="s">
        <v>16</v>
      </c>
      <c r="D40" s="14" t="s">
        <v>17</v>
      </c>
      <c r="E40" s="15">
        <f t="shared" ref="E40:E42" si="11">+F40/30</f>
        <v>480.3</v>
      </c>
      <c r="F40" s="15">
        <f>VLOOKUP($A40,[1]Hoja1!$A$9:$AM$276,3,0)</f>
        <v>14409</v>
      </c>
      <c r="G40" s="15">
        <f>VLOOKUP($A40,[1]Hoja1!$A$9:$AM$276,10,0)</f>
        <v>0</v>
      </c>
      <c r="H40" s="15">
        <f>VLOOKUP($A40,[1]Hoja1!$A$9:$AM$276,7,0)+VLOOKUP($A40,[1]Hoja1!$A$9:$AM$276,9,0)</f>
        <v>0</v>
      </c>
      <c r="I40" s="15">
        <f>VLOOKUP($A40,[1]Hoja1!$A$9:$AM$276,4,0)+VLOOKUP($A40,[1]Hoja1!$A$9:$AM$276,8,0)</f>
        <v>0</v>
      </c>
      <c r="J40" s="15">
        <f>VLOOKUP($A40,[1]Hoja1!$A$9:$AM$276,6,0)</f>
        <v>0</v>
      </c>
      <c r="K40" s="15">
        <f>VLOOKUP($A40,[1]Hoja1!$A$9:$AM$276,5,0)</f>
        <v>1000</v>
      </c>
      <c r="L40" s="16">
        <f t="shared" ref="L40:L42" si="12">SUM(F40:J40)</f>
        <v>14409</v>
      </c>
      <c r="M40" s="15">
        <f>VLOOKUP($A40,[1]Hoja1!$A$9:$AM$276,34,0)</f>
        <v>7876.59</v>
      </c>
      <c r="N40" s="16">
        <f t="shared" ref="N40:N42" si="13">+L40-M40</f>
        <v>6532.41</v>
      </c>
    </row>
    <row r="41" spans="1:14" s="11" customFormat="1" ht="10.5" customHeight="1" x14ac:dyDescent="0.25">
      <c r="A41" s="12" t="s">
        <v>128</v>
      </c>
      <c r="B41" s="13" t="s">
        <v>129</v>
      </c>
      <c r="C41" s="14" t="s">
        <v>130</v>
      </c>
      <c r="D41" s="14" t="s">
        <v>120</v>
      </c>
      <c r="E41" s="15">
        <f t="shared" si="11"/>
        <v>249</v>
      </c>
      <c r="F41" s="15">
        <f>VLOOKUP($A41,[1]Hoja1!$A$9:$AM$276,3,0)</f>
        <v>7470</v>
      </c>
      <c r="G41" s="15">
        <f>VLOOKUP($A41,[1]Hoja1!$A$9:$AM$276,10,0)</f>
        <v>0</v>
      </c>
      <c r="H41" s="15">
        <f>VLOOKUP($A41,[1]Hoja1!$A$9:$AM$276,7,0)+VLOOKUP($A41,[1]Hoja1!$A$9:$AM$276,9,0)</f>
        <v>0</v>
      </c>
      <c r="I41" s="15">
        <f>VLOOKUP($A41,[1]Hoja1!$A$9:$AM$276,4,0)+VLOOKUP($A41,[1]Hoja1!$A$9:$AM$276,8,0)</f>
        <v>0</v>
      </c>
      <c r="J41" s="15">
        <f>VLOOKUP($A41,[1]Hoja1!$A$9:$AM$276,6,0)</f>
        <v>2700</v>
      </c>
      <c r="K41" s="15">
        <f>VLOOKUP($A41,[1]Hoja1!$A$9:$AM$276,5,0)</f>
        <v>1000</v>
      </c>
      <c r="L41" s="16">
        <f t="shared" si="12"/>
        <v>10170</v>
      </c>
      <c r="M41" s="15">
        <f>VLOOKUP($A41,[1]Hoja1!$A$9:$AM$276,34,0)</f>
        <v>1069.0999999999999</v>
      </c>
      <c r="N41" s="16">
        <f t="shared" si="13"/>
        <v>9100.9</v>
      </c>
    </row>
    <row r="42" spans="1:14" s="11" customFormat="1" ht="10.5" customHeight="1" x14ac:dyDescent="0.25">
      <c r="A42" s="12" t="s">
        <v>136</v>
      </c>
      <c r="B42" s="13" t="s">
        <v>137</v>
      </c>
      <c r="C42" s="14" t="s">
        <v>138</v>
      </c>
      <c r="D42" s="14" t="s">
        <v>17</v>
      </c>
      <c r="E42" s="15">
        <f t="shared" si="11"/>
        <v>485</v>
      </c>
      <c r="F42" s="15">
        <f>VLOOKUP($A42,[1]Hoja1!$A$9:$AM$276,3,0)</f>
        <v>14550</v>
      </c>
      <c r="G42" s="15">
        <f>VLOOKUP($A42,[1]Hoja1!$A$9:$AM$276,10,0)</f>
        <v>0</v>
      </c>
      <c r="H42" s="15">
        <f>VLOOKUP($A42,[1]Hoja1!$A$9:$AM$276,7,0)+VLOOKUP($A42,[1]Hoja1!$A$9:$AM$276,9,0)</f>
        <v>0</v>
      </c>
      <c r="I42" s="15">
        <f>VLOOKUP($A42,[1]Hoja1!$A$9:$AM$276,4,0)+VLOOKUP($A42,[1]Hoja1!$A$9:$AM$276,8,0)</f>
        <v>0</v>
      </c>
      <c r="J42" s="15">
        <f>VLOOKUP($A42,[1]Hoja1!$A$9:$AM$276,6,0)</f>
        <v>9674.5</v>
      </c>
      <c r="K42" s="15">
        <f>VLOOKUP($A42,[1]Hoja1!$A$9:$AM$276,5,0)</f>
        <v>1000</v>
      </c>
      <c r="L42" s="16">
        <f t="shared" si="12"/>
        <v>24224.5</v>
      </c>
      <c r="M42" s="15">
        <f>VLOOKUP($A42,[1]Hoja1!$A$9:$AM$276,34,0)</f>
        <v>4224.5</v>
      </c>
      <c r="N42" s="16">
        <f t="shared" si="13"/>
        <v>20000</v>
      </c>
    </row>
    <row r="43" spans="1:14" s="11" customFormat="1" ht="10.5" customHeight="1" x14ac:dyDescent="0.25">
      <c r="A43" s="26"/>
      <c r="B43" s="13"/>
      <c r="C43" s="14"/>
      <c r="D43" s="14"/>
      <c r="E43" s="15"/>
      <c r="F43" s="15"/>
      <c r="G43" s="14"/>
      <c r="H43" s="14"/>
      <c r="I43" s="14"/>
      <c r="J43" s="14"/>
      <c r="K43" s="14"/>
      <c r="L43" s="16"/>
      <c r="M43" s="16"/>
      <c r="N43" s="16"/>
    </row>
    <row r="44" spans="1:14" s="11" customFormat="1" ht="17.25" customHeight="1" x14ac:dyDescent="0.25">
      <c r="A44" s="6" t="s">
        <v>34</v>
      </c>
      <c r="B44" s="7"/>
      <c r="C44" s="8"/>
      <c r="D44" s="8"/>
      <c r="E44" s="9"/>
      <c r="F44" s="9"/>
      <c r="G44" s="8"/>
      <c r="H44" s="8"/>
      <c r="I44" s="8"/>
      <c r="J44" s="8"/>
      <c r="K44" s="8"/>
      <c r="L44" s="10"/>
      <c r="M44" s="10"/>
      <c r="N44" s="10"/>
    </row>
    <row r="45" spans="1:14" s="11" customFormat="1" ht="10.5" customHeight="1" x14ac:dyDescent="0.25">
      <c r="A45" s="26" t="s">
        <v>35</v>
      </c>
      <c r="B45" s="13" t="s">
        <v>36</v>
      </c>
      <c r="C45" s="14" t="s">
        <v>37</v>
      </c>
      <c r="D45" s="14" t="s">
        <v>17</v>
      </c>
      <c r="E45" s="15">
        <f t="shared" ref="E45:E60" si="14">+F45/30</f>
        <v>379.17500000000001</v>
      </c>
      <c r="F45" s="15">
        <f>VLOOKUP($A45,[1]Hoja1!$A$9:$AM$276,3,0)</f>
        <v>11375.25</v>
      </c>
      <c r="G45" s="15">
        <f>VLOOKUP($A45,[1]Hoja1!$A$9:$AM$276,10,0)</f>
        <v>0</v>
      </c>
      <c r="H45" s="15">
        <f>VLOOKUP($A45,[1]Hoja1!$A$9:$AM$276,7,0)+VLOOKUP($A45,[1]Hoja1!$A$9:$AM$276,9,0)</f>
        <v>0</v>
      </c>
      <c r="I45" s="15">
        <f>VLOOKUP($A45,[1]Hoja1!$A$9:$AM$276,4,0)+VLOOKUP($A45,[1]Hoja1!$A$9:$AM$276,8,0)</f>
        <v>392.25</v>
      </c>
      <c r="J45" s="15">
        <f>VLOOKUP($A45,[1]Hoja1!$A$9:$AM$276,6,0)</f>
        <v>0</v>
      </c>
      <c r="K45" s="15">
        <f>VLOOKUP($A45,[1]Hoja1!$A$9:$AM$276,5,0)</f>
        <v>1000</v>
      </c>
      <c r="L45" s="16">
        <f t="shared" ref="L45:L66" si="15">SUM(F45:J45)</f>
        <v>11767.5</v>
      </c>
      <c r="M45" s="15">
        <f>VLOOKUP($A45,[1]Hoja1!$A$9:$AM$276,34,0)</f>
        <v>4660.2299999999996</v>
      </c>
      <c r="N45" s="16">
        <f t="shared" ref="N45:N60" si="16">+L45-M45</f>
        <v>7107.27</v>
      </c>
    </row>
    <row r="46" spans="1:14" s="11" customFormat="1" ht="10.5" customHeight="1" x14ac:dyDescent="0.25">
      <c r="A46" s="26" t="s">
        <v>38</v>
      </c>
      <c r="B46" s="13" t="s">
        <v>39</v>
      </c>
      <c r="C46" s="14" t="s">
        <v>40</v>
      </c>
      <c r="D46" s="14" t="s">
        <v>17</v>
      </c>
      <c r="E46" s="15">
        <f t="shared" si="14"/>
        <v>248.92999999999998</v>
      </c>
      <c r="F46" s="15">
        <f>VLOOKUP($A46,[1]Hoja1!$A$9:$AM$276,3,0)</f>
        <v>7467.9</v>
      </c>
      <c r="G46" s="15">
        <f>VLOOKUP($A46,[1]Hoja1!$A$9:$AM$276,10,0)</f>
        <v>0</v>
      </c>
      <c r="H46" s="15">
        <f>VLOOKUP($A46,[1]Hoja1!$A$9:$AM$276,7,0)+VLOOKUP($A46,[1]Hoja1!$A$9:$AM$276,9,0)</f>
        <v>0</v>
      </c>
      <c r="I46" s="15">
        <f>VLOOKUP($A46,[1]Hoja1!$A$9:$AM$276,4,0)+VLOOKUP($A46,[1]Hoja1!$A$9:$AM$276,8,0)</f>
        <v>0</v>
      </c>
      <c r="J46" s="15">
        <f>VLOOKUP($A46,[1]Hoja1!$A$9:$AM$276,6,0)</f>
        <v>0</v>
      </c>
      <c r="K46" s="15">
        <f>VLOOKUP($A46,[1]Hoja1!$A$9:$AM$276,5,0)</f>
        <v>1000</v>
      </c>
      <c r="L46" s="16">
        <f t="shared" si="15"/>
        <v>7467.9</v>
      </c>
      <c r="M46" s="15">
        <f>VLOOKUP($A46,[1]Hoja1!$A$9:$AM$276,34,0)</f>
        <v>600</v>
      </c>
      <c r="N46" s="16">
        <f t="shared" si="16"/>
        <v>6867.9</v>
      </c>
    </row>
    <row r="47" spans="1:14" s="11" customFormat="1" ht="10.5" customHeight="1" x14ac:dyDescent="0.25">
      <c r="A47" s="26" t="s">
        <v>41</v>
      </c>
      <c r="B47" s="13" t="s">
        <v>42</v>
      </c>
      <c r="C47" s="14" t="s">
        <v>40</v>
      </c>
      <c r="D47" s="14" t="s">
        <v>17</v>
      </c>
      <c r="E47" s="15">
        <f t="shared" si="14"/>
        <v>248.92999999999998</v>
      </c>
      <c r="F47" s="15">
        <f>VLOOKUP($A47,[1]Hoja1!$A$9:$AM$276,3,0)</f>
        <v>7467.9</v>
      </c>
      <c r="G47" s="15">
        <f>VLOOKUP($A47,[1]Hoja1!$A$9:$AM$276,10,0)</f>
        <v>0</v>
      </c>
      <c r="H47" s="15">
        <f>VLOOKUP($A47,[1]Hoja1!$A$9:$AM$276,7,0)+VLOOKUP($A47,[1]Hoja1!$A$9:$AM$276,9,0)</f>
        <v>0</v>
      </c>
      <c r="I47" s="15">
        <f>VLOOKUP($A47,[1]Hoja1!$A$9:$AM$276,4,0)+VLOOKUP($A47,[1]Hoja1!$A$9:$AM$276,8,0)</f>
        <v>0</v>
      </c>
      <c r="J47" s="15">
        <f>VLOOKUP($A47,[1]Hoja1!$A$9:$AM$276,6,0)</f>
        <v>0</v>
      </c>
      <c r="K47" s="15">
        <f>VLOOKUP($A47,[1]Hoja1!$A$9:$AM$276,5,0)</f>
        <v>1000</v>
      </c>
      <c r="L47" s="16">
        <f t="shared" si="15"/>
        <v>7467.9</v>
      </c>
      <c r="M47" s="15">
        <f>VLOOKUP($A47,[1]Hoja1!$A$9:$AM$276,34,0)</f>
        <v>2632.58</v>
      </c>
      <c r="N47" s="16">
        <f t="shared" si="16"/>
        <v>4835.32</v>
      </c>
    </row>
    <row r="48" spans="1:14" s="11" customFormat="1" ht="10.5" customHeight="1" x14ac:dyDescent="0.25">
      <c r="A48" s="26" t="s">
        <v>43</v>
      </c>
      <c r="B48" s="13" t="s">
        <v>44</v>
      </c>
      <c r="C48" s="14" t="s">
        <v>40</v>
      </c>
      <c r="D48" s="14" t="s">
        <v>17</v>
      </c>
      <c r="E48" s="15">
        <f t="shared" si="14"/>
        <v>224.03699999999998</v>
      </c>
      <c r="F48" s="15">
        <f>VLOOKUP($A48,[1]Hoja1!$A$9:$AM$276,3,0)</f>
        <v>6721.11</v>
      </c>
      <c r="G48" s="15">
        <f>VLOOKUP($A48,[1]Hoja1!$A$9:$AM$276,10,0)</f>
        <v>0</v>
      </c>
      <c r="H48" s="15">
        <f>VLOOKUP($A48,[1]Hoja1!$A$9:$AM$276,7,0)+VLOOKUP($A48,[1]Hoja1!$A$9:$AM$276,9,0)</f>
        <v>0</v>
      </c>
      <c r="I48" s="15">
        <f>VLOOKUP($A48,[1]Hoja1!$A$9:$AM$276,4,0)+VLOOKUP($A48,[1]Hoja1!$A$9:$AM$276,8,0)</f>
        <v>0</v>
      </c>
      <c r="J48" s="15">
        <f>VLOOKUP($A48,[1]Hoja1!$A$9:$AM$276,6,0)</f>
        <v>0</v>
      </c>
      <c r="K48" s="15">
        <f>VLOOKUP($A48,[1]Hoja1!$A$9:$AM$276,5,0)</f>
        <v>1000</v>
      </c>
      <c r="L48" s="16">
        <f t="shared" si="15"/>
        <v>6721.11</v>
      </c>
      <c r="M48" s="15">
        <f>VLOOKUP($A48,[1]Hoja1!$A$9:$AM$276,34,0)</f>
        <v>2626.73</v>
      </c>
      <c r="N48" s="16">
        <f t="shared" si="16"/>
        <v>4094.3799999999997</v>
      </c>
    </row>
    <row r="49" spans="1:14" s="11" customFormat="1" ht="10.5" customHeight="1" x14ac:dyDescent="0.25">
      <c r="A49" s="26" t="s">
        <v>45</v>
      </c>
      <c r="B49" s="13" t="s">
        <v>46</v>
      </c>
      <c r="C49" s="14" t="s">
        <v>37</v>
      </c>
      <c r="D49" s="14" t="s">
        <v>17</v>
      </c>
      <c r="E49" s="15">
        <f t="shared" si="14"/>
        <v>295.4133333333333</v>
      </c>
      <c r="F49" s="15">
        <f>VLOOKUP($A49,[1]Hoja1!$A$9:$AM$276,3,0)</f>
        <v>8862.4</v>
      </c>
      <c r="G49" s="15">
        <f>VLOOKUP($A49,[1]Hoja1!$A$9:$AM$276,10,0)</f>
        <v>0</v>
      </c>
      <c r="H49" s="15">
        <f>VLOOKUP($A49,[1]Hoja1!$A$9:$AM$276,7,0)+VLOOKUP($A49,[1]Hoja1!$A$9:$AM$276,9,0)</f>
        <v>0</v>
      </c>
      <c r="I49" s="15">
        <f>VLOOKUP($A49,[1]Hoja1!$A$9:$AM$276,4,0)+VLOOKUP($A49,[1]Hoja1!$A$9:$AM$276,8,0)</f>
        <v>305.60000000000002</v>
      </c>
      <c r="J49" s="15">
        <f>VLOOKUP($A49,[1]Hoja1!$A$9:$AM$276,6,0)</f>
        <v>2000</v>
      </c>
      <c r="K49" s="15">
        <f>VLOOKUP($A49,[1]Hoja1!$A$9:$AM$276,5,0)</f>
        <v>1000</v>
      </c>
      <c r="L49" s="16">
        <f t="shared" si="15"/>
        <v>11168</v>
      </c>
      <c r="M49" s="15">
        <f>VLOOKUP($A49,[1]Hoja1!$A$9:$AM$276,34,0)</f>
        <v>8606.2099999999991</v>
      </c>
      <c r="N49" s="16">
        <f t="shared" si="16"/>
        <v>2561.7900000000009</v>
      </c>
    </row>
    <row r="50" spans="1:14" s="11" customFormat="1" ht="10.5" customHeight="1" x14ac:dyDescent="0.25">
      <c r="A50" s="26" t="s">
        <v>32</v>
      </c>
      <c r="B50" s="13" t="s">
        <v>33</v>
      </c>
      <c r="C50" s="14" t="s">
        <v>37</v>
      </c>
      <c r="D50" s="14" t="s">
        <v>17</v>
      </c>
      <c r="E50" s="15">
        <f t="shared" si="14"/>
        <v>255.142</v>
      </c>
      <c r="F50" s="15">
        <f>VLOOKUP($A50,[1]Hoja1!$A$9:$AM$276,3,0)</f>
        <v>7654.26</v>
      </c>
      <c r="G50" s="15">
        <f>VLOOKUP($A50,[1]Hoja1!$A$9:$AM$276,10,0)</f>
        <v>0</v>
      </c>
      <c r="H50" s="15">
        <f>VLOOKUP($A50,[1]Hoja1!$A$9:$AM$276,7,0)+VLOOKUP($A50,[1]Hoja1!$A$9:$AM$276,9,0)</f>
        <v>0</v>
      </c>
      <c r="I50" s="15">
        <f>VLOOKUP($A50,[1]Hoja1!$A$9:$AM$276,4,0)+VLOOKUP($A50,[1]Hoja1!$A$9:$AM$276,8,0)</f>
        <v>263.94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si="15"/>
        <v>7918.2</v>
      </c>
      <c r="M50" s="15">
        <f>VLOOKUP($A50,[1]Hoja1!$A$9:$AM$276,34,0)</f>
        <v>1281.1400000000001</v>
      </c>
      <c r="N50" s="16">
        <f t="shared" si="16"/>
        <v>6637.0599999999995</v>
      </c>
    </row>
    <row r="51" spans="1:14" s="11" customFormat="1" ht="10.5" customHeight="1" x14ac:dyDescent="0.25">
      <c r="A51" s="26" t="s">
        <v>48</v>
      </c>
      <c r="B51" s="13" t="s">
        <v>49</v>
      </c>
      <c r="C51" s="14" t="s">
        <v>203</v>
      </c>
      <c r="D51" s="14" t="s">
        <v>17</v>
      </c>
      <c r="E51" s="15">
        <f t="shared" si="14"/>
        <v>516.79999999999995</v>
      </c>
      <c r="F51" s="15">
        <f>VLOOKUP($A51,[1]Hoja1!$A$9:$AM$276,3,0)</f>
        <v>15504</v>
      </c>
      <c r="G51" s="15">
        <f>VLOOKUP($A51,[1]Hoja1!$A$9:$AM$276,10,0)</f>
        <v>0</v>
      </c>
      <c r="H51" s="15">
        <f>VLOOKUP($A51,[1]Hoja1!$A$9:$AM$276,7,0)+VLOOKUP($A51,[1]Hoja1!$A$9:$AM$276,9,0)</f>
        <v>0</v>
      </c>
      <c r="I51" s="15">
        <f>VLOOKUP($A51,[1]Hoja1!$A$9:$AM$276,4,0)+VLOOKUP($A51,[1]Hoja1!$A$9:$AM$276,8,0)</f>
        <v>0</v>
      </c>
      <c r="J51" s="15">
        <f>VLOOKUP($A51,[1]Hoja1!$A$9:$AM$276,6,0)</f>
        <v>0</v>
      </c>
      <c r="K51" s="15">
        <f>VLOOKUP($A51,[1]Hoja1!$A$9:$AM$276,5,0)</f>
        <v>1000</v>
      </c>
      <c r="L51" s="16">
        <f t="shared" si="15"/>
        <v>15504</v>
      </c>
      <c r="M51" s="15">
        <f>VLOOKUP($A51,[1]Hoja1!$A$9:$AM$276,34,0)</f>
        <v>6537.49</v>
      </c>
      <c r="N51" s="16">
        <f t="shared" si="16"/>
        <v>8966.51</v>
      </c>
    </row>
    <row r="52" spans="1:14" s="11" customFormat="1" ht="10.5" customHeight="1" x14ac:dyDescent="0.25">
      <c r="A52" s="26" t="s">
        <v>50</v>
      </c>
      <c r="B52" s="13" t="s">
        <v>51</v>
      </c>
      <c r="C52" s="14" t="s">
        <v>52</v>
      </c>
      <c r="D52" s="14" t="s">
        <v>17</v>
      </c>
      <c r="E52" s="15">
        <f t="shared" si="14"/>
        <v>525</v>
      </c>
      <c r="F52" s="15">
        <f>VLOOKUP($A52,[1]Hoja1!$A$9:$AM$276,3,0)</f>
        <v>15750</v>
      </c>
      <c r="G52" s="15">
        <f>VLOOKUP($A52,[1]Hoja1!$A$9:$AM$276,10,0)</f>
        <v>0</v>
      </c>
      <c r="H52" s="15">
        <f>VLOOKUP($A52,[1]Hoja1!$A$9:$AM$276,7,0)+VLOOKUP($A52,[1]Hoja1!$A$9:$AM$276,9,0)</f>
        <v>0</v>
      </c>
      <c r="I52" s="15">
        <f>VLOOKUP($A52,[1]Hoja1!$A$9:$AM$276,4,0)+VLOOKUP($A52,[1]Hoja1!$A$9:$AM$276,8,0)</f>
        <v>0</v>
      </c>
      <c r="J52" s="15">
        <f>VLOOKUP($A52,[1]Hoja1!$A$9:$AM$276,6,0)</f>
        <v>3850.8</v>
      </c>
      <c r="K52" s="15">
        <f>VLOOKUP($A52,[1]Hoja1!$A$9:$AM$276,5,0)</f>
        <v>1000</v>
      </c>
      <c r="L52" s="16">
        <f t="shared" si="15"/>
        <v>19600.8</v>
      </c>
      <c r="M52" s="15">
        <f>VLOOKUP($A52,[1]Hoja1!$A$9:$AM$276,34,0)</f>
        <v>5162.09</v>
      </c>
      <c r="N52" s="16">
        <f t="shared" si="16"/>
        <v>14438.71</v>
      </c>
    </row>
    <row r="53" spans="1:14" s="11" customFormat="1" ht="10.5" customHeight="1" x14ac:dyDescent="0.25">
      <c r="A53" s="26" t="s">
        <v>53</v>
      </c>
      <c r="B53" s="13" t="s">
        <v>54</v>
      </c>
      <c r="C53" s="14" t="s">
        <v>55</v>
      </c>
      <c r="D53" s="14" t="s">
        <v>17</v>
      </c>
      <c r="E53" s="15">
        <f t="shared" si="14"/>
        <v>248.92999999999998</v>
      </c>
      <c r="F53" s="15">
        <f>VLOOKUP($A53,[1]Hoja1!$A$9:$AM$276,3,0)</f>
        <v>7467.9</v>
      </c>
      <c r="G53" s="15">
        <f>VLOOKUP($A53,[1]Hoja1!$A$9:$AM$276,10,0)</f>
        <v>0</v>
      </c>
      <c r="H53" s="15">
        <f>VLOOKUP($A53,[1]Hoja1!$A$9:$AM$276,7,0)+VLOOKUP($A53,[1]Hoja1!$A$9:$AM$276,9,0)</f>
        <v>0</v>
      </c>
      <c r="I53" s="15">
        <f>VLOOKUP($A53,[1]Hoja1!$A$9:$AM$276,4,0)+VLOOKUP($A53,[1]Hoja1!$A$9:$AM$276,8,0)</f>
        <v>0</v>
      </c>
      <c r="J53" s="15">
        <f>VLOOKUP($A53,[1]Hoja1!$A$9:$AM$276,6,0)</f>
        <v>0</v>
      </c>
      <c r="K53" s="15">
        <f>VLOOKUP($A53,[1]Hoja1!$A$9:$AM$276,5,0)</f>
        <v>1000</v>
      </c>
      <c r="L53" s="16">
        <f t="shared" si="15"/>
        <v>7467.9</v>
      </c>
      <c r="M53" s="15">
        <f>VLOOKUP($A53,[1]Hoja1!$A$9:$AM$276,34,0)</f>
        <v>0</v>
      </c>
      <c r="N53" s="16">
        <f t="shared" si="16"/>
        <v>7467.9</v>
      </c>
    </row>
    <row r="54" spans="1:14" s="11" customFormat="1" ht="10.5" customHeight="1" x14ac:dyDescent="0.25">
      <c r="A54" s="26" t="s">
        <v>115</v>
      </c>
      <c r="B54" s="13" t="s">
        <v>57</v>
      </c>
      <c r="C54" s="14" t="s">
        <v>193</v>
      </c>
      <c r="D54" s="14" t="s">
        <v>17</v>
      </c>
      <c r="E54" s="15">
        <f t="shared" si="14"/>
        <v>534.42999999999995</v>
      </c>
      <c r="F54" s="15">
        <f>VLOOKUP($A54,[1]Hoja1!$A$9:$AM$276,3,0)</f>
        <v>16032.9</v>
      </c>
      <c r="G54" s="15">
        <f>VLOOKUP($A54,[1]Hoja1!$A$9:$AM$276,10,0)</f>
        <v>0</v>
      </c>
      <c r="H54" s="15">
        <f>VLOOKUP($A54,[1]Hoja1!$A$9:$AM$276,7,0)+VLOOKUP($A54,[1]Hoja1!$A$9:$AM$276,9,0)</f>
        <v>0</v>
      </c>
      <c r="I54" s="15">
        <f>VLOOKUP($A54,[1]Hoja1!$A$9:$AM$276,4,0)+VLOOKUP($A54,[1]Hoja1!$A$9:$AM$276,8,0)</f>
        <v>0</v>
      </c>
      <c r="J54" s="15">
        <f>VLOOKUP($A54,[1]Hoja1!$A$9:$AM$276,6,0)</f>
        <v>6000</v>
      </c>
      <c r="K54" s="15">
        <f>VLOOKUP($A54,[1]Hoja1!$A$9:$AM$276,5,0)</f>
        <v>1000</v>
      </c>
      <c r="L54" s="16">
        <f t="shared" si="15"/>
        <v>22032.9</v>
      </c>
      <c r="M54" s="15">
        <f>VLOOKUP($A54,[1]Hoja1!$A$9:$AM$276,34,0)</f>
        <v>6537</v>
      </c>
      <c r="N54" s="16">
        <f t="shared" si="16"/>
        <v>15495.900000000001</v>
      </c>
    </row>
    <row r="55" spans="1:14" s="11" customFormat="1" ht="10.5" customHeight="1" x14ac:dyDescent="0.25">
      <c r="A55" s="26" t="s">
        <v>116</v>
      </c>
      <c r="B55" s="13" t="s">
        <v>59</v>
      </c>
      <c r="C55" s="14" t="s">
        <v>56</v>
      </c>
      <c r="D55" s="14" t="s">
        <v>17</v>
      </c>
      <c r="E55" s="15">
        <f t="shared" si="14"/>
        <v>372.10833333333335</v>
      </c>
      <c r="F55" s="15">
        <f>VLOOKUP($A55,[1]Hoja1!$A$9:$AM$276,3,0)</f>
        <v>11163.25</v>
      </c>
      <c r="G55" s="15">
        <f>VLOOKUP($A55,[1]Hoja1!$A$9:$AM$276,10,0)</f>
        <v>0</v>
      </c>
      <c r="H55" s="15">
        <f>VLOOKUP($A55,[1]Hoja1!$A$9:$AM$276,7,0)+VLOOKUP($A55,[1]Hoja1!$A$9:$AM$276,9,0)</f>
        <v>0</v>
      </c>
      <c r="I55" s="15">
        <f>VLOOKUP($A55,[1]Hoja1!$A$9:$AM$276,4,0)+VLOOKUP($A55,[1]Hoja1!$A$9:$AM$276,8,0)</f>
        <v>2232.65</v>
      </c>
      <c r="J55" s="15">
        <f>VLOOKUP($A55,[1]Hoja1!$A$9:$AM$276,6,0)</f>
        <v>5600</v>
      </c>
      <c r="K55" s="15">
        <f>VLOOKUP($A55,[1]Hoja1!$A$9:$AM$276,5,0)</f>
        <v>1000</v>
      </c>
      <c r="L55" s="16">
        <f t="shared" si="15"/>
        <v>18995.900000000001</v>
      </c>
      <c r="M55" s="15">
        <f>VLOOKUP($A55,[1]Hoja1!$A$9:$AM$276,34,0)</f>
        <v>3901.58</v>
      </c>
      <c r="N55" s="16">
        <f t="shared" si="16"/>
        <v>15094.320000000002</v>
      </c>
    </row>
    <row r="56" spans="1:14" s="11" customFormat="1" ht="10.5" customHeight="1" x14ac:dyDescent="0.25">
      <c r="A56" s="26" t="s">
        <v>109</v>
      </c>
      <c r="B56" s="13" t="s">
        <v>60</v>
      </c>
      <c r="C56" s="14" t="s">
        <v>61</v>
      </c>
      <c r="D56" s="14" t="s">
        <v>120</v>
      </c>
      <c r="E56" s="15">
        <f t="shared" si="14"/>
        <v>249</v>
      </c>
      <c r="F56" s="15">
        <f>VLOOKUP($A56,[1]Hoja1!$A$9:$AM$276,3,0)</f>
        <v>7470</v>
      </c>
      <c r="G56" s="15">
        <f>VLOOKUP($A56,[1]Hoja1!$A$9:$AM$276,10,0)</f>
        <v>0</v>
      </c>
      <c r="H56" s="15">
        <f>VLOOKUP($A56,[1]Hoja1!$A$9:$AM$276,7,0)+VLOOKUP($A56,[1]Hoja1!$A$9:$AM$276,9,0)</f>
        <v>0</v>
      </c>
      <c r="I56" s="15">
        <f>VLOOKUP($A56,[1]Hoja1!$A$9:$AM$276,4,0)+VLOOKUP($A56,[1]Hoja1!$A$9:$AM$276,8,0)</f>
        <v>0</v>
      </c>
      <c r="J56" s="15">
        <f>VLOOKUP($A56,[1]Hoja1!$A$9:$AM$276,6,0)</f>
        <v>1006.32</v>
      </c>
      <c r="K56" s="15">
        <f>VLOOKUP($A56,[1]Hoja1!$A$9:$AM$276,5,0)</f>
        <v>1000</v>
      </c>
      <c r="L56" s="16">
        <f t="shared" si="15"/>
        <v>8476.32</v>
      </c>
      <c r="M56" s="15">
        <f>VLOOKUP($A56,[1]Hoja1!$A$9:$AM$276,34,0)</f>
        <v>453.44</v>
      </c>
      <c r="N56" s="16">
        <f t="shared" si="16"/>
        <v>8022.88</v>
      </c>
    </row>
    <row r="57" spans="1:14" s="11" customFormat="1" ht="10.5" customHeight="1" x14ac:dyDescent="0.25">
      <c r="A57" s="26" t="s">
        <v>110</v>
      </c>
      <c r="B57" s="13" t="s">
        <v>62</v>
      </c>
      <c r="C57" s="14" t="s">
        <v>61</v>
      </c>
      <c r="D57" s="14" t="s">
        <v>120</v>
      </c>
      <c r="E57" s="15">
        <f t="shared" si="14"/>
        <v>430</v>
      </c>
      <c r="F57" s="15">
        <f>VLOOKUP($A57,[1]Hoja1!$A$9:$AM$276,3,0)</f>
        <v>12900</v>
      </c>
      <c r="G57" s="15">
        <f>VLOOKUP($A57,[1]Hoja1!$A$9:$AM$276,10,0)</f>
        <v>0</v>
      </c>
      <c r="H57" s="15">
        <f>VLOOKUP($A57,[1]Hoja1!$A$9:$AM$276,7,0)+VLOOKUP($A57,[1]Hoja1!$A$9:$AM$276,9,0)</f>
        <v>0</v>
      </c>
      <c r="I57" s="15">
        <f>VLOOKUP($A57,[1]Hoja1!$A$9:$AM$276,4,0)+VLOOKUP($A57,[1]Hoja1!$A$9:$AM$276,8,0)</f>
        <v>0</v>
      </c>
      <c r="J57" s="15">
        <f>VLOOKUP($A57,[1]Hoja1!$A$9:$AM$276,6,0)</f>
        <v>0</v>
      </c>
      <c r="K57" s="15">
        <f>VLOOKUP($A57,[1]Hoja1!$A$9:$AM$276,5,0)</f>
        <v>1000</v>
      </c>
      <c r="L57" s="16">
        <f t="shared" si="15"/>
        <v>12900</v>
      </c>
      <c r="M57" s="15">
        <f>VLOOKUP($A57,[1]Hoja1!$A$9:$AM$276,34,0)</f>
        <v>3748.22</v>
      </c>
      <c r="N57" s="16">
        <f t="shared" si="16"/>
        <v>9151.7800000000007</v>
      </c>
    </row>
    <row r="58" spans="1:14" s="11" customFormat="1" ht="12" customHeight="1" x14ac:dyDescent="0.25">
      <c r="A58" s="26" t="s">
        <v>96</v>
      </c>
      <c r="B58" s="13" t="s">
        <v>212</v>
      </c>
      <c r="C58" s="14" t="s">
        <v>98</v>
      </c>
      <c r="D58" s="14" t="s">
        <v>120</v>
      </c>
      <c r="E58" s="15">
        <f t="shared" si="14"/>
        <v>464.78399999999999</v>
      </c>
      <c r="F58" s="15">
        <f>VLOOKUP($A58,[1]Hoja1!$A$9:$AM$276,3,0)</f>
        <v>13943.52</v>
      </c>
      <c r="G58" s="15">
        <f>VLOOKUP($A58,[1]Hoja1!$A$9:$AM$276,10,0)</f>
        <v>0</v>
      </c>
      <c r="H58" s="15">
        <f>VLOOKUP($A58,[1]Hoja1!$A$9:$AM$276,7,0)+VLOOKUP($A58,[1]Hoja1!$A$9:$AM$276,9,0)</f>
        <v>0</v>
      </c>
      <c r="I58" s="15">
        <f>VLOOKUP($A58,[1]Hoja1!$A$9:$AM$276,4,0)+VLOOKUP($A58,[1]Hoja1!$A$9:$AM$276,8,0)</f>
        <v>3485.88</v>
      </c>
      <c r="J58" s="15">
        <f>VLOOKUP($A58,[1]Hoja1!$A$9:$AM$276,6,0)</f>
        <v>4600</v>
      </c>
      <c r="K58" s="15">
        <f>VLOOKUP($A58,[1]Hoja1!$A$9:$AM$276,5,0)</f>
        <v>1000</v>
      </c>
      <c r="L58" s="16">
        <f t="shared" si="15"/>
        <v>22029.4</v>
      </c>
      <c r="M58" s="15">
        <f>VLOOKUP($A58,[1]Hoja1!$A$9:$AM$276,34,0)</f>
        <v>3707.22</v>
      </c>
      <c r="N58" s="16">
        <f t="shared" si="16"/>
        <v>18322.18</v>
      </c>
    </row>
    <row r="59" spans="1:14" s="11" customFormat="1" ht="10.5" customHeight="1" x14ac:dyDescent="0.25">
      <c r="A59" s="26" t="s">
        <v>168</v>
      </c>
      <c r="B59" s="13" t="s">
        <v>169</v>
      </c>
      <c r="C59" s="14" t="s">
        <v>16</v>
      </c>
      <c r="D59" s="14" t="s">
        <v>120</v>
      </c>
      <c r="E59" s="15">
        <f t="shared" ref="E59" si="17">+F59/30</f>
        <v>250</v>
      </c>
      <c r="F59" s="15">
        <f>VLOOKUP($A59,[1]Hoja1!$A$9:$AM$276,3,0)</f>
        <v>7500</v>
      </c>
      <c r="G59" s="15">
        <f>VLOOKUP($A59,[1]Hoja1!$A$9:$AM$276,10,0)</f>
        <v>0</v>
      </c>
      <c r="H59" s="15">
        <f>VLOOKUP($A59,[1]Hoja1!$A$9:$AM$276,7,0)+VLOOKUP($A59,[1]Hoja1!$A$9:$AM$276,9,0)</f>
        <v>0</v>
      </c>
      <c r="I59" s="15">
        <f>VLOOKUP($A59,[1]Hoja1!$A$9:$AM$276,4,0)+VLOOKUP($A59,[1]Hoja1!$A$9:$AM$276,8,0)</f>
        <v>0</v>
      </c>
      <c r="J59" s="15">
        <f>VLOOKUP($A59,[1]Hoja1!$A$9:$AM$276,6,0)</f>
        <v>1439</v>
      </c>
      <c r="K59" s="15">
        <f>VLOOKUP($A59,[1]Hoja1!$A$9:$AM$276,5,0)</f>
        <v>1000</v>
      </c>
      <c r="L59" s="16">
        <f t="shared" si="15"/>
        <v>8939</v>
      </c>
      <c r="M59" s="15">
        <f>VLOOKUP($A59,[1]Hoja1!$A$9:$AM$276,34,0)</f>
        <v>516.26</v>
      </c>
      <c r="N59" s="16">
        <f t="shared" ref="N59" si="18">+L59-M59</f>
        <v>8422.74</v>
      </c>
    </row>
    <row r="60" spans="1:14" s="11" customFormat="1" ht="10.5" customHeight="1" x14ac:dyDescent="0.25">
      <c r="A60" s="26" t="s">
        <v>131</v>
      </c>
      <c r="B60" s="13" t="s">
        <v>179</v>
      </c>
      <c r="C60" s="14" t="s">
        <v>28</v>
      </c>
      <c r="D60" s="14" t="s">
        <v>120</v>
      </c>
      <c r="E60" s="15">
        <f t="shared" si="14"/>
        <v>475</v>
      </c>
      <c r="F60" s="15">
        <f>VLOOKUP($A60,[1]Hoja1!$A$9:$AM$276,3,0)</f>
        <v>14250</v>
      </c>
      <c r="G60" s="15">
        <f>VLOOKUP($A60,[1]Hoja1!$A$9:$AM$276,10,0)</f>
        <v>0</v>
      </c>
      <c r="H60" s="15">
        <f>VLOOKUP($A60,[1]Hoja1!$A$9:$AM$276,7,0)+VLOOKUP($A60,[1]Hoja1!$A$9:$AM$276,9,0)</f>
        <v>0</v>
      </c>
      <c r="I60" s="15">
        <f>VLOOKUP($A60,[1]Hoja1!$A$9:$AM$276,4,0)+VLOOKUP($A60,[1]Hoja1!$A$9:$AM$276,8,0)</f>
        <v>0</v>
      </c>
      <c r="J60" s="15">
        <f>VLOOKUP($A60,[1]Hoja1!$A$9:$AM$276,6,0)</f>
        <v>9537.56</v>
      </c>
      <c r="K60" s="15">
        <f>VLOOKUP($A60,[1]Hoja1!$A$9:$AM$276,5,0)</f>
        <v>1000</v>
      </c>
      <c r="L60" s="16">
        <f t="shared" si="15"/>
        <v>23787.559999999998</v>
      </c>
      <c r="M60" s="15">
        <f>VLOOKUP($A60,[1]Hoja1!$A$9:$AM$276,34,0)</f>
        <v>4117.74</v>
      </c>
      <c r="N60" s="16">
        <f t="shared" si="16"/>
        <v>19669.82</v>
      </c>
    </row>
    <row r="61" spans="1:14" x14ac:dyDescent="0.25">
      <c r="A61" s="26" t="s">
        <v>162</v>
      </c>
      <c r="B61" s="13" t="s">
        <v>163</v>
      </c>
      <c r="C61" s="5" t="s">
        <v>56</v>
      </c>
      <c r="D61" s="14" t="s">
        <v>120</v>
      </c>
      <c r="E61" s="15">
        <f>+F61/30</f>
        <v>280</v>
      </c>
      <c r="F61" s="15">
        <f>VLOOKUP($A61,[1]Hoja1!$A$9:$AM$276,3,0)</f>
        <v>8400</v>
      </c>
      <c r="G61" s="15">
        <f>VLOOKUP($A61,[1]Hoja1!$A$9:$AM$276,10,0)</f>
        <v>0</v>
      </c>
      <c r="H61" s="15">
        <f>VLOOKUP($A61,[1]Hoja1!$A$9:$AM$276,7,0)+VLOOKUP($A61,[1]Hoja1!$A$9:$AM$276,9,0)</f>
        <v>0</v>
      </c>
      <c r="I61" s="15">
        <f>VLOOKUP($A61,[1]Hoja1!$A$9:$AM$276,4,0)+VLOOKUP($A61,[1]Hoja1!$A$9:$AM$276,8,0)</f>
        <v>0</v>
      </c>
      <c r="J61" s="15">
        <f>VLOOKUP($A61,[1]Hoja1!$A$9:$AM$276,6,0)</f>
        <v>2600</v>
      </c>
      <c r="K61" s="15">
        <f>VLOOKUP($A61,[1]Hoja1!$A$9:$AM$276,5,0)</f>
        <v>1000</v>
      </c>
      <c r="L61" s="16">
        <f t="shared" si="15"/>
        <v>11000</v>
      </c>
      <c r="M61" s="15">
        <f>VLOOKUP($A61,[1]Hoja1!$A$9:$AM$276,34,0)</f>
        <v>1201.28</v>
      </c>
      <c r="N61" s="16">
        <f>+L61-M61</f>
        <v>9798.7199999999993</v>
      </c>
    </row>
    <row r="62" spans="1:14" ht="12.75" customHeight="1" x14ac:dyDescent="0.25">
      <c r="A62" s="26" t="s">
        <v>208</v>
      </c>
      <c r="B62" s="13" t="s">
        <v>209</v>
      </c>
      <c r="C62" s="5" t="s">
        <v>56</v>
      </c>
      <c r="D62" s="14" t="s">
        <v>120</v>
      </c>
      <c r="E62" s="15">
        <v>266.67</v>
      </c>
      <c r="F62" s="15">
        <f>VLOOKUP($A62,[1]Hoja1!$A$9:$AM$276,3,0)</f>
        <v>8000.1</v>
      </c>
      <c r="G62" s="15">
        <f>VLOOKUP($A62,[1]Hoja1!$A$9:$AM$276,10,0)</f>
        <v>0</v>
      </c>
      <c r="H62" s="15">
        <f>VLOOKUP($A62,[1]Hoja1!$A$9:$AM$276,7,0)+VLOOKUP($A62,[1]Hoja1!$A$9:$AM$276,9,0)</f>
        <v>0</v>
      </c>
      <c r="I62" s="15">
        <f>VLOOKUP($A62,[1]Hoja1!$A$9:$AM$276,4,0)+VLOOKUP($A62,[1]Hoja1!$A$9:$AM$276,8,0)</f>
        <v>0</v>
      </c>
      <c r="J62" s="15">
        <f>VLOOKUP($A62,[1]Hoja1!$A$9:$AM$276,6,0)</f>
        <v>1000</v>
      </c>
      <c r="K62" s="15">
        <f>VLOOKUP($A62,[1]Hoja1!$A$9:$AM$276,5,0)</f>
        <v>1000</v>
      </c>
      <c r="L62" s="16">
        <f t="shared" si="15"/>
        <v>9000.1</v>
      </c>
      <c r="M62" s="15">
        <f>VLOOKUP($A62,[1]Hoja1!$A$9:$AM$276,34,0)</f>
        <v>944.94</v>
      </c>
      <c r="N62" s="16">
        <f t="shared" ref="N62:N63" si="19">+L62-M62</f>
        <v>8055.16</v>
      </c>
    </row>
    <row r="63" spans="1:14" ht="12.75" customHeight="1" x14ac:dyDescent="0.25">
      <c r="A63" s="26" t="s">
        <v>210</v>
      </c>
      <c r="B63" s="13" t="s">
        <v>211</v>
      </c>
      <c r="C63" s="5" t="s">
        <v>56</v>
      </c>
      <c r="D63" s="14" t="s">
        <v>120</v>
      </c>
      <c r="E63" s="15">
        <v>266.67</v>
      </c>
      <c r="F63" s="15">
        <f>VLOOKUP($A63,[1]Hoja1!$A$9:$AM$276,3,0)</f>
        <v>8000.1</v>
      </c>
      <c r="G63" s="15">
        <f>VLOOKUP($A63,[1]Hoja1!$A$9:$AM$276,10,0)</f>
        <v>0</v>
      </c>
      <c r="H63" s="15">
        <f>VLOOKUP($A63,[1]Hoja1!$A$9:$AM$276,7,0)+VLOOKUP($A63,[1]Hoja1!$A$9:$AM$276,9,0)</f>
        <v>0</v>
      </c>
      <c r="I63" s="15">
        <f>VLOOKUP($A63,[1]Hoja1!$A$9:$AM$276,4,0)+VLOOKUP($A63,[1]Hoja1!$A$9:$AM$276,8,0)</f>
        <v>0</v>
      </c>
      <c r="J63" s="15">
        <f>VLOOKUP($A63,[1]Hoja1!$A$9:$AM$276,6,0)</f>
        <v>1000</v>
      </c>
      <c r="K63" s="15">
        <f>VLOOKUP($A63,[1]Hoja1!$A$9:$AM$276,5,0)</f>
        <v>1000</v>
      </c>
      <c r="L63" s="16">
        <f t="shared" si="15"/>
        <v>9000.1</v>
      </c>
      <c r="M63" s="15">
        <f>VLOOKUP($A63,[1]Hoja1!$A$9:$AM$276,34,0)</f>
        <v>944.94</v>
      </c>
      <c r="N63" s="16">
        <f t="shared" si="19"/>
        <v>8055.16</v>
      </c>
    </row>
    <row r="64" spans="1:14" ht="12.75" customHeight="1" x14ac:dyDescent="0.25">
      <c r="A64" s="26" t="s">
        <v>213</v>
      </c>
      <c r="B64" s="13" t="s">
        <v>214</v>
      </c>
      <c r="C64" s="5" t="s">
        <v>40</v>
      </c>
      <c r="D64" s="14" t="s">
        <v>120</v>
      </c>
      <c r="E64" s="15">
        <v>248.93</v>
      </c>
      <c r="F64" s="15">
        <f>VLOOKUP($A64,[1]Hoja1!$A$9:$AM$276,3,0)</f>
        <v>7467.9</v>
      </c>
      <c r="G64" s="15">
        <f>VLOOKUP($A64,[1]Hoja1!$A$9:$AM$276,10,0)</f>
        <v>0</v>
      </c>
      <c r="H64" s="15">
        <f>VLOOKUP($A64,[1]Hoja1!$A$9:$AM$276,7,0)+VLOOKUP($A64,[1]Hoja1!$A$9:$AM$276,9,0)</f>
        <v>0</v>
      </c>
      <c r="I64" s="15">
        <f>VLOOKUP($A64,[1]Hoja1!$A$9:$AM$276,4,0)+VLOOKUP($A64,[1]Hoja1!$A$9:$AM$276,8,0)</f>
        <v>0</v>
      </c>
      <c r="J64" s="15">
        <f>VLOOKUP($A64,[1]Hoja1!$A$9:$AM$276,6,0)</f>
        <v>0</v>
      </c>
      <c r="K64" s="15">
        <f>VLOOKUP($A64,[1]Hoja1!$A$9:$AM$276,5,0)</f>
        <v>1000</v>
      </c>
      <c r="L64" s="16">
        <f t="shared" si="15"/>
        <v>7467.9</v>
      </c>
      <c r="M64" s="15">
        <f>VLOOKUP($A64,[1]Hoja1!$A$9:$AM$276,34,0)</f>
        <v>0</v>
      </c>
      <c r="N64" s="16">
        <f>+L64-M64</f>
        <v>7467.9</v>
      </c>
    </row>
    <row r="65" spans="1:14" ht="12.75" customHeight="1" x14ac:dyDescent="0.25">
      <c r="A65" s="26" t="s">
        <v>221</v>
      </c>
      <c r="B65" s="13" t="s">
        <v>222</v>
      </c>
      <c r="C65" s="5" t="s">
        <v>56</v>
      </c>
      <c r="D65" s="14" t="s">
        <v>120</v>
      </c>
      <c r="E65" s="15">
        <v>266.67</v>
      </c>
      <c r="F65" s="15">
        <f>VLOOKUP($A65,[1]Hoja1!$A$9:$AM$276,3,0)</f>
        <v>7467.9</v>
      </c>
      <c r="G65" s="15">
        <f>VLOOKUP($A65,[1]Hoja1!$A$9:$AM$276,10,0)</f>
        <v>0</v>
      </c>
      <c r="H65" s="15">
        <f>VLOOKUP($A65,[1]Hoja1!$A$9:$AM$276,7,0)+VLOOKUP($A65,[1]Hoja1!$A$9:$AM$276,9,0)</f>
        <v>0</v>
      </c>
      <c r="I65" s="15">
        <f>VLOOKUP($A65,[1]Hoja1!$A$9:$AM$276,4,0)+VLOOKUP($A65,[1]Hoja1!$A$9:$AM$276,8,0)</f>
        <v>0</v>
      </c>
      <c r="J65" s="15">
        <f>VLOOKUP($A65,[1]Hoja1!$A$9:$AM$276,6,0)</f>
        <v>0</v>
      </c>
      <c r="K65" s="15">
        <f>VLOOKUP($A65,[1]Hoja1!$A$9:$AM$276,5,0)</f>
        <v>1000</v>
      </c>
      <c r="L65" s="16">
        <f t="shared" si="15"/>
        <v>7467.9</v>
      </c>
      <c r="M65" s="15">
        <f>VLOOKUP($A65,[1]Hoja1!$A$9:$AM$276,34,0)</f>
        <v>0</v>
      </c>
      <c r="N65" s="16">
        <f>+L65-M65</f>
        <v>7467.9</v>
      </c>
    </row>
    <row r="66" spans="1:14" ht="12.75" customHeight="1" x14ac:dyDescent="0.25">
      <c r="A66" s="26" t="s">
        <v>219</v>
      </c>
      <c r="B66" s="13" t="s">
        <v>220</v>
      </c>
      <c r="C66" s="5" t="s">
        <v>56</v>
      </c>
      <c r="D66" s="14" t="s">
        <v>120</v>
      </c>
      <c r="E66" s="15">
        <v>266.67</v>
      </c>
      <c r="F66" s="15">
        <f>VLOOKUP($A66,[1]Hoja1!$A$9:$AM$276,3,0)</f>
        <v>8000.1</v>
      </c>
      <c r="G66" s="15">
        <f>VLOOKUP($A66,[1]Hoja1!$A$9:$AM$276,10,0)</f>
        <v>0</v>
      </c>
      <c r="H66" s="15">
        <f>VLOOKUP($A66,[1]Hoja1!$A$9:$AM$276,7,0)+VLOOKUP($A66,[1]Hoja1!$A$9:$AM$276,9,0)</f>
        <v>0</v>
      </c>
      <c r="I66" s="15">
        <f>VLOOKUP($A66,[1]Hoja1!$A$9:$AM$276,4,0)+VLOOKUP($A66,[1]Hoja1!$A$9:$AM$276,8,0)</f>
        <v>0</v>
      </c>
      <c r="J66" s="15">
        <f>VLOOKUP($A66,[1]Hoja1!$A$9:$AM$276,6,0)</f>
        <v>1000</v>
      </c>
      <c r="K66" s="15">
        <f>VLOOKUP($A66,[1]Hoja1!$A$9:$AM$276,5,0)</f>
        <v>1000</v>
      </c>
      <c r="L66" s="16">
        <f t="shared" si="15"/>
        <v>9000.1</v>
      </c>
      <c r="M66" s="15">
        <f>VLOOKUP($A66,[1]Hoja1!$A$9:$AM$276,34,0)</f>
        <v>944.94</v>
      </c>
      <c r="N66" s="16">
        <f>+L66-M66</f>
        <v>8055.16</v>
      </c>
    </row>
    <row r="67" spans="1:14" s="11" customFormat="1" ht="10.5" customHeight="1" x14ac:dyDescent="0.25">
      <c r="A67" s="26"/>
      <c r="B67" s="13"/>
      <c r="C67" s="14"/>
      <c r="D67" s="14"/>
      <c r="E67" s="15"/>
      <c r="F67" s="15"/>
      <c r="G67" s="14"/>
      <c r="H67" s="14"/>
      <c r="I67" s="14"/>
      <c r="J67" s="14"/>
      <c r="K67" s="14"/>
      <c r="L67" s="16"/>
      <c r="M67" s="16"/>
      <c r="N67" s="16"/>
    </row>
    <row r="68" spans="1:14" s="11" customFormat="1" ht="17.25" customHeight="1" x14ac:dyDescent="0.25">
      <c r="A68" s="6" t="s">
        <v>63</v>
      </c>
      <c r="B68" s="7"/>
      <c r="C68" s="8"/>
      <c r="D68" s="8"/>
      <c r="E68" s="9"/>
      <c r="F68" s="9"/>
      <c r="G68" s="8"/>
      <c r="H68" s="8"/>
      <c r="I68" s="8"/>
      <c r="J68" s="8"/>
      <c r="K68" s="8"/>
      <c r="L68" s="10"/>
      <c r="M68" s="10"/>
      <c r="N68" s="10"/>
    </row>
    <row r="69" spans="1:14" s="11" customFormat="1" ht="10.5" customHeight="1" x14ac:dyDescent="0.25">
      <c r="A69" s="26" t="s">
        <v>111</v>
      </c>
      <c r="B69" s="13" t="s">
        <v>183</v>
      </c>
      <c r="C69" s="14" t="s">
        <v>64</v>
      </c>
      <c r="D69" s="14" t="s">
        <v>120</v>
      </c>
      <c r="E69" s="15">
        <f t="shared" ref="E69:E73" si="20">+F69/30</f>
        <v>248.92999999999998</v>
      </c>
      <c r="F69" s="15">
        <f>VLOOKUP($A69,[1]Hoja1!$A$9:$AM$276,3,0)</f>
        <v>7467.9</v>
      </c>
      <c r="G69" s="15">
        <f>VLOOKUP($A69,[1]Hoja1!$A$9:$AM$276,10,0)</f>
        <v>0</v>
      </c>
      <c r="H69" s="15">
        <f>VLOOKUP($A69,[1]Hoja1!$A$9:$AM$276,7,0)+VLOOKUP($A69,[1]Hoja1!$A$9:$AM$276,9,0)</f>
        <v>0</v>
      </c>
      <c r="I69" s="15">
        <f>VLOOKUP($A69,[1]Hoja1!$A$9:$AM$276,4,0)+VLOOKUP($A69,[1]Hoja1!$A$9:$AM$276,8,0)</f>
        <v>0</v>
      </c>
      <c r="J69" s="15">
        <f>VLOOKUP($A69,[1]Hoja1!$A$9:$AM$276,6,0)</f>
        <v>0</v>
      </c>
      <c r="K69" s="15">
        <f>VLOOKUP($A69,[1]Hoja1!$A$9:$AM$276,5,0)</f>
        <v>1000</v>
      </c>
      <c r="L69" s="16">
        <f t="shared" ref="L69:L73" si="21">SUM(F69:J69)</f>
        <v>7467.9</v>
      </c>
      <c r="M69" s="15">
        <f>VLOOKUP($A69,[1]Hoja1!$A$9:$AM$276,34,0)</f>
        <v>0</v>
      </c>
      <c r="N69" s="16">
        <f t="shared" ref="N69:N72" si="22">+L69-M69</f>
        <v>7467.9</v>
      </c>
    </row>
    <row r="70" spans="1:14" s="11" customFormat="1" ht="10.5" customHeight="1" x14ac:dyDescent="0.25">
      <c r="A70" s="26" t="s">
        <v>108</v>
      </c>
      <c r="B70" s="13" t="s">
        <v>182</v>
      </c>
      <c r="C70" s="14" t="s">
        <v>64</v>
      </c>
      <c r="D70" s="14" t="s">
        <v>120</v>
      </c>
      <c r="E70" s="15">
        <f t="shared" si="20"/>
        <v>248.92999999999998</v>
      </c>
      <c r="F70" s="15">
        <f>VLOOKUP($A70,[1]Hoja1!$A$9:$AM$276,3,0)</f>
        <v>7467.9</v>
      </c>
      <c r="G70" s="15">
        <f>VLOOKUP($A70,[1]Hoja1!$A$9:$AM$276,10,0)</f>
        <v>0</v>
      </c>
      <c r="H70" s="15">
        <f>VLOOKUP($A70,[1]Hoja1!$A$9:$AM$276,7,0)+VLOOKUP($A70,[1]Hoja1!$A$9:$AM$276,9,0)</f>
        <v>0</v>
      </c>
      <c r="I70" s="15">
        <f>VLOOKUP($A70,[1]Hoja1!$A$9:$AM$276,4,0)+VLOOKUP($A70,[1]Hoja1!$A$9:$AM$276,8,0)</f>
        <v>0</v>
      </c>
      <c r="J70" s="15">
        <f>VLOOKUP($A70,[1]Hoja1!$A$9:$AM$276,6,0)</f>
        <v>0</v>
      </c>
      <c r="K70" s="15">
        <f>VLOOKUP($A70,[1]Hoja1!$A$9:$AM$276,5,0)</f>
        <v>1000</v>
      </c>
      <c r="L70" s="16">
        <f t="shared" si="21"/>
        <v>7467.9</v>
      </c>
      <c r="M70" s="15">
        <f>VLOOKUP($A70,[1]Hoja1!$A$9:$AM$276,34,0)</f>
        <v>0</v>
      </c>
      <c r="N70" s="16">
        <f t="shared" si="22"/>
        <v>7467.9</v>
      </c>
    </row>
    <row r="71" spans="1:14" s="11" customFormat="1" ht="10.5" customHeight="1" x14ac:dyDescent="0.25">
      <c r="A71" s="26" t="s">
        <v>172</v>
      </c>
      <c r="B71" s="13" t="s">
        <v>173</v>
      </c>
      <c r="C71" s="14" t="s">
        <v>64</v>
      </c>
      <c r="D71" s="14" t="s">
        <v>120</v>
      </c>
      <c r="E71" s="15">
        <v>208</v>
      </c>
      <c r="F71" s="15">
        <f>VLOOKUP($A71,[1]Hoja1!$A$9:$AM$276,3,0)</f>
        <v>7467.9</v>
      </c>
      <c r="G71" s="15">
        <f>VLOOKUP($A71,[1]Hoja1!$A$9:$AM$276,10,0)</f>
        <v>0</v>
      </c>
      <c r="H71" s="15">
        <f>VLOOKUP($A71,[1]Hoja1!$A$9:$AM$276,7,0)+VLOOKUP($A71,[1]Hoja1!$A$9:$AM$276,9,0)</f>
        <v>0</v>
      </c>
      <c r="I71" s="15">
        <f>VLOOKUP($A71,[1]Hoja1!$A$9:$AM$276,4,0)+VLOOKUP($A71,[1]Hoja1!$A$9:$AM$276,8,0)</f>
        <v>0</v>
      </c>
      <c r="J71" s="15">
        <f>VLOOKUP($A71,[1]Hoja1!$A$9:$AM$276,6,0)</f>
        <v>0</v>
      </c>
      <c r="K71" s="15">
        <f>VLOOKUP($A71,[1]Hoja1!$A$9:$AM$276,5,0)</f>
        <v>1000</v>
      </c>
      <c r="L71" s="16">
        <f t="shared" si="21"/>
        <v>7467.9</v>
      </c>
      <c r="M71" s="15">
        <f>VLOOKUP($A71,[1]Hoja1!$A$9:$AM$276,34,0)</f>
        <v>0</v>
      </c>
      <c r="N71" s="16">
        <f t="shared" ref="N71" si="23">+L71-M71</f>
        <v>7467.9</v>
      </c>
    </row>
    <row r="72" spans="1:14" s="11" customFormat="1" ht="10.5" customHeight="1" x14ac:dyDescent="0.25">
      <c r="A72" s="26" t="s">
        <v>95</v>
      </c>
      <c r="B72" s="13" t="s">
        <v>180</v>
      </c>
      <c r="C72" s="14" t="s">
        <v>64</v>
      </c>
      <c r="D72" s="14" t="s">
        <v>120</v>
      </c>
      <c r="E72" s="15">
        <f t="shared" si="20"/>
        <v>248.92999999999998</v>
      </c>
      <c r="F72" s="15">
        <f>VLOOKUP($A72,[1]Hoja1!$A$9:$AM$276,3,0)</f>
        <v>7467.9</v>
      </c>
      <c r="G72" s="15">
        <f>VLOOKUP($A72,[1]Hoja1!$A$9:$AM$276,10,0)</f>
        <v>0</v>
      </c>
      <c r="H72" s="15">
        <f>VLOOKUP($A72,[1]Hoja1!$A$9:$AM$276,7,0)+VLOOKUP($A72,[1]Hoja1!$A$9:$AM$276,9,0)</f>
        <v>0</v>
      </c>
      <c r="I72" s="15">
        <f>VLOOKUP($A72,[1]Hoja1!$A$9:$AM$276,4,0)+VLOOKUP($A72,[1]Hoja1!$A$9:$AM$276,8,0)</f>
        <v>0</v>
      </c>
      <c r="J72" s="15">
        <f>VLOOKUP($A72,[1]Hoja1!$A$9:$AM$276,6,0)</f>
        <v>0</v>
      </c>
      <c r="K72" s="15">
        <f>VLOOKUP($A72,[1]Hoja1!$A$9:$AM$276,5,0)</f>
        <v>1000</v>
      </c>
      <c r="L72" s="16">
        <f t="shared" si="21"/>
        <v>7467.9</v>
      </c>
      <c r="M72" s="15">
        <f>VLOOKUP($A72,[1]Hoja1!$A$9:$AM$276,34,0)</f>
        <v>0</v>
      </c>
      <c r="N72" s="16">
        <f t="shared" si="22"/>
        <v>7467.9</v>
      </c>
    </row>
    <row r="73" spans="1:14" s="11" customFormat="1" ht="10.5" customHeight="1" x14ac:dyDescent="0.25">
      <c r="A73" s="26" t="s">
        <v>117</v>
      </c>
      <c r="B73" s="13" t="s">
        <v>181</v>
      </c>
      <c r="C73" s="14" t="s">
        <v>64</v>
      </c>
      <c r="D73" s="14" t="s">
        <v>120</v>
      </c>
      <c r="E73" s="15">
        <f t="shared" si="20"/>
        <v>300</v>
      </c>
      <c r="F73" s="15">
        <f>VLOOKUP($A73,[1]Hoja1!$A$9:$AM$276,3,0)</f>
        <v>9000</v>
      </c>
      <c r="G73" s="15">
        <f>VLOOKUP($A73,[1]Hoja1!$A$9:$AM$276,10,0)</f>
        <v>0</v>
      </c>
      <c r="H73" s="15">
        <f>VLOOKUP($A73,[1]Hoja1!$A$9:$AM$276,7,0)+VLOOKUP($A73,[1]Hoja1!$A$9:$AM$276,9,0)</f>
        <v>0</v>
      </c>
      <c r="I73" s="15">
        <f>VLOOKUP($A73,[1]Hoja1!$A$9:$AM$276,4,0)+VLOOKUP($A73,[1]Hoja1!$A$9:$AM$276,8,0)</f>
        <v>0</v>
      </c>
      <c r="J73" s="15">
        <f>VLOOKUP($A73,[1]Hoja1!$A$9:$AM$276,6,0)</f>
        <v>4200</v>
      </c>
      <c r="K73" s="15">
        <f>VLOOKUP($A73,[1]Hoja1!$A$9:$AM$276,5,0)</f>
        <v>1000</v>
      </c>
      <c r="L73" s="16">
        <f t="shared" si="21"/>
        <v>13200</v>
      </c>
      <c r="M73" s="15">
        <f>VLOOKUP($A73,[1]Hoja1!$A$9:$AM$276,34,0)</f>
        <v>1611.4</v>
      </c>
      <c r="N73" s="16">
        <f>+L73-M73</f>
        <v>11588.6</v>
      </c>
    </row>
    <row r="74" spans="1:14" s="11" customFormat="1" ht="10.5" customHeight="1" x14ac:dyDescent="0.25">
      <c r="A74" s="26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65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6" t="s">
        <v>112</v>
      </c>
      <c r="B76" s="13" t="s">
        <v>66</v>
      </c>
      <c r="C76" s="14" t="s">
        <v>197</v>
      </c>
      <c r="D76" s="14" t="s">
        <v>120</v>
      </c>
      <c r="E76" s="15">
        <f t="shared" ref="E76" si="24">+F76/30</f>
        <v>399.99</v>
      </c>
      <c r="F76" s="15">
        <f>VLOOKUP($A76,[1]Hoja1!$A$9:$AM$276,3,0)</f>
        <v>11999.7</v>
      </c>
      <c r="G76" s="15">
        <f>VLOOKUP($A76,[1]Hoja1!$A$9:$AM$276,10,0)</f>
        <v>0</v>
      </c>
      <c r="H76" s="15">
        <f>VLOOKUP($A76,[1]Hoja1!$A$9:$AM$276,7,0)+VLOOKUP($A76,[1]Hoja1!$A$9:$AM$276,9,0)</f>
        <v>0</v>
      </c>
      <c r="I76" s="15">
        <f>VLOOKUP($A76,[1]Hoja1!$A$9:$AM$276,4,0)+VLOOKUP($A76,[1]Hoja1!$A$9:$AM$276,8,0)</f>
        <v>0</v>
      </c>
      <c r="J76" s="15">
        <f>VLOOKUP($A76,[1]Hoja1!$A$9:$AM$276,6,0)</f>
        <v>5534.8</v>
      </c>
      <c r="K76" s="15">
        <f>VLOOKUP($A76,[1]Hoja1!$A$9:$AM$276,5,0)</f>
        <v>1000</v>
      </c>
      <c r="L76" s="16">
        <f>SUM(F76:J76)</f>
        <v>17534.5</v>
      </c>
      <c r="M76" s="15">
        <f>VLOOKUP($A76,[1]Hoja1!$A$9:$AM$276,34,0)</f>
        <v>2598.8200000000002</v>
      </c>
      <c r="N76" s="16">
        <f t="shared" ref="N76" si="25">+L76-M76</f>
        <v>14935.68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0.5" customHeight="1" x14ac:dyDescent="0.25">
      <c r="A78" s="26"/>
      <c r="B78" s="13"/>
      <c r="C78" s="14"/>
      <c r="D78" s="14"/>
      <c r="E78" s="15"/>
      <c r="F78" s="15"/>
      <c r="G78" s="14"/>
      <c r="H78" s="14"/>
      <c r="I78" s="14"/>
      <c r="J78" s="14"/>
      <c r="K78" s="14"/>
      <c r="L78" s="16"/>
      <c r="M78" s="16"/>
      <c r="N78" s="16"/>
    </row>
    <row r="79" spans="1:14" s="11" customFormat="1" ht="17.25" customHeight="1" x14ac:dyDescent="0.25">
      <c r="A79" s="6" t="s">
        <v>67</v>
      </c>
      <c r="B79" s="7"/>
      <c r="C79" s="8"/>
      <c r="D79" s="8"/>
      <c r="E79" s="9"/>
      <c r="F79" s="9"/>
      <c r="G79" s="8"/>
      <c r="H79" s="8"/>
      <c r="I79" s="8"/>
      <c r="J79" s="8"/>
      <c r="K79" s="8"/>
      <c r="L79" s="10"/>
      <c r="M79" s="10"/>
      <c r="N79" s="10"/>
    </row>
    <row r="80" spans="1:14" s="11" customFormat="1" ht="10.5" customHeight="1" x14ac:dyDescent="0.25">
      <c r="A80" s="26" t="s">
        <v>68</v>
      </c>
      <c r="B80" s="13" t="s">
        <v>69</v>
      </c>
      <c r="C80" s="14" t="s">
        <v>204</v>
      </c>
      <c r="D80" s="14" t="s">
        <v>17</v>
      </c>
      <c r="E80" s="15">
        <f>+F80/30</f>
        <v>330.60999999999996</v>
      </c>
      <c r="F80" s="15">
        <f>VLOOKUP($A80,[1]Hoja1!$A$9:$AM$276,3,0)</f>
        <v>9918.2999999999993</v>
      </c>
      <c r="G80" s="15">
        <f>VLOOKUP($A80,[1]Hoja1!$A$9:$AM$276,10,0)</f>
        <v>0</v>
      </c>
      <c r="H80" s="15">
        <f>VLOOKUP($A80,[1]Hoja1!$A$9:$AM$276,7,0)+VLOOKUP($A80,[1]Hoja1!$A$9:$AM$276,9,0)</f>
        <v>0</v>
      </c>
      <c r="I80" s="15">
        <f>VLOOKUP($A80,[1]Hoja1!$A$9:$AM$276,4,0)+VLOOKUP($A80,[1]Hoja1!$A$9:$AM$276,8,0)</f>
        <v>0</v>
      </c>
      <c r="J80" s="15">
        <f>VLOOKUP($A80,[1]Hoja1!$A$9:$AM$276,6,0)</f>
        <v>950</v>
      </c>
      <c r="K80" s="15">
        <f>VLOOKUP($A80,[1]Hoja1!$A$9:$AM$276,5,0)</f>
        <v>1000</v>
      </c>
      <c r="L80" s="16">
        <f>SUM(F80:J80)</f>
        <v>10868.3</v>
      </c>
      <c r="M80" s="15">
        <f>VLOOKUP($A80,[1]Hoja1!$A$9:$AM$276,34,0)</f>
        <v>1929.56</v>
      </c>
      <c r="N80" s="16">
        <f>+L80-M80</f>
        <v>8938.74</v>
      </c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101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113</v>
      </c>
      <c r="B83" s="13" t="s">
        <v>102</v>
      </c>
      <c r="C83" s="14" t="s">
        <v>16</v>
      </c>
      <c r="D83" s="14" t="s">
        <v>120</v>
      </c>
      <c r="E83" s="15">
        <f t="shared" ref="E83" si="26">+F83/30</f>
        <v>249</v>
      </c>
      <c r="F83" s="15">
        <f>VLOOKUP($A83,[1]Hoja1!$A$9:$AM$276,3,0)</f>
        <v>7470</v>
      </c>
      <c r="G83" s="15">
        <f>VLOOKUP($A83,[1]Hoja1!$A$9:$AM$276,10,0)</f>
        <v>0</v>
      </c>
      <c r="H83" s="15">
        <f>VLOOKUP($A83,[1]Hoja1!$A$9:$AM$276,7,0)+VLOOKUP($A83,[1]Hoja1!$A$9:$AM$276,9,0)</f>
        <v>0</v>
      </c>
      <c r="I83" s="15">
        <f>VLOOKUP($A83,[1]Hoja1!$A$9:$AM$276,4,0)+VLOOKUP($A83,[1]Hoja1!$A$9:$AM$276,8,0)</f>
        <v>0</v>
      </c>
      <c r="J83" s="15">
        <f>VLOOKUP($A83,[1]Hoja1!$A$9:$AM$276,6,0)</f>
        <v>900</v>
      </c>
      <c r="K83" s="15">
        <f>VLOOKUP($A83,[1]Hoja1!$A$9:$AM$276,5,0)</f>
        <v>1000</v>
      </c>
      <c r="L83" s="16">
        <f>SUM(F83:J83)</f>
        <v>8370</v>
      </c>
      <c r="M83" s="15">
        <f>VLOOKUP($A83,[1]Hoja1!$A$9:$AM$276,34,0)</f>
        <v>439.34</v>
      </c>
      <c r="N83" s="16">
        <f t="shared" ref="N83" si="27">+L83-M83</f>
        <v>7930.66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70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71</v>
      </c>
      <c r="B86" s="13" t="s">
        <v>72</v>
      </c>
      <c r="C86" s="14" t="s">
        <v>73</v>
      </c>
      <c r="D86" s="14" t="s">
        <v>17</v>
      </c>
      <c r="E86" s="15">
        <f>+F86/30</f>
        <v>436.25</v>
      </c>
      <c r="F86" s="15">
        <f>VLOOKUP($A86,[1]Hoja1!$A$9:$AM$276,3,0)</f>
        <v>13087.5</v>
      </c>
      <c r="G86" s="15">
        <f>VLOOKUP($A86,[1]Hoja1!$A$9:$AM$276,10,0)</f>
        <v>0</v>
      </c>
      <c r="H86" s="15">
        <f>VLOOKUP($A86,[1]Hoja1!$A$9:$AM$276,7,0)+VLOOKUP($A86,[1]Hoja1!$A$9:$AM$276,9,0)</f>
        <v>0</v>
      </c>
      <c r="I86" s="15">
        <f>VLOOKUP($A86,[1]Hoja1!$A$9:$AM$276,4,0)+VLOOKUP($A86,[1]Hoja1!$A$9:$AM$276,8,0)</f>
        <v>0</v>
      </c>
      <c r="J86" s="15">
        <f>VLOOKUP($A86,[1]Hoja1!$A$9:$AM$276,6,0)</f>
        <v>0</v>
      </c>
      <c r="K86" s="15">
        <f>VLOOKUP($A86,[1]Hoja1!$A$9:$AM$276,5,0)</f>
        <v>1000</v>
      </c>
      <c r="L86" s="16">
        <f>SUM(F86:J86)</f>
        <v>13087.5</v>
      </c>
      <c r="M86" s="15">
        <f>VLOOKUP($A86,[1]Hoja1!$A$9:$AM$276,34,0)</f>
        <v>5305.13</v>
      </c>
      <c r="N86" s="16">
        <f>+L86-M86</f>
        <v>7782.37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74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75</v>
      </c>
      <c r="B89" s="13" t="s">
        <v>76</v>
      </c>
      <c r="C89" s="14" t="s">
        <v>16</v>
      </c>
      <c r="D89" s="14" t="s">
        <v>17</v>
      </c>
      <c r="E89" s="15">
        <f t="shared" ref="E89:E90" si="28">+F89/30</f>
        <v>326.69</v>
      </c>
      <c r="F89" s="15">
        <f>VLOOKUP($A89,[1]Hoja1!$A$9:$AM$276,3,0)</f>
        <v>9800.7000000000007</v>
      </c>
      <c r="G89" s="15">
        <f>VLOOKUP($A89,[1]Hoja1!$A$9:$AM$276,10,0)</f>
        <v>0</v>
      </c>
      <c r="H89" s="15">
        <f>VLOOKUP($A89,[1]Hoja1!$A$9:$AM$276,7,0)+VLOOKUP($A89,[1]Hoja1!$A$9:$AM$276,9,0)</f>
        <v>0</v>
      </c>
      <c r="I89" s="15">
        <f>VLOOKUP($A89,[1]Hoja1!$A$9:$AM$276,4,0)+VLOOKUP($A89,[1]Hoja1!$A$9:$AM$276,8,0)</f>
        <v>0</v>
      </c>
      <c r="J89" s="15">
        <f>VLOOKUP($A89,[1]Hoja1!$A$9:$AM$276,6,0)</f>
        <v>2000</v>
      </c>
      <c r="K89" s="15">
        <f>VLOOKUP($A89,[1]Hoja1!$A$9:$AM$276,5,0)</f>
        <v>1000</v>
      </c>
      <c r="L89" s="16">
        <f t="shared" ref="L89:L90" si="29">SUM(F89:J89)</f>
        <v>11800.7</v>
      </c>
      <c r="M89" s="15">
        <f>VLOOKUP($A89,[1]Hoja1!$A$9:$AM$276,34,0)</f>
        <v>1343.78</v>
      </c>
      <c r="N89" s="16">
        <f t="shared" ref="N89:N90" si="30">+L89-M89</f>
        <v>10456.92</v>
      </c>
    </row>
    <row r="90" spans="1:14" s="11" customFormat="1" ht="10.5" customHeight="1" x14ac:dyDescent="0.25">
      <c r="A90" s="26" t="s">
        <v>107</v>
      </c>
      <c r="B90" s="13" t="s">
        <v>103</v>
      </c>
      <c r="C90" s="14" t="s">
        <v>197</v>
      </c>
      <c r="D90" s="14" t="s">
        <v>17</v>
      </c>
      <c r="E90" s="15">
        <f t="shared" si="28"/>
        <v>333</v>
      </c>
      <c r="F90" s="15">
        <f>VLOOKUP($A90,[1]Hoja1!$A$9:$AM$276,3,0)</f>
        <v>9990</v>
      </c>
      <c r="G90" s="15">
        <f>VLOOKUP($A90,[1]Hoja1!$A$9:$AM$276,10,0)</f>
        <v>0</v>
      </c>
      <c r="H90" s="15">
        <f>VLOOKUP($A90,[1]Hoja1!$A$9:$AM$276,7,0)+VLOOKUP($A90,[1]Hoja1!$A$9:$AM$276,9,0)</f>
        <v>0</v>
      </c>
      <c r="I90" s="15">
        <f>VLOOKUP($A90,[1]Hoja1!$A$9:$AM$276,4,0)+VLOOKUP($A90,[1]Hoja1!$A$9:$AM$276,8,0)</f>
        <v>0</v>
      </c>
      <c r="J90" s="15">
        <f>VLOOKUP($A90,[1]Hoja1!$A$9:$AM$276,6,0)</f>
        <v>1120.74</v>
      </c>
      <c r="K90" s="15">
        <f>VLOOKUP($A90,[1]Hoja1!$A$9:$AM$276,5,0)</f>
        <v>1000</v>
      </c>
      <c r="L90" s="16">
        <f t="shared" si="29"/>
        <v>11110.74</v>
      </c>
      <c r="M90" s="15">
        <f>VLOOKUP($A90,[1]Hoja1!$A$9:$AM$276,34,0)</f>
        <v>1215.08</v>
      </c>
      <c r="N90" s="16">
        <f t="shared" si="30"/>
        <v>9895.66</v>
      </c>
    </row>
    <row r="91" spans="1:14" s="11" customFormat="1" ht="10.5" customHeight="1" x14ac:dyDescent="0.25">
      <c r="A91" s="26"/>
      <c r="B91" s="13"/>
      <c r="C91" s="14"/>
      <c r="D91" s="14"/>
      <c r="E91" s="15"/>
      <c r="F91" s="15"/>
      <c r="G91" s="14"/>
      <c r="H91" s="14"/>
      <c r="I91" s="14"/>
      <c r="J91" s="14"/>
      <c r="K91" s="14"/>
      <c r="L91" s="16"/>
      <c r="M91" s="16"/>
      <c r="N91" s="16"/>
    </row>
    <row r="92" spans="1:14" s="11" customFormat="1" ht="17.25" customHeight="1" x14ac:dyDescent="0.25">
      <c r="A92" s="6" t="s">
        <v>77</v>
      </c>
      <c r="B92" s="7"/>
      <c r="C92" s="8"/>
      <c r="D92" s="8"/>
      <c r="E92" s="9"/>
      <c r="F92" s="9"/>
      <c r="G92" s="8"/>
      <c r="H92" s="8"/>
      <c r="I92" s="8"/>
      <c r="J92" s="8"/>
      <c r="K92" s="8"/>
      <c r="L92" s="10"/>
      <c r="M92" s="10"/>
      <c r="N92" s="10"/>
    </row>
    <row r="93" spans="1:14" s="11" customFormat="1" ht="10.5" customHeight="1" x14ac:dyDescent="0.25">
      <c r="A93" s="26" t="s">
        <v>78</v>
      </c>
      <c r="B93" s="13" t="s">
        <v>79</v>
      </c>
      <c r="C93" s="14" t="s">
        <v>16</v>
      </c>
      <c r="D93" s="14" t="s">
        <v>17</v>
      </c>
      <c r="E93" s="15">
        <f>+F93/30</f>
        <v>305.60000000000002</v>
      </c>
      <c r="F93" s="15">
        <f>VLOOKUP($A93,[1]Hoja1!$A$9:$AM$276,3,0)</f>
        <v>9168</v>
      </c>
      <c r="G93" s="15">
        <f>VLOOKUP($A93,[1]Hoja1!$A$9:$AM$276,10,0)</f>
        <v>0</v>
      </c>
      <c r="H93" s="15">
        <f>VLOOKUP($A93,[1]Hoja1!$A$9:$AM$276,7,0)+VLOOKUP($A93,[1]Hoja1!$A$9:$AM$276,9,0)</f>
        <v>0</v>
      </c>
      <c r="I93" s="15">
        <f>VLOOKUP($A93,[1]Hoja1!$A$9:$AM$276,4,0)+VLOOKUP($A93,[1]Hoja1!$A$9:$AM$276,8,0)</f>
        <v>0</v>
      </c>
      <c r="J93" s="15">
        <f>VLOOKUP($A93,[1]Hoja1!$A$9:$AM$276,6,0)</f>
        <v>0</v>
      </c>
      <c r="K93" s="15">
        <f>VLOOKUP($A93,[1]Hoja1!$A$9:$AM$276,5,0)</f>
        <v>1000</v>
      </c>
      <c r="L93" s="16">
        <f>SUM(F93:J93)</f>
        <v>9168</v>
      </c>
      <c r="M93" s="15">
        <f>VLOOKUP($A93,[1]Hoja1!$A$9:$AM$276,34,0)</f>
        <v>939.6</v>
      </c>
      <c r="N93" s="16">
        <f>+L93-M93</f>
        <v>8228.4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80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81</v>
      </c>
      <c r="B96" s="13" t="s">
        <v>82</v>
      </c>
      <c r="C96" s="14" t="s">
        <v>16</v>
      </c>
      <c r="D96" s="14" t="s">
        <v>17</v>
      </c>
      <c r="E96" s="15">
        <f>+F96/30</f>
        <v>480.3</v>
      </c>
      <c r="F96" s="15">
        <f>VLOOKUP($A96,[1]Hoja1!$A$9:$AM$276,3,0)</f>
        <v>14409</v>
      </c>
      <c r="G96" s="15">
        <f>VLOOKUP($A96,[1]Hoja1!$A$9:$AM$276,10,0)</f>
        <v>0</v>
      </c>
      <c r="H96" s="15">
        <f>VLOOKUP($A96,[1]Hoja1!$A$9:$AM$276,7,0)+VLOOKUP($A96,[1]Hoja1!$A$9:$AM$276,9,0)</f>
        <v>0</v>
      </c>
      <c r="I96" s="15">
        <f>VLOOKUP($A96,[1]Hoja1!$A$9:$AM$276,4,0)+VLOOKUP($A96,[1]Hoja1!$A$9:$AM$276,8,0)</f>
        <v>0</v>
      </c>
      <c r="J96" s="15">
        <f>VLOOKUP($A96,[1]Hoja1!$A$9:$AM$276,6,0)</f>
        <v>0</v>
      </c>
      <c r="K96" s="15">
        <f>VLOOKUP($A96,[1]Hoja1!$A$9:$AM$276,5,0)</f>
        <v>1000</v>
      </c>
      <c r="L96" s="16">
        <f>SUM(F96:J96)</f>
        <v>14409</v>
      </c>
      <c r="M96" s="15">
        <f>VLOOKUP($A96,[1]Hoja1!$A$9:$AM$276,34,0)</f>
        <v>6831.79</v>
      </c>
      <c r="N96" s="16">
        <f>+L96-M96</f>
        <v>7577.21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125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84</v>
      </c>
      <c r="B99" s="13" t="s">
        <v>207</v>
      </c>
      <c r="C99" s="14" t="s">
        <v>16</v>
      </c>
      <c r="D99" s="14" t="s">
        <v>17</v>
      </c>
      <c r="E99" s="15">
        <f>+F99/30</f>
        <v>237.54599999999999</v>
      </c>
      <c r="F99" s="15">
        <f>VLOOKUP($A99,[1]Hoja1!$A$9:$AM$276,3,0)</f>
        <v>7126.38</v>
      </c>
      <c r="G99" s="15">
        <f>VLOOKUP($A99,[1]Hoja1!$A$9:$AM$276,10,0)</f>
        <v>0</v>
      </c>
      <c r="H99" s="15">
        <f>VLOOKUP($A99,[1]Hoja1!$A$9:$AM$276,7,0)+VLOOKUP($A99,[1]Hoja1!$A$9:$AM$276,9,0)</f>
        <v>0</v>
      </c>
      <c r="I99" s="15">
        <f>VLOOKUP($A99,[1]Hoja1!$A$9:$AM$276,4,0)+VLOOKUP($A99,[1]Hoja1!$A$9:$AM$276,8,0)</f>
        <v>791.82</v>
      </c>
      <c r="J99" s="15">
        <f>VLOOKUP($A99,[1]Hoja1!$A$9:$AM$276,6,0)</f>
        <v>0</v>
      </c>
      <c r="K99" s="15">
        <f>VLOOKUP($A99,[1]Hoja1!$A$9:$AM$276,5,0)</f>
        <v>1000</v>
      </c>
      <c r="L99" s="16">
        <f t="shared" ref="L99:L100" si="31">SUM(F99:J99)</f>
        <v>7918.2</v>
      </c>
      <c r="M99" s="15">
        <f>VLOOKUP($A99,[1]Hoja1!$A$9:$AM$276,34,0)</f>
        <v>381.14</v>
      </c>
      <c r="N99" s="16">
        <f t="shared" ref="N99:N100" si="32">+L99-M99</f>
        <v>7537.0599999999995</v>
      </c>
    </row>
    <row r="100" spans="1:14" s="11" customFormat="1" ht="10.5" customHeight="1" x14ac:dyDescent="0.25">
      <c r="A100" s="26" t="s">
        <v>153</v>
      </c>
      <c r="B100" s="13" t="s">
        <v>154</v>
      </c>
      <c r="C100" s="14" t="s">
        <v>73</v>
      </c>
      <c r="D100" s="14" t="s">
        <v>17</v>
      </c>
      <c r="E100" s="15">
        <v>352.5</v>
      </c>
      <c r="F100" s="15">
        <f>VLOOKUP($A100,[1]Hoja1!$A$9:$AM$276,3,0)</f>
        <v>10575</v>
      </c>
      <c r="G100" s="15">
        <f>VLOOKUP($A100,[1]Hoja1!$A$9:$AM$276,10,0)</f>
        <v>0</v>
      </c>
      <c r="H100" s="15">
        <f>VLOOKUP($A100,[1]Hoja1!$A$9:$AM$276,7,0)+VLOOKUP($A100,[1]Hoja1!$A$9:$AM$276,9,0)</f>
        <v>0</v>
      </c>
      <c r="I100" s="15">
        <f>VLOOKUP($A100,[1]Hoja1!$A$9:$AM$276,4,0)+VLOOKUP($A100,[1]Hoja1!$A$9:$AM$276,8,0)</f>
        <v>0</v>
      </c>
      <c r="J100" s="15">
        <f>VLOOKUP($A100,[1]Hoja1!$A$9:$AM$276,6,0)</f>
        <v>7036.16</v>
      </c>
      <c r="K100" s="15">
        <f>VLOOKUP($A100,[1]Hoja1!$A$9:$AM$276,5,0)</f>
        <v>1000</v>
      </c>
      <c r="L100" s="16">
        <f t="shared" si="31"/>
        <v>17611.16</v>
      </c>
      <c r="M100" s="15">
        <f>VLOOKUP($A100,[1]Hoja1!$A$9:$AM$276,34,0)</f>
        <v>2611.16</v>
      </c>
      <c r="N100" s="16">
        <f t="shared" si="32"/>
        <v>15000</v>
      </c>
    </row>
    <row r="101" spans="1:14" s="11" customFormat="1" ht="10.5" customHeight="1" x14ac:dyDescent="0.25">
      <c r="A101" s="26"/>
      <c r="B101" s="13"/>
      <c r="C101" s="14"/>
      <c r="D101" s="14"/>
      <c r="E101" s="15"/>
      <c r="F101" s="15"/>
      <c r="G101" s="14"/>
      <c r="H101" s="14"/>
      <c r="I101" s="14"/>
      <c r="J101" s="14"/>
      <c r="K101" s="14"/>
      <c r="L101" s="16"/>
      <c r="M101" s="16"/>
      <c r="N101" s="16"/>
    </row>
    <row r="102" spans="1:14" s="11" customFormat="1" ht="17.25" customHeight="1" x14ac:dyDescent="0.25">
      <c r="A102" s="6" t="s">
        <v>83</v>
      </c>
      <c r="B102" s="7"/>
      <c r="C102" s="8"/>
      <c r="D102" s="8"/>
      <c r="E102" s="9"/>
      <c r="F102" s="9"/>
      <c r="G102" s="8"/>
      <c r="H102" s="8"/>
      <c r="I102" s="8"/>
      <c r="J102" s="8"/>
      <c r="K102" s="8"/>
      <c r="L102" s="10"/>
      <c r="M102" s="10"/>
      <c r="N102" s="10"/>
    </row>
    <row r="103" spans="1:14" s="11" customFormat="1" ht="10.5" customHeight="1" x14ac:dyDescent="0.25">
      <c r="A103" s="26" t="s">
        <v>114</v>
      </c>
      <c r="B103" s="13" t="s">
        <v>85</v>
      </c>
      <c r="C103" s="14" t="s">
        <v>16</v>
      </c>
      <c r="D103" s="14" t="s">
        <v>17</v>
      </c>
      <c r="E103" s="15">
        <f t="shared" ref="E103" si="33">+F103/30</f>
        <v>333.33</v>
      </c>
      <c r="F103" s="15">
        <f>VLOOKUP($A103,[1]Hoja1!$A$9:$AM$276,3,0)</f>
        <v>9999.9</v>
      </c>
      <c r="G103" s="15">
        <f>VLOOKUP($A103,[1]Hoja1!$A$9:$AM$276,10,0)</f>
        <v>0</v>
      </c>
      <c r="H103" s="15">
        <f>VLOOKUP($A103,[1]Hoja1!$A$9:$AM$276,7,0)+VLOOKUP($A103,[1]Hoja1!$A$9:$AM$276,9,0)</f>
        <v>0</v>
      </c>
      <c r="I103" s="15">
        <f>VLOOKUP($A103,[1]Hoja1!$A$9:$AM$276,4,0)+VLOOKUP($A103,[1]Hoja1!$A$9:$AM$276,8,0)</f>
        <v>0</v>
      </c>
      <c r="J103" s="15">
        <f>VLOOKUP($A103,[1]Hoja1!$A$9:$AM$276,6,0)</f>
        <v>1110.8399999999999</v>
      </c>
      <c r="K103" s="15">
        <f>VLOOKUP($A103,[1]Hoja1!$A$9:$AM$276,5,0)</f>
        <v>1000</v>
      </c>
      <c r="L103" s="16">
        <f>SUM(F103:J103)</f>
        <v>11110.74</v>
      </c>
      <c r="M103" s="15">
        <f>VLOOKUP($A103,[1]Hoja1!$A$9:$AM$276,34,0)</f>
        <v>1215.0999999999999</v>
      </c>
      <c r="N103" s="16">
        <f>+L103-M103</f>
        <v>9895.64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86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5"/>
      <c r="H106" s="15"/>
      <c r="I106" s="15"/>
      <c r="J106" s="15"/>
      <c r="K106" s="15"/>
      <c r="L106" s="16"/>
      <c r="M106" s="15"/>
      <c r="N106" s="16"/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87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3.5" customHeight="1" x14ac:dyDescent="0.25">
      <c r="A109" s="26" t="s">
        <v>118</v>
      </c>
      <c r="B109" s="13" t="s">
        <v>192</v>
      </c>
      <c r="C109" s="14" t="s">
        <v>55</v>
      </c>
      <c r="D109" s="14" t="s">
        <v>120</v>
      </c>
      <c r="E109" s="15">
        <f t="shared" ref="E109:E110" si="34">+F109/30</f>
        <v>248.92999999999998</v>
      </c>
      <c r="F109" s="15">
        <f>VLOOKUP($A109,[1]Hoja1!$A$9:$AM$276,3,0)</f>
        <v>7467.9</v>
      </c>
      <c r="G109" s="15">
        <f>VLOOKUP($A109,[1]Hoja1!$A$9:$AM$276,10,0)</f>
        <v>0</v>
      </c>
      <c r="H109" s="15">
        <f>VLOOKUP($A109,[1]Hoja1!$A$9:$AM$276,7,0)+VLOOKUP($A109,[1]Hoja1!$A$9:$AM$276,9,0)</f>
        <v>0</v>
      </c>
      <c r="I109" s="15">
        <f>VLOOKUP($A109,[1]Hoja1!$A$9:$AM$276,4,0)+VLOOKUP($A109,[1]Hoja1!$A$9:$AM$276,8,0)</f>
        <v>0</v>
      </c>
      <c r="J109" s="15">
        <f>VLOOKUP($A109,[1]Hoja1!$A$9:$AM$276,6,0)</f>
        <v>0</v>
      </c>
      <c r="K109" s="15">
        <f>VLOOKUP($A109,[1]Hoja1!$A$9:$AM$276,5,0)</f>
        <v>1000</v>
      </c>
      <c r="L109" s="16">
        <f t="shared" ref="L109:L112" si="35">SUM(F109:J109)</f>
        <v>7467.9</v>
      </c>
      <c r="M109" s="15">
        <f>VLOOKUP($A109,[1]Hoja1!$A$9:$AM$276,34,0)</f>
        <v>0</v>
      </c>
      <c r="N109" s="16">
        <f t="shared" ref="N109:N110" si="36">+L109-M109</f>
        <v>7467.9</v>
      </c>
    </row>
    <row r="110" spans="1:14" s="11" customFormat="1" ht="13.5" customHeight="1" x14ac:dyDescent="0.25">
      <c r="A110" s="26" t="s">
        <v>139</v>
      </c>
      <c r="B110" s="13" t="s">
        <v>191</v>
      </c>
      <c r="C110" s="14" t="s">
        <v>140</v>
      </c>
      <c r="D110" s="14" t="s">
        <v>120</v>
      </c>
      <c r="E110" s="15">
        <f t="shared" si="34"/>
        <v>300</v>
      </c>
      <c r="F110" s="15">
        <f>VLOOKUP($A110,[1]Hoja1!$A$9:$AM$276,3,0)</f>
        <v>9000</v>
      </c>
      <c r="G110" s="15">
        <f>VLOOKUP($A110,[1]Hoja1!$A$9:$AM$276,10,0)</f>
        <v>0</v>
      </c>
      <c r="H110" s="15">
        <f>VLOOKUP($A110,[1]Hoja1!$A$9:$AM$276,7,0)+VLOOKUP($A110,[1]Hoja1!$A$9:$AM$276,9,0)</f>
        <v>0</v>
      </c>
      <c r="I110" s="15">
        <f>VLOOKUP($A110,[1]Hoja1!$A$9:$AM$276,4,0)+VLOOKUP($A110,[1]Hoja1!$A$9:$AM$276,8,0)</f>
        <v>0</v>
      </c>
      <c r="J110" s="15">
        <f>VLOOKUP($A110,[1]Hoja1!$A$9:$AM$276,6,0)</f>
        <v>6000</v>
      </c>
      <c r="K110" s="15">
        <f>VLOOKUP($A110,[1]Hoja1!$A$9:$AM$276,5,0)</f>
        <v>1000</v>
      </c>
      <c r="L110" s="16">
        <f t="shared" si="35"/>
        <v>15000</v>
      </c>
      <c r="M110" s="15">
        <f>VLOOKUP($A110,[1]Hoja1!$A$9:$AM$276,34,0)</f>
        <v>1983.9</v>
      </c>
      <c r="N110" s="16">
        <f t="shared" si="36"/>
        <v>13016.1</v>
      </c>
    </row>
    <row r="111" spans="1:14" s="11" customFormat="1" ht="13.5" customHeight="1" x14ac:dyDescent="0.25">
      <c r="A111" s="26" t="s">
        <v>164</v>
      </c>
      <c r="B111" s="13" t="s">
        <v>165</v>
      </c>
      <c r="C111" s="14" t="s">
        <v>61</v>
      </c>
      <c r="D111" s="14" t="s">
        <v>120</v>
      </c>
      <c r="E111" s="15">
        <v>208</v>
      </c>
      <c r="F111" s="15">
        <f>VLOOKUP($A111,[1]Hoja1!$A$9:$AM$276,3,0)</f>
        <v>7467.9</v>
      </c>
      <c r="G111" s="15">
        <f>VLOOKUP($A111,[1]Hoja1!$A$9:$AM$276,10,0)</f>
        <v>0</v>
      </c>
      <c r="H111" s="15">
        <f>VLOOKUP($A111,[1]Hoja1!$A$9:$AM$276,7,0)+VLOOKUP($A111,[1]Hoja1!$A$9:$AM$276,9,0)</f>
        <v>0</v>
      </c>
      <c r="I111" s="15">
        <f>VLOOKUP($A111,[1]Hoja1!$A$9:$AM$276,4,0)+VLOOKUP($A111,[1]Hoja1!$A$9:$AM$276,8,0)</f>
        <v>0</v>
      </c>
      <c r="J111" s="15">
        <f>VLOOKUP($A111,[1]Hoja1!$A$9:$AM$276,6,0)</f>
        <v>0</v>
      </c>
      <c r="K111" s="15">
        <f>VLOOKUP($A111,[1]Hoja1!$A$9:$AM$276,5,0)</f>
        <v>1000</v>
      </c>
      <c r="L111" s="16">
        <f t="shared" si="35"/>
        <v>7467.9</v>
      </c>
      <c r="M111" s="15">
        <f>VLOOKUP($A111,[1]Hoja1!$A$9:$AM$276,34,0)</f>
        <v>0</v>
      </c>
      <c r="N111" s="16">
        <f t="shared" ref="N111:N112" si="37">+L111-M111</f>
        <v>7467.9</v>
      </c>
    </row>
    <row r="112" spans="1:14" s="11" customFormat="1" ht="13.5" customHeight="1" x14ac:dyDescent="0.25">
      <c r="A112" s="26" t="s">
        <v>166</v>
      </c>
      <c r="B112" s="13" t="s">
        <v>167</v>
      </c>
      <c r="C112" s="14" t="s">
        <v>61</v>
      </c>
      <c r="D112" s="14" t="s">
        <v>120</v>
      </c>
      <c r="E112" s="15">
        <v>208</v>
      </c>
      <c r="F112" s="15">
        <f>VLOOKUP($A112,[1]Hoja1!$A$9:$AM$276,3,0)</f>
        <v>7467.9</v>
      </c>
      <c r="G112" s="15">
        <f>VLOOKUP($A112,[1]Hoja1!$A$9:$AM$276,10,0)</f>
        <v>0</v>
      </c>
      <c r="H112" s="15">
        <f>VLOOKUP($A112,[1]Hoja1!$A$9:$AM$276,7,0)+VLOOKUP($A112,[1]Hoja1!$A$9:$AM$276,9,0)</f>
        <v>0</v>
      </c>
      <c r="I112" s="15">
        <f>VLOOKUP($A112,[1]Hoja1!$A$9:$AM$276,4,0)+VLOOKUP($A112,[1]Hoja1!$A$9:$AM$276,8,0)</f>
        <v>0</v>
      </c>
      <c r="J112" s="15">
        <f>VLOOKUP($A112,[1]Hoja1!$A$9:$AM$276,6,0)</f>
        <v>0</v>
      </c>
      <c r="K112" s="15">
        <f>VLOOKUP($A112,[1]Hoja1!$A$9:$AM$276,5,0)</f>
        <v>1000</v>
      </c>
      <c r="L112" s="16">
        <f t="shared" si="35"/>
        <v>7467.9</v>
      </c>
      <c r="M112" s="15">
        <f>VLOOKUP($A112,[1]Hoja1!$A$9:$AM$276,34,0)</f>
        <v>0</v>
      </c>
      <c r="N112" s="16">
        <f t="shared" si="37"/>
        <v>7467.9</v>
      </c>
    </row>
    <row r="113" spans="1:14" s="11" customFormat="1" ht="10.5" customHeight="1" x14ac:dyDescent="0.25">
      <c r="A113" s="26"/>
      <c r="B113" s="13"/>
      <c r="C113" s="14"/>
      <c r="D113" s="14"/>
      <c r="E113" s="15"/>
      <c r="F113" s="15"/>
      <c r="G113" s="14"/>
      <c r="H113" s="14"/>
      <c r="I113" s="14"/>
      <c r="J113" s="14"/>
      <c r="K113" s="14"/>
      <c r="L113" s="16"/>
      <c r="M113" s="16"/>
      <c r="N113" s="16"/>
    </row>
    <row r="114" spans="1:14" s="11" customFormat="1" ht="17.25" customHeight="1" x14ac:dyDescent="0.25">
      <c r="A114" s="6" t="s">
        <v>88</v>
      </c>
      <c r="B114" s="7"/>
      <c r="C114" s="8"/>
      <c r="D114" s="8"/>
      <c r="E114" s="9"/>
      <c r="F114" s="9"/>
      <c r="G114" s="8"/>
      <c r="H114" s="8"/>
      <c r="I114" s="8"/>
      <c r="J114" s="8"/>
      <c r="K114" s="8"/>
      <c r="L114" s="10"/>
      <c r="M114" s="10"/>
      <c r="N114" s="10"/>
    </row>
    <row r="115" spans="1:14" s="11" customFormat="1" ht="10.5" customHeight="1" x14ac:dyDescent="0.25">
      <c r="A115" s="26" t="s">
        <v>155</v>
      </c>
      <c r="B115" s="13" t="s">
        <v>156</v>
      </c>
      <c r="C115" s="14" t="s">
        <v>159</v>
      </c>
      <c r="D115" s="14" t="s">
        <v>120</v>
      </c>
      <c r="E115" s="15">
        <f t="shared" ref="E115:E116" si="38">+F115/30</f>
        <v>249</v>
      </c>
      <c r="F115" s="15">
        <f>VLOOKUP($A115,[1]Hoja1!$A$9:$AM$276,3,0)</f>
        <v>7470</v>
      </c>
      <c r="G115" s="15">
        <f>VLOOKUP($A115,[1]Hoja1!$A$9:$AM$276,10,0)</f>
        <v>0</v>
      </c>
      <c r="H115" s="15">
        <f>VLOOKUP($A115,[1]Hoja1!$A$9:$AM$276,7,0)+VLOOKUP($A115,[1]Hoja1!$A$9:$AM$276,9,0)</f>
        <v>0</v>
      </c>
      <c r="I115" s="15">
        <f>VLOOKUP($A115,[1]Hoja1!$A$9:$AM$276,4,0)+VLOOKUP($A115,[1]Hoja1!$A$9:$AM$276,8,0)</f>
        <v>0</v>
      </c>
      <c r="J115" s="15">
        <f>VLOOKUP($A115,[1]Hoja1!$A$9:$AM$276,6,0)</f>
        <v>1425</v>
      </c>
      <c r="K115" s="15">
        <f>VLOOKUP($A115,[1]Hoja1!$A$9:$AM$276,5,0)</f>
        <v>1000</v>
      </c>
      <c r="L115" s="16">
        <f t="shared" ref="L115:L116" si="39">SUM(F115:J115)</f>
        <v>8895</v>
      </c>
      <c r="M115" s="15">
        <f>VLOOKUP($A115,[1]Hoja1!$A$9:$AM$276,34,0)</f>
        <v>510.12</v>
      </c>
      <c r="N115" s="16">
        <f t="shared" ref="N115:N116" si="40">+L115-M115</f>
        <v>8384.8799999999992</v>
      </c>
    </row>
    <row r="116" spans="1:14" s="11" customFormat="1" ht="10.5" customHeight="1" x14ac:dyDescent="0.25">
      <c r="A116" s="26" t="s">
        <v>157</v>
      </c>
      <c r="B116" s="13" t="s">
        <v>158</v>
      </c>
      <c r="C116" s="14" t="s">
        <v>159</v>
      </c>
      <c r="D116" s="14" t="s">
        <v>120</v>
      </c>
      <c r="E116" s="15">
        <f t="shared" si="38"/>
        <v>249</v>
      </c>
      <c r="F116" s="15">
        <f>VLOOKUP($A116,[1]Hoja1!$A$9:$AM$276,3,0)</f>
        <v>7470</v>
      </c>
      <c r="G116" s="15">
        <f>VLOOKUP($A116,[1]Hoja1!$A$9:$AM$276,10,0)</f>
        <v>0</v>
      </c>
      <c r="H116" s="15">
        <f>VLOOKUP($A116,[1]Hoja1!$A$9:$AM$276,7,0)+VLOOKUP($A116,[1]Hoja1!$A$9:$AM$276,9,0)</f>
        <v>0</v>
      </c>
      <c r="I116" s="15">
        <f>VLOOKUP($A116,[1]Hoja1!$A$9:$AM$276,4,0)+VLOOKUP($A116,[1]Hoja1!$A$9:$AM$276,8,0)</f>
        <v>0</v>
      </c>
      <c r="J116" s="15">
        <f>VLOOKUP($A116,[1]Hoja1!$A$9:$AM$276,6,0)</f>
        <v>1425</v>
      </c>
      <c r="K116" s="15">
        <f>VLOOKUP($A116,[1]Hoja1!$A$9:$AM$276,5,0)</f>
        <v>1000</v>
      </c>
      <c r="L116" s="16">
        <f t="shared" si="39"/>
        <v>8895</v>
      </c>
      <c r="M116" s="15">
        <f>VLOOKUP($A116,[1]Hoja1!$A$9:$AM$276,34,0)</f>
        <v>510.12</v>
      </c>
      <c r="N116" s="16">
        <f t="shared" si="40"/>
        <v>8384.8799999999992</v>
      </c>
    </row>
    <row r="117" spans="1:14" s="11" customFormat="1" ht="10.5" customHeight="1" x14ac:dyDescent="0.25">
      <c r="A117" s="26"/>
      <c r="B117" s="13"/>
      <c r="C117" s="14"/>
      <c r="D117" s="14"/>
      <c r="E117" s="15"/>
      <c r="F117" s="15"/>
      <c r="G117" s="14"/>
      <c r="H117" s="14"/>
      <c r="I117" s="14"/>
      <c r="J117" s="14"/>
      <c r="K117" s="14"/>
      <c r="L117" s="16"/>
      <c r="M117" s="16"/>
      <c r="N117" s="16"/>
    </row>
    <row r="118" spans="1:14" s="11" customFormat="1" ht="17.25" customHeight="1" x14ac:dyDescent="0.25">
      <c r="A118" s="6" t="s">
        <v>89</v>
      </c>
      <c r="B118" s="7"/>
      <c r="C118" s="8"/>
      <c r="D118" s="8"/>
      <c r="E118" s="9"/>
      <c r="F118" s="9"/>
      <c r="G118" s="8"/>
      <c r="H118" s="8"/>
      <c r="I118" s="8"/>
      <c r="J118" s="8"/>
      <c r="K118" s="8"/>
      <c r="L118" s="10"/>
      <c r="M118" s="10"/>
      <c r="N118" s="10"/>
    </row>
    <row r="119" spans="1:14" s="11" customFormat="1" ht="10.5" customHeight="1" x14ac:dyDescent="0.25">
      <c r="A119" s="26" t="s">
        <v>215</v>
      </c>
      <c r="B119" s="13" t="s">
        <v>216</v>
      </c>
      <c r="C119" s="14" t="s">
        <v>16</v>
      </c>
      <c r="D119" s="14" t="s">
        <v>120</v>
      </c>
      <c r="E119" s="15">
        <f>+F119/30</f>
        <v>300</v>
      </c>
      <c r="F119" s="15">
        <f>VLOOKUP($A119,[1]Hoja1!$A$9:$AM$276,3,0)</f>
        <v>9000</v>
      </c>
      <c r="G119" s="15">
        <f>VLOOKUP($A119,[1]Hoja1!$A$9:$AM$276,10,0)</f>
        <v>0</v>
      </c>
      <c r="H119" s="15">
        <f>VLOOKUP($A119,[1]Hoja1!$A$9:$AM$276,7,0)+VLOOKUP($A119,[1]Hoja1!$A$9:$AM$276,9,0)</f>
        <v>0</v>
      </c>
      <c r="I119" s="15">
        <f>VLOOKUP($A119,[1]Hoja1!$A$9:$AM$276,4,0)+VLOOKUP($A119,[1]Hoja1!$A$9:$AM$276,8,0)</f>
        <v>0</v>
      </c>
      <c r="J119" s="15">
        <f>VLOOKUP($A119,[1]Hoja1!$A$9:$AM$276,6,0)</f>
        <v>4000</v>
      </c>
      <c r="K119" s="15">
        <f>VLOOKUP($A119,[1]Hoja1!$A$9:$AM$276,5,0)</f>
        <v>1000</v>
      </c>
      <c r="L119" s="16">
        <f>SUM(F119:J119)</f>
        <v>13000</v>
      </c>
      <c r="M119" s="15">
        <f>VLOOKUP($A119,[1]Hoja1!$A$9:$AM$276,34,0)</f>
        <v>1570</v>
      </c>
      <c r="N119" s="16">
        <f>+L119-M119</f>
        <v>11430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104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142</v>
      </c>
      <c r="B122" s="13" t="s">
        <v>143</v>
      </c>
      <c r="C122" s="14" t="s">
        <v>202</v>
      </c>
      <c r="D122" s="14" t="s">
        <v>17</v>
      </c>
      <c r="E122" s="15">
        <f>+F122/30</f>
        <v>400</v>
      </c>
      <c r="F122" s="15">
        <f>VLOOKUP($A122,[1]Hoja1!$A$9:$AM$276,3,0)</f>
        <v>12000</v>
      </c>
      <c r="G122" s="15">
        <f>VLOOKUP($A122,[1]Hoja1!$A$9:$AM$276,10,0)</f>
        <v>0</v>
      </c>
      <c r="H122" s="15">
        <f>VLOOKUP($A122,[1]Hoja1!$A$9:$AM$276,7,0)+VLOOKUP($A122,[1]Hoja1!$A$9:$AM$276,9,0)</f>
        <v>0</v>
      </c>
      <c r="I122" s="15">
        <f>VLOOKUP($A122,[1]Hoja1!$A$9:$AM$276,4,0)+VLOOKUP($A122,[1]Hoja1!$A$9:$AM$276,8,0)</f>
        <v>0</v>
      </c>
      <c r="J122" s="15">
        <f>VLOOKUP($A122,[1]Hoja1!$A$9:$AM$276,6,0)</f>
        <v>8000</v>
      </c>
      <c r="K122" s="15">
        <f>VLOOKUP($A122,[1]Hoja1!$A$9:$AM$276,5,0)</f>
        <v>1000</v>
      </c>
      <c r="L122" s="16">
        <f>SUM(F122:J122)</f>
        <v>20000</v>
      </c>
      <c r="M122" s="15">
        <f>VLOOKUP($A122,[1]Hoja1!$A$9:$AM$276,34,0)</f>
        <v>3193.88</v>
      </c>
      <c r="N122" s="16">
        <f>+L122-M122</f>
        <v>16806.12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122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121</v>
      </c>
      <c r="B125" s="13" t="s">
        <v>190</v>
      </c>
      <c r="C125" s="14" t="s">
        <v>135</v>
      </c>
      <c r="D125" s="14" t="s">
        <v>120</v>
      </c>
      <c r="E125" s="15">
        <f>+F125/30</f>
        <v>580.98</v>
      </c>
      <c r="F125" s="15">
        <f>VLOOKUP($A125,[1]Hoja1!$A$9:$AM$276,3,0)</f>
        <v>17429.400000000001</v>
      </c>
      <c r="G125" s="15">
        <f>VLOOKUP($A125,[1]Hoja1!$A$9:$AM$276,10,0)</f>
        <v>0</v>
      </c>
      <c r="H125" s="15">
        <f>VLOOKUP($A125,[1]Hoja1!$A$9:$AM$276,7,0)+VLOOKUP($A125,[1]Hoja1!$A$9:$AM$276,9,0)</f>
        <v>0</v>
      </c>
      <c r="I125" s="15">
        <f>VLOOKUP($A125,[1]Hoja1!$A$9:$AM$276,4,0)+VLOOKUP($A125,[1]Hoja1!$A$9:$AM$276,8,0)</f>
        <v>0</v>
      </c>
      <c r="J125" s="15">
        <f>VLOOKUP($A125,[1]Hoja1!$A$9:$AM$276,6,0)</f>
        <v>1570.6</v>
      </c>
      <c r="K125" s="15">
        <f>VLOOKUP($A125,[1]Hoja1!$A$9:$AM$276,5,0)</f>
        <v>1000</v>
      </c>
      <c r="L125" s="16">
        <f>SUM(F125:J125)</f>
        <v>19000</v>
      </c>
      <c r="M125" s="15">
        <f>VLOOKUP($A125,[1]Hoja1!$A$9:$AM$276,34,0)</f>
        <v>2976.06</v>
      </c>
      <c r="N125" s="16">
        <f>+L125-M125</f>
        <v>16023.94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90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91</v>
      </c>
      <c r="B128" s="13" t="s">
        <v>92</v>
      </c>
      <c r="C128" s="14" t="s">
        <v>16</v>
      </c>
      <c r="D128" s="14" t="s">
        <v>17</v>
      </c>
      <c r="E128" s="15">
        <f>+F128/30</f>
        <v>248.92999999999998</v>
      </c>
      <c r="F128" s="15">
        <f>VLOOKUP($A128,[1]Hoja1!$A$9:$AM$276,3,0)</f>
        <v>7467.9</v>
      </c>
      <c r="G128" s="15">
        <f>VLOOKUP($A128,[1]Hoja1!$A$9:$AM$276,10,0)</f>
        <v>0</v>
      </c>
      <c r="H128" s="15">
        <f>VLOOKUP($A128,[1]Hoja1!$A$9:$AM$276,7,0)+VLOOKUP($A128,[1]Hoja1!$A$9:$AM$276,9,0)</f>
        <v>0</v>
      </c>
      <c r="I128" s="15">
        <f>VLOOKUP($A128,[1]Hoja1!$A$9:$AM$276,4,0)+VLOOKUP($A128,[1]Hoja1!$A$9:$AM$276,8,0)</f>
        <v>0</v>
      </c>
      <c r="J128" s="15">
        <f>VLOOKUP($A128,[1]Hoja1!$A$9:$AM$276,6,0)</f>
        <v>0</v>
      </c>
      <c r="K128" s="15">
        <f>VLOOKUP($A128,[1]Hoja1!$A$9:$AM$276,5,0)</f>
        <v>1000</v>
      </c>
      <c r="L128" s="16">
        <f>SUM(F128:J128)</f>
        <v>7467.9</v>
      </c>
      <c r="M128" s="15">
        <f>VLOOKUP($A128,[1]Hoja1!$A$9:$AM$276,34,0)</f>
        <v>0</v>
      </c>
      <c r="N128" s="16">
        <f>+L128-M128</f>
        <v>7467.9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93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97</v>
      </c>
      <c r="B131" s="18" t="s">
        <v>94</v>
      </c>
      <c r="C131" s="14" t="s">
        <v>16</v>
      </c>
      <c r="D131" s="14" t="s">
        <v>120</v>
      </c>
      <c r="E131" s="15">
        <f>+F131/30</f>
        <v>248.92999999999998</v>
      </c>
      <c r="F131" s="15">
        <f>VLOOKUP($A131,[1]Hoja1!$A$9:$AM$276,3,0)</f>
        <v>7467.9</v>
      </c>
      <c r="G131" s="15">
        <f>VLOOKUP($A131,[1]Hoja1!$A$9:$AM$276,10,0)</f>
        <v>0</v>
      </c>
      <c r="H131" s="15">
        <f>VLOOKUP($A131,[1]Hoja1!$A$9:$AM$276,7,0)+VLOOKUP($A131,[1]Hoja1!$A$9:$AM$276,9,0)</f>
        <v>0</v>
      </c>
      <c r="I131" s="15">
        <f>VLOOKUP($A131,[1]Hoja1!$A$9:$AM$276,4,0)+VLOOKUP($A131,[1]Hoja1!$A$9:$AM$276,8,0)</f>
        <v>0</v>
      </c>
      <c r="J131" s="15">
        <f>VLOOKUP($A131,[1]Hoja1!$A$9:$AM$276,6,0)</f>
        <v>0</v>
      </c>
      <c r="K131" s="15">
        <f>VLOOKUP($A131,[1]Hoja1!$A$9:$AM$276,5,0)</f>
        <v>1000</v>
      </c>
      <c r="L131" s="16">
        <f>SUM(F131:J131)</f>
        <v>7467.9</v>
      </c>
      <c r="M131" s="15">
        <f>VLOOKUP($A131,[1]Hoja1!$A$9:$AM$276,34,0)</f>
        <v>0</v>
      </c>
      <c r="N131" s="16">
        <f>+L131-M131</f>
        <v>7467.9</v>
      </c>
    </row>
    <row r="132" spans="1:14" ht="15" customHeight="1" x14ac:dyDescent="0.25">
      <c r="L132" s="21"/>
      <c r="M132" s="21"/>
      <c r="N132" s="21"/>
    </row>
    <row r="133" spans="1:14" s="11" customFormat="1" ht="17.25" customHeight="1" x14ac:dyDescent="0.25">
      <c r="A133" s="6" t="s">
        <v>150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151</v>
      </c>
      <c r="B134" s="18" t="s">
        <v>152</v>
      </c>
      <c r="C134" s="14" t="s">
        <v>201</v>
      </c>
      <c r="D134" s="14" t="s">
        <v>120</v>
      </c>
      <c r="E134" s="15">
        <v>228</v>
      </c>
      <c r="F134" s="15">
        <f>VLOOKUP($A134,[1]Hoja1!$A$9:$AM$276,3,0)</f>
        <v>7470</v>
      </c>
      <c r="G134" s="15">
        <f>VLOOKUP($A134,[1]Hoja1!$A$9:$AM$276,10,0)</f>
        <v>0</v>
      </c>
      <c r="H134" s="15">
        <f>VLOOKUP($A134,[1]Hoja1!$A$9:$AM$276,7,0)+VLOOKUP($A134,[1]Hoja1!$A$9:$AM$276,9,0)</f>
        <v>0</v>
      </c>
      <c r="I134" s="15">
        <f>VLOOKUP($A134,[1]Hoja1!$A$9:$AM$276,4,0)+VLOOKUP($A134,[1]Hoja1!$A$9:$AM$276,8,0)</f>
        <v>0</v>
      </c>
      <c r="J134" s="15">
        <f>VLOOKUP($A134,[1]Hoja1!$A$9:$AM$276,6,0)</f>
        <v>3755.76</v>
      </c>
      <c r="K134" s="15">
        <f>VLOOKUP($A134,[1]Hoja1!$A$9:$AM$276,5,0)</f>
        <v>1000</v>
      </c>
      <c r="L134" s="16">
        <f>SUM(F134:J134)</f>
        <v>11225.76</v>
      </c>
      <c r="M134" s="15">
        <f>VLOOKUP($A134,[1]Hoja1!$A$9:$AM$276,34,0)</f>
        <v>1225.76</v>
      </c>
      <c r="N134" s="16">
        <f>+L134-M134</f>
        <v>10000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146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147</v>
      </c>
      <c r="B137" s="18" t="s">
        <v>148</v>
      </c>
      <c r="C137" s="14" t="s">
        <v>149</v>
      </c>
      <c r="D137" s="14" t="s">
        <v>120</v>
      </c>
      <c r="E137" s="15">
        <v>208</v>
      </c>
      <c r="F137" s="15">
        <f>VLOOKUP($A137,[1]Hoja1!$A$9:$AM$276,3,0)</f>
        <v>7470</v>
      </c>
      <c r="G137" s="15">
        <f>VLOOKUP($A137,[1]Hoja1!$A$9:$AM$276,10,0)</f>
        <v>0</v>
      </c>
      <c r="H137" s="15">
        <f>VLOOKUP($A137,[1]Hoja1!$A$9:$AM$276,7,0)+VLOOKUP($A137,[1]Hoja1!$A$9:$AM$276,9,0)</f>
        <v>0</v>
      </c>
      <c r="I137" s="15">
        <f>VLOOKUP($A137,[1]Hoja1!$A$9:$AM$276,4,0)+VLOOKUP($A137,[1]Hoja1!$A$9:$AM$276,8,0)</f>
        <v>0</v>
      </c>
      <c r="J137" s="15">
        <f>VLOOKUP($A137,[1]Hoja1!$A$9:$AM$276,6,0)</f>
        <v>3755.76</v>
      </c>
      <c r="K137" s="15">
        <f>VLOOKUP($A137,[1]Hoja1!$A$9:$AM$276,5,0)</f>
        <v>1000</v>
      </c>
      <c r="L137" s="16">
        <f>SUM(F137:J137)</f>
        <v>11225.76</v>
      </c>
      <c r="M137" s="15">
        <f>VLOOKUP($A137,[1]Hoja1!$A$9:$AM$276,34,0)</f>
        <v>1225.76</v>
      </c>
      <c r="N137" s="16">
        <f>+L137-M137</f>
        <v>10000</v>
      </c>
    </row>
    <row r="138" spans="1:14" ht="15" customHeight="1" x14ac:dyDescent="0.25">
      <c r="L138" s="21"/>
      <c r="M138" s="21"/>
      <c r="N138" s="21"/>
    </row>
    <row r="139" spans="1:14" ht="16.5" customHeight="1" x14ac:dyDescent="0.25">
      <c r="L139" s="21"/>
      <c r="M139" s="21"/>
      <c r="N139" s="21"/>
    </row>
    <row r="140" spans="1:14" hidden="1" x14ac:dyDescent="0.25"/>
    <row r="141" spans="1:14" ht="17.25" hidden="1" customHeight="1" x14ac:dyDescent="0.25">
      <c r="L141" s="22">
        <f>SUM(L7:L138)</f>
        <v>965895.23000000033</v>
      </c>
      <c r="M141" s="22">
        <f>SUM(M7:M138)</f>
        <v>177785.48000000004</v>
      </c>
      <c r="N141" s="22">
        <f>SUM(N7:N138)</f>
        <v>788109.75000000035</v>
      </c>
    </row>
    <row r="142" spans="1:14" ht="17.25" hidden="1" customHeight="1" x14ac:dyDescent="0.2">
      <c r="J142" s="20"/>
      <c r="K142" s="20"/>
      <c r="L142" s="25">
        <v>965895.23</v>
      </c>
      <c r="M142" s="25">
        <v>177785.48</v>
      </c>
      <c r="N142" s="25">
        <v>788109.75</v>
      </c>
    </row>
    <row r="143" spans="1:14" ht="17.25" hidden="1" customHeight="1" x14ac:dyDescent="0.2">
      <c r="L143" s="24">
        <f>+L141-L142</f>
        <v>0</v>
      </c>
      <c r="M143" s="24">
        <f t="shared" ref="M143:N143" si="41">+M141-M142</f>
        <v>0</v>
      </c>
      <c r="N143" s="24">
        <f t="shared" si="41"/>
        <v>0</v>
      </c>
    </row>
    <row r="144" spans="1:14" ht="17.25" hidden="1" customHeight="1" x14ac:dyDescent="0.2">
      <c r="L144" s="25"/>
      <c r="M144" s="25"/>
      <c r="N144" s="25"/>
    </row>
    <row r="145" spans="12:14" ht="17.25" customHeight="1" x14ac:dyDescent="0.2">
      <c r="L145" s="25"/>
      <c r="M145" s="25"/>
      <c r="N145" s="25"/>
    </row>
    <row r="146" spans="12:14" ht="17.25" customHeight="1" x14ac:dyDescent="0.25">
      <c r="L146" s="23"/>
      <c r="M146" s="23"/>
      <c r="N146" s="23"/>
    </row>
    <row r="147" spans="12:14" ht="17.25" customHeight="1" x14ac:dyDescent="0.25"/>
    <row r="148" spans="12:14" ht="17.25" customHeight="1" x14ac:dyDescent="0.25"/>
    <row r="149" spans="12:14" ht="17.25" customHeight="1" x14ac:dyDescent="0.25"/>
    <row r="150" spans="12:14" ht="17.25" customHeight="1" x14ac:dyDescent="0.25"/>
    <row r="151" spans="12:14" ht="17.25" customHeight="1" x14ac:dyDescent="0.25"/>
    <row r="152" spans="12:14" ht="17.25" customHeight="1" x14ac:dyDescent="0.25"/>
    <row r="153" spans="12:14" ht="17.25" customHeight="1" x14ac:dyDescent="0.25"/>
    <row r="154" spans="12:14" ht="17.25" customHeight="1" x14ac:dyDescent="0.25"/>
    <row r="155" spans="12:14" ht="17.25" customHeight="1" x14ac:dyDescent="0.25"/>
    <row r="156" spans="12:14" ht="17.25" customHeight="1" x14ac:dyDescent="0.25"/>
    <row r="157" spans="12:14" ht="17.25" customHeight="1" x14ac:dyDescent="0.25"/>
    <row r="158" spans="12:14" ht="17.25" customHeight="1" x14ac:dyDescent="0.25"/>
    <row r="159" spans="12:14" ht="17.25" customHeight="1" x14ac:dyDescent="0.25"/>
    <row r="160" spans="12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</sheetData>
  <autoFilter ref="A6:N140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2:N142">
    <cfRule type="cellIs" dxfId="1" priority="1" operator="lessThan">
      <formula>0</formula>
    </cfRule>
  </conditionalFormatting>
  <conditionalFormatting sqref="L145:N145">
    <cfRule type="cellIs" dxfId="0" priority="9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2024-07-31T18:19:04Z</dcterms:modified>
</cp:coreProperties>
</file>