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Finanzas01\Documents\ARACELI\Transparencia\"/>
    </mc:Choice>
  </mc:AlternateContent>
  <xr:revisionPtr revIDLastSave="0" documentId="13_ncr:1_{0C48A15A-8482-439D-B9A7-20D65DF0FA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gosto" sheetId="1" r:id="rId1"/>
  </sheets>
  <externalReferences>
    <externalReference r:id="rId2"/>
  </externalReferences>
  <definedNames>
    <definedName name="_xlnm._FilterDatabase" localSheetId="0" hidden="1">Agosto!$A$6:$N$144</definedName>
    <definedName name="_xlnm.Print_Area" localSheetId="0">Agosto!$A$1:$N$142</definedName>
    <definedName name="_xlnm.Print_Titles" localSheetId="0">Agosto!$1:$6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1" i="1" l="1"/>
  <c r="K141" i="1"/>
  <c r="J141" i="1"/>
  <c r="I141" i="1"/>
  <c r="H141" i="1"/>
  <c r="G141" i="1"/>
  <c r="F141" i="1"/>
  <c r="M138" i="1"/>
  <c r="K138" i="1"/>
  <c r="J138" i="1"/>
  <c r="I138" i="1"/>
  <c r="H138" i="1"/>
  <c r="G138" i="1"/>
  <c r="F138" i="1"/>
  <c r="M135" i="1"/>
  <c r="K135" i="1"/>
  <c r="J135" i="1"/>
  <c r="I135" i="1"/>
  <c r="H135" i="1"/>
  <c r="G135" i="1"/>
  <c r="F135" i="1"/>
  <c r="M132" i="1"/>
  <c r="K132" i="1"/>
  <c r="J132" i="1"/>
  <c r="I132" i="1"/>
  <c r="H132" i="1"/>
  <c r="G132" i="1"/>
  <c r="F132" i="1"/>
  <c r="M129" i="1"/>
  <c r="K129" i="1"/>
  <c r="J129" i="1"/>
  <c r="I129" i="1"/>
  <c r="H129" i="1"/>
  <c r="G129" i="1"/>
  <c r="F129" i="1"/>
  <c r="M126" i="1"/>
  <c r="K126" i="1"/>
  <c r="J126" i="1"/>
  <c r="I126" i="1"/>
  <c r="H126" i="1"/>
  <c r="G126" i="1"/>
  <c r="F126" i="1"/>
  <c r="M125" i="1"/>
  <c r="K125" i="1"/>
  <c r="J125" i="1"/>
  <c r="I125" i="1"/>
  <c r="H125" i="1"/>
  <c r="G125" i="1"/>
  <c r="F125" i="1"/>
  <c r="M122" i="1"/>
  <c r="K122" i="1"/>
  <c r="J122" i="1"/>
  <c r="I122" i="1"/>
  <c r="H122" i="1"/>
  <c r="G122" i="1"/>
  <c r="F122" i="1"/>
  <c r="M119" i="1"/>
  <c r="K119" i="1"/>
  <c r="J119" i="1"/>
  <c r="I119" i="1"/>
  <c r="H119" i="1"/>
  <c r="G119" i="1"/>
  <c r="F119" i="1"/>
  <c r="M118" i="1"/>
  <c r="K118" i="1"/>
  <c r="J118" i="1"/>
  <c r="I118" i="1"/>
  <c r="H118" i="1"/>
  <c r="G118" i="1"/>
  <c r="F118" i="1"/>
  <c r="M117" i="1"/>
  <c r="K117" i="1"/>
  <c r="J117" i="1"/>
  <c r="I117" i="1"/>
  <c r="H117" i="1"/>
  <c r="G117" i="1"/>
  <c r="F117" i="1"/>
  <c r="M114" i="1"/>
  <c r="K114" i="1"/>
  <c r="J114" i="1"/>
  <c r="I114" i="1"/>
  <c r="H114" i="1"/>
  <c r="G114" i="1"/>
  <c r="F114" i="1"/>
  <c r="M113" i="1"/>
  <c r="K113" i="1"/>
  <c r="J113" i="1"/>
  <c r="I113" i="1"/>
  <c r="H113" i="1"/>
  <c r="G113" i="1"/>
  <c r="F113" i="1"/>
  <c r="M112" i="1"/>
  <c r="K112" i="1"/>
  <c r="J112" i="1"/>
  <c r="I112" i="1"/>
  <c r="H112" i="1"/>
  <c r="G112" i="1"/>
  <c r="F112" i="1"/>
  <c r="M111" i="1"/>
  <c r="K111" i="1"/>
  <c r="J111" i="1"/>
  <c r="I111" i="1"/>
  <c r="H111" i="1"/>
  <c r="G111" i="1"/>
  <c r="F111" i="1"/>
  <c r="M108" i="1"/>
  <c r="K108" i="1"/>
  <c r="J108" i="1"/>
  <c r="I108" i="1"/>
  <c r="H108" i="1"/>
  <c r="G108" i="1"/>
  <c r="F108" i="1"/>
  <c r="M105" i="1"/>
  <c r="K105" i="1"/>
  <c r="J105" i="1"/>
  <c r="I105" i="1"/>
  <c r="H105" i="1"/>
  <c r="G105" i="1"/>
  <c r="F105" i="1"/>
  <c r="M102" i="1"/>
  <c r="K102" i="1"/>
  <c r="J102" i="1"/>
  <c r="I102" i="1"/>
  <c r="H102" i="1"/>
  <c r="G102" i="1"/>
  <c r="F102" i="1"/>
  <c r="M101" i="1"/>
  <c r="K101" i="1"/>
  <c r="J101" i="1"/>
  <c r="I101" i="1"/>
  <c r="H101" i="1"/>
  <c r="G101" i="1"/>
  <c r="F101" i="1"/>
  <c r="M98" i="1"/>
  <c r="K98" i="1"/>
  <c r="J98" i="1"/>
  <c r="I98" i="1"/>
  <c r="H98" i="1"/>
  <c r="G98" i="1"/>
  <c r="F98" i="1"/>
  <c r="M95" i="1"/>
  <c r="K95" i="1"/>
  <c r="J95" i="1"/>
  <c r="I95" i="1"/>
  <c r="H95" i="1"/>
  <c r="G95" i="1"/>
  <c r="F95" i="1"/>
  <c r="M92" i="1"/>
  <c r="K92" i="1"/>
  <c r="J92" i="1"/>
  <c r="I92" i="1"/>
  <c r="H92" i="1"/>
  <c r="G92" i="1"/>
  <c r="F92" i="1"/>
  <c r="M91" i="1"/>
  <c r="K91" i="1"/>
  <c r="J91" i="1"/>
  <c r="I91" i="1"/>
  <c r="H91" i="1"/>
  <c r="G91" i="1"/>
  <c r="F91" i="1"/>
  <c r="M88" i="1"/>
  <c r="K88" i="1"/>
  <c r="J88" i="1"/>
  <c r="I88" i="1"/>
  <c r="H88" i="1"/>
  <c r="G88" i="1"/>
  <c r="F88" i="1"/>
  <c r="M85" i="1"/>
  <c r="K85" i="1"/>
  <c r="J85" i="1"/>
  <c r="I85" i="1"/>
  <c r="H85" i="1"/>
  <c r="G85" i="1"/>
  <c r="F85" i="1"/>
  <c r="M82" i="1"/>
  <c r="K82" i="1"/>
  <c r="J82" i="1"/>
  <c r="I82" i="1"/>
  <c r="H82" i="1"/>
  <c r="G82" i="1"/>
  <c r="F82" i="1"/>
  <c r="M78" i="1"/>
  <c r="K78" i="1"/>
  <c r="J78" i="1"/>
  <c r="I78" i="1"/>
  <c r="H78" i="1"/>
  <c r="G78" i="1"/>
  <c r="F78" i="1"/>
  <c r="M77" i="1"/>
  <c r="K77" i="1"/>
  <c r="J77" i="1"/>
  <c r="I77" i="1"/>
  <c r="H77" i="1"/>
  <c r="G77" i="1"/>
  <c r="F77" i="1"/>
  <c r="M76" i="1"/>
  <c r="K76" i="1"/>
  <c r="J76" i="1"/>
  <c r="I76" i="1"/>
  <c r="H76" i="1"/>
  <c r="G76" i="1"/>
  <c r="F76" i="1"/>
  <c r="M73" i="1"/>
  <c r="K73" i="1"/>
  <c r="J73" i="1"/>
  <c r="I73" i="1"/>
  <c r="H73" i="1"/>
  <c r="G73" i="1"/>
  <c r="F73" i="1"/>
  <c r="M72" i="1"/>
  <c r="K72" i="1"/>
  <c r="J72" i="1"/>
  <c r="I72" i="1"/>
  <c r="H72" i="1"/>
  <c r="G72" i="1"/>
  <c r="F72" i="1"/>
  <c r="M71" i="1"/>
  <c r="K71" i="1"/>
  <c r="J71" i="1"/>
  <c r="I71" i="1"/>
  <c r="H71" i="1"/>
  <c r="G71" i="1"/>
  <c r="F71" i="1"/>
  <c r="M70" i="1"/>
  <c r="K70" i="1"/>
  <c r="J70" i="1"/>
  <c r="I70" i="1"/>
  <c r="H70" i="1"/>
  <c r="G70" i="1"/>
  <c r="F70" i="1"/>
  <c r="M69" i="1"/>
  <c r="K69" i="1"/>
  <c r="J69" i="1"/>
  <c r="I69" i="1"/>
  <c r="H69" i="1"/>
  <c r="G69" i="1"/>
  <c r="F69" i="1"/>
  <c r="M66" i="1"/>
  <c r="K66" i="1"/>
  <c r="J66" i="1"/>
  <c r="I66" i="1"/>
  <c r="H66" i="1"/>
  <c r="G66" i="1"/>
  <c r="F66" i="1"/>
  <c r="M65" i="1"/>
  <c r="K65" i="1"/>
  <c r="J65" i="1"/>
  <c r="I65" i="1"/>
  <c r="H65" i="1"/>
  <c r="G65" i="1"/>
  <c r="F65" i="1"/>
  <c r="M64" i="1"/>
  <c r="K64" i="1"/>
  <c r="J64" i="1"/>
  <c r="I64" i="1"/>
  <c r="H64" i="1"/>
  <c r="G64" i="1"/>
  <c r="F64" i="1"/>
  <c r="M63" i="1"/>
  <c r="K63" i="1"/>
  <c r="J63" i="1"/>
  <c r="I63" i="1"/>
  <c r="H63" i="1"/>
  <c r="G63" i="1"/>
  <c r="F63" i="1"/>
  <c r="M62" i="1"/>
  <c r="K62" i="1"/>
  <c r="J62" i="1"/>
  <c r="I62" i="1"/>
  <c r="H62" i="1"/>
  <c r="G62" i="1"/>
  <c r="F62" i="1"/>
  <c r="M61" i="1"/>
  <c r="K61" i="1"/>
  <c r="J61" i="1"/>
  <c r="I61" i="1"/>
  <c r="H61" i="1"/>
  <c r="G61" i="1"/>
  <c r="F61" i="1"/>
  <c r="M60" i="1"/>
  <c r="K60" i="1"/>
  <c r="J60" i="1"/>
  <c r="I60" i="1"/>
  <c r="H60" i="1"/>
  <c r="G60" i="1"/>
  <c r="F60" i="1"/>
  <c r="M59" i="1"/>
  <c r="K59" i="1"/>
  <c r="J59" i="1"/>
  <c r="I59" i="1"/>
  <c r="H59" i="1"/>
  <c r="G59" i="1"/>
  <c r="F59" i="1"/>
  <c r="M58" i="1"/>
  <c r="K58" i="1"/>
  <c r="J58" i="1"/>
  <c r="I58" i="1"/>
  <c r="H58" i="1"/>
  <c r="G58" i="1"/>
  <c r="F58" i="1"/>
  <c r="M57" i="1"/>
  <c r="K57" i="1"/>
  <c r="J57" i="1"/>
  <c r="I57" i="1"/>
  <c r="H57" i="1"/>
  <c r="G57" i="1"/>
  <c r="F57" i="1"/>
  <c r="M56" i="1"/>
  <c r="K56" i="1"/>
  <c r="J56" i="1"/>
  <c r="I56" i="1"/>
  <c r="H56" i="1"/>
  <c r="G56" i="1"/>
  <c r="F56" i="1"/>
  <c r="M55" i="1"/>
  <c r="K55" i="1"/>
  <c r="J55" i="1"/>
  <c r="I55" i="1"/>
  <c r="H55" i="1"/>
  <c r="G55" i="1"/>
  <c r="F55" i="1"/>
  <c r="M54" i="1"/>
  <c r="K54" i="1"/>
  <c r="J54" i="1"/>
  <c r="I54" i="1"/>
  <c r="H54" i="1"/>
  <c r="G54" i="1"/>
  <c r="F54" i="1"/>
  <c r="M53" i="1"/>
  <c r="K53" i="1"/>
  <c r="J53" i="1"/>
  <c r="I53" i="1"/>
  <c r="H53" i="1"/>
  <c r="G53" i="1"/>
  <c r="F53" i="1"/>
  <c r="M52" i="1"/>
  <c r="K52" i="1"/>
  <c r="J52" i="1"/>
  <c r="I52" i="1"/>
  <c r="H52" i="1"/>
  <c r="G52" i="1"/>
  <c r="F52" i="1"/>
  <c r="M51" i="1"/>
  <c r="K51" i="1"/>
  <c r="J51" i="1"/>
  <c r="I51" i="1"/>
  <c r="H51" i="1"/>
  <c r="G51" i="1"/>
  <c r="F51" i="1"/>
  <c r="M48" i="1"/>
  <c r="K48" i="1"/>
  <c r="J48" i="1"/>
  <c r="I48" i="1"/>
  <c r="H48" i="1"/>
  <c r="G48" i="1"/>
  <c r="F48" i="1"/>
  <c r="M47" i="1"/>
  <c r="K47" i="1"/>
  <c r="J47" i="1"/>
  <c r="I47" i="1"/>
  <c r="H47" i="1"/>
  <c r="G47" i="1"/>
  <c r="F47" i="1"/>
  <c r="M46" i="1"/>
  <c r="K46" i="1"/>
  <c r="J46" i="1"/>
  <c r="I46" i="1"/>
  <c r="H46" i="1"/>
  <c r="G46" i="1"/>
  <c r="F46" i="1"/>
  <c r="M45" i="1"/>
  <c r="K45" i="1"/>
  <c r="J45" i="1"/>
  <c r="I45" i="1"/>
  <c r="H45" i="1"/>
  <c r="G45" i="1"/>
  <c r="F45" i="1"/>
  <c r="M44" i="1"/>
  <c r="K44" i="1"/>
  <c r="J44" i="1"/>
  <c r="I44" i="1"/>
  <c r="H44" i="1"/>
  <c r="G44" i="1"/>
  <c r="F44" i="1"/>
  <c r="M41" i="1"/>
  <c r="K41" i="1"/>
  <c r="J41" i="1"/>
  <c r="I41" i="1"/>
  <c r="H41" i="1"/>
  <c r="G41" i="1"/>
  <c r="F41" i="1"/>
  <c r="M38" i="1"/>
  <c r="K38" i="1"/>
  <c r="J38" i="1"/>
  <c r="I38" i="1"/>
  <c r="H38" i="1"/>
  <c r="G38" i="1"/>
  <c r="F38" i="1"/>
  <c r="M37" i="1"/>
  <c r="K37" i="1"/>
  <c r="J37" i="1"/>
  <c r="I37" i="1"/>
  <c r="H37" i="1"/>
  <c r="G37" i="1"/>
  <c r="F37" i="1"/>
  <c r="M34" i="1"/>
  <c r="K34" i="1"/>
  <c r="J34" i="1"/>
  <c r="I34" i="1"/>
  <c r="H34" i="1"/>
  <c r="G34" i="1"/>
  <c r="F34" i="1"/>
  <c r="M33" i="1"/>
  <c r="K33" i="1"/>
  <c r="J33" i="1"/>
  <c r="I33" i="1"/>
  <c r="H33" i="1"/>
  <c r="G33" i="1"/>
  <c r="F33" i="1"/>
  <c r="M32" i="1"/>
  <c r="K32" i="1"/>
  <c r="J32" i="1"/>
  <c r="I32" i="1"/>
  <c r="H32" i="1"/>
  <c r="G32" i="1"/>
  <c r="F32" i="1"/>
  <c r="M29" i="1"/>
  <c r="K29" i="1"/>
  <c r="J29" i="1"/>
  <c r="I29" i="1"/>
  <c r="H29" i="1"/>
  <c r="G29" i="1"/>
  <c r="F29" i="1"/>
  <c r="M25" i="1"/>
  <c r="K25" i="1"/>
  <c r="J25" i="1"/>
  <c r="I25" i="1"/>
  <c r="H25" i="1"/>
  <c r="G25" i="1"/>
  <c r="F25" i="1"/>
  <c r="M24" i="1"/>
  <c r="K24" i="1"/>
  <c r="J24" i="1"/>
  <c r="I24" i="1"/>
  <c r="H24" i="1"/>
  <c r="G24" i="1"/>
  <c r="F24" i="1"/>
  <c r="M23" i="1"/>
  <c r="K23" i="1"/>
  <c r="J23" i="1"/>
  <c r="I23" i="1"/>
  <c r="H23" i="1"/>
  <c r="G23" i="1"/>
  <c r="F23" i="1"/>
  <c r="M22" i="1"/>
  <c r="K22" i="1"/>
  <c r="J22" i="1"/>
  <c r="I22" i="1"/>
  <c r="H22" i="1"/>
  <c r="G22" i="1"/>
  <c r="F22" i="1"/>
  <c r="M21" i="1"/>
  <c r="K21" i="1"/>
  <c r="J21" i="1"/>
  <c r="I21" i="1"/>
  <c r="H21" i="1"/>
  <c r="G21" i="1"/>
  <c r="F21" i="1"/>
  <c r="M20" i="1"/>
  <c r="K20" i="1"/>
  <c r="J20" i="1"/>
  <c r="I20" i="1"/>
  <c r="H20" i="1"/>
  <c r="G20" i="1"/>
  <c r="F20" i="1"/>
  <c r="M19" i="1"/>
  <c r="K19" i="1"/>
  <c r="J19" i="1"/>
  <c r="I19" i="1"/>
  <c r="H19" i="1"/>
  <c r="G19" i="1"/>
  <c r="F19" i="1"/>
  <c r="M18" i="1"/>
  <c r="K18" i="1"/>
  <c r="J18" i="1"/>
  <c r="I18" i="1"/>
  <c r="H18" i="1"/>
  <c r="G18" i="1"/>
  <c r="F18" i="1"/>
  <c r="M17" i="1"/>
  <c r="K17" i="1"/>
  <c r="J17" i="1"/>
  <c r="I17" i="1"/>
  <c r="H17" i="1"/>
  <c r="G17" i="1"/>
  <c r="F17" i="1"/>
  <c r="M16" i="1"/>
  <c r="K16" i="1"/>
  <c r="J16" i="1"/>
  <c r="I16" i="1"/>
  <c r="H16" i="1"/>
  <c r="G16" i="1"/>
  <c r="F16" i="1"/>
  <c r="M15" i="1"/>
  <c r="K15" i="1"/>
  <c r="J15" i="1"/>
  <c r="I15" i="1"/>
  <c r="H15" i="1"/>
  <c r="G15" i="1"/>
  <c r="F15" i="1"/>
  <c r="M14" i="1"/>
  <c r="K14" i="1"/>
  <c r="J14" i="1"/>
  <c r="I14" i="1"/>
  <c r="H14" i="1"/>
  <c r="G14" i="1"/>
  <c r="F14" i="1"/>
  <c r="M13" i="1"/>
  <c r="K13" i="1"/>
  <c r="J13" i="1"/>
  <c r="I13" i="1"/>
  <c r="H13" i="1"/>
  <c r="G13" i="1"/>
  <c r="F13" i="1"/>
  <c r="M12" i="1"/>
  <c r="K12" i="1"/>
  <c r="J12" i="1"/>
  <c r="I12" i="1"/>
  <c r="H12" i="1"/>
  <c r="G12" i="1"/>
  <c r="F12" i="1"/>
  <c r="M11" i="1"/>
  <c r="K11" i="1"/>
  <c r="J11" i="1"/>
  <c r="I11" i="1"/>
  <c r="H11" i="1"/>
  <c r="G11" i="1"/>
  <c r="F11" i="1"/>
  <c r="M10" i="1"/>
  <c r="K10" i="1"/>
  <c r="J10" i="1"/>
  <c r="I10" i="1"/>
  <c r="H10" i="1"/>
  <c r="G10" i="1"/>
  <c r="F10" i="1"/>
  <c r="M9" i="1"/>
  <c r="K9" i="1"/>
  <c r="J9" i="1"/>
  <c r="I9" i="1"/>
  <c r="H9" i="1"/>
  <c r="G9" i="1"/>
  <c r="F9" i="1"/>
  <c r="M8" i="1"/>
  <c r="K8" i="1"/>
  <c r="J8" i="1"/>
  <c r="I8" i="1"/>
  <c r="H8" i="1"/>
  <c r="G8" i="1"/>
  <c r="F8" i="1"/>
  <c r="E65" i="1"/>
  <c r="L88" i="1" l="1"/>
  <c r="L108" i="1"/>
  <c r="L122" i="1"/>
  <c r="L44" i="1"/>
  <c r="L54" i="1"/>
  <c r="L62" i="1"/>
  <c r="L72" i="1"/>
  <c r="L41" i="1"/>
  <c r="L53" i="1"/>
  <c r="L61" i="1"/>
  <c r="L10" i="1"/>
  <c r="L18" i="1"/>
  <c r="L29" i="1"/>
  <c r="N29" i="1" s="1"/>
  <c r="L45" i="1"/>
  <c r="L55" i="1"/>
  <c r="L63" i="1"/>
  <c r="E29" i="1"/>
  <c r="L25" i="1"/>
  <c r="L71" i="1"/>
  <c r="L105" i="1"/>
  <c r="L119" i="1"/>
  <c r="L141" i="1"/>
  <c r="L24" i="1"/>
  <c r="L70" i="1"/>
  <c r="L85" i="1"/>
  <c r="L102" i="1"/>
  <c r="L118" i="1"/>
  <c r="L138" i="1"/>
  <c r="L17" i="1"/>
  <c r="L23" i="1"/>
  <c r="N23" i="1" s="1"/>
  <c r="L38" i="1"/>
  <c r="L52" i="1"/>
  <c r="L60" i="1"/>
  <c r="L69" i="1"/>
  <c r="L82" i="1"/>
  <c r="L101" i="1"/>
  <c r="L117" i="1"/>
  <c r="L135" i="1"/>
  <c r="L9" i="1"/>
  <c r="L16" i="1"/>
  <c r="L15" i="1"/>
  <c r="L14" i="1"/>
  <c r="L22" i="1"/>
  <c r="L37" i="1"/>
  <c r="L51" i="1"/>
  <c r="L59" i="1"/>
  <c r="L66" i="1"/>
  <c r="L78" i="1"/>
  <c r="L98" i="1"/>
  <c r="L114" i="1"/>
  <c r="L132" i="1"/>
  <c r="L34" i="1"/>
  <c r="L48" i="1"/>
  <c r="L58" i="1"/>
  <c r="L65" i="1"/>
  <c r="L77" i="1"/>
  <c r="L95" i="1"/>
  <c r="L113" i="1"/>
  <c r="L129" i="1"/>
  <c r="L21" i="1"/>
  <c r="L12" i="1"/>
  <c r="L20" i="1"/>
  <c r="L33" i="1"/>
  <c r="L47" i="1"/>
  <c r="L57" i="1"/>
  <c r="L76" i="1"/>
  <c r="L92" i="1"/>
  <c r="L112" i="1"/>
  <c r="L126" i="1"/>
  <c r="L13" i="1"/>
  <c r="L11" i="1"/>
  <c r="L19" i="1"/>
  <c r="L32" i="1"/>
  <c r="L46" i="1"/>
  <c r="L56" i="1"/>
  <c r="L64" i="1"/>
  <c r="L73" i="1"/>
  <c r="L91" i="1"/>
  <c r="L111" i="1"/>
  <c r="L125" i="1"/>
  <c r="N24" i="1"/>
  <c r="N25" i="1"/>
  <c r="N71" i="1"/>
  <c r="N141" i="1"/>
  <c r="E126" i="1"/>
  <c r="E47" i="1"/>
  <c r="E19" i="1"/>
  <c r="E135" i="1"/>
  <c r="N114" i="1" l="1"/>
  <c r="N113" i="1"/>
  <c r="N126" i="1"/>
  <c r="N21" i="1"/>
  <c r="N65" i="1"/>
  <c r="E119" i="1"/>
  <c r="E118" i="1"/>
  <c r="E17" i="1"/>
  <c r="E16" i="1"/>
  <c r="E9" i="1"/>
  <c r="E10" i="1"/>
  <c r="E11" i="1"/>
  <c r="E12" i="1"/>
  <c r="E14" i="1"/>
  <c r="E15" i="1"/>
  <c r="E32" i="1"/>
  <c r="E33" i="1"/>
  <c r="E34" i="1"/>
  <c r="E37" i="1"/>
  <c r="E38" i="1"/>
  <c r="E41" i="1"/>
  <c r="E44" i="1"/>
  <c r="E45" i="1"/>
  <c r="E46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6" i="1"/>
  <c r="E69" i="1"/>
  <c r="E70" i="1"/>
  <c r="E72" i="1"/>
  <c r="E73" i="1"/>
  <c r="E76" i="1"/>
  <c r="E77" i="1"/>
  <c r="E82" i="1"/>
  <c r="E85" i="1"/>
  <c r="E88" i="1"/>
  <c r="E91" i="1"/>
  <c r="E92" i="1"/>
  <c r="E95" i="1"/>
  <c r="E98" i="1"/>
  <c r="E101" i="1"/>
  <c r="E105" i="1"/>
  <c r="E108" i="1"/>
  <c r="E111" i="1"/>
  <c r="E112" i="1"/>
  <c r="E117" i="1"/>
  <c r="E122" i="1"/>
  <c r="E125" i="1"/>
  <c r="E129" i="1"/>
  <c r="E132" i="1"/>
  <c r="M145" i="1"/>
  <c r="M147" i="1" s="1"/>
  <c r="N72" i="1" l="1"/>
  <c r="N105" i="1"/>
  <c r="N85" i="1"/>
  <c r="N34" i="1"/>
  <c r="N76" i="1"/>
  <c r="N119" i="1"/>
  <c r="N57" i="1"/>
  <c r="N60" i="1"/>
  <c r="N66" i="1"/>
  <c r="N16" i="1"/>
  <c r="N98" i="1"/>
  <c r="N45" i="1"/>
  <c r="N129" i="1"/>
  <c r="N32" i="1"/>
  <c r="N135" i="1"/>
  <c r="N112" i="1"/>
  <c r="N53" i="1"/>
  <c r="N138" i="1"/>
  <c r="N62" i="1"/>
  <c r="N12" i="1"/>
  <c r="N88" i="1"/>
  <c r="N37" i="1"/>
  <c r="N111" i="1"/>
  <c r="N18" i="1"/>
  <c r="N48" i="1"/>
  <c r="N13" i="1"/>
  <c r="N55" i="1"/>
  <c r="N69" i="1"/>
  <c r="N102" i="1"/>
  <c r="N47" i="1"/>
  <c r="N122" i="1"/>
  <c r="N58" i="1"/>
  <c r="N70" i="1"/>
  <c r="N82" i="1"/>
  <c r="N22" i="1"/>
  <c r="N101" i="1"/>
  <c r="N14" i="1"/>
  <c r="N92" i="1"/>
  <c r="N41" i="1"/>
  <c r="N54" i="1"/>
  <c r="N52" i="1"/>
  <c r="N73" i="1"/>
  <c r="N17" i="1"/>
  <c r="N91" i="1"/>
  <c r="N10" i="1"/>
  <c r="N77" i="1"/>
  <c r="N19" i="1"/>
  <c r="N95" i="1"/>
  <c r="N44" i="1"/>
  <c r="N59" i="1"/>
  <c r="N9" i="1"/>
  <c r="N64" i="1"/>
  <c r="N33" i="1"/>
  <c r="N38" i="1"/>
  <c r="N63" i="1"/>
  <c r="N15" i="1"/>
  <c r="N125" i="1"/>
  <c r="N56" i="1"/>
  <c r="N117" i="1"/>
  <c r="N132" i="1"/>
  <c r="N61" i="1"/>
  <c r="N11" i="1"/>
  <c r="N78" i="1"/>
  <c r="N20" i="1"/>
  <c r="N108" i="1"/>
  <c r="N51" i="1"/>
  <c r="N118" i="1"/>
  <c r="N46" i="1"/>
  <c r="E8" i="1"/>
  <c r="L8" i="1" l="1"/>
  <c r="L145" i="1" l="1"/>
  <c r="L147" i="1" s="1"/>
  <c r="N8" i="1"/>
  <c r="N145" i="1" l="1"/>
  <c r="N147" i="1" s="1"/>
</calcChain>
</file>

<file path=xl/sharedStrings.xml><?xml version="1.0" encoding="utf-8"?>
<sst xmlns="http://schemas.openxmlformats.org/spreadsheetml/2006/main" count="364" uniqueCount="233">
  <si>
    <t>COMITÉ DIRECTIVO ESTATAL DEL PRI EN JALISCO</t>
  </si>
  <si>
    <t>Código</t>
  </si>
  <si>
    <t>Nombre</t>
  </si>
  <si>
    <t>Puesto</t>
  </si>
  <si>
    <t>Tipo de Pago</t>
  </si>
  <si>
    <t xml:space="preserve">TIPO DE PRESTACIONES </t>
  </si>
  <si>
    <t>Total de Percepciones</t>
  </si>
  <si>
    <t>Total de Deducciones</t>
  </si>
  <si>
    <t>Neto</t>
  </si>
  <si>
    <t>Salario Diario Bruto</t>
  </si>
  <si>
    <t xml:space="preserve">Aguinaldo Anual </t>
  </si>
  <si>
    <t>*Prima Vacacional</t>
  </si>
  <si>
    <t xml:space="preserve">Vacaciones </t>
  </si>
  <si>
    <t>Otras Percepciones</t>
  </si>
  <si>
    <t>Departamento 4103 CDE PRESIDENCIA</t>
  </si>
  <si>
    <t>00007</t>
  </si>
  <si>
    <t>De León Corona Jane Vanessa</t>
  </si>
  <si>
    <t>Auxiliar Administrativo</t>
  </si>
  <si>
    <t>Sueldos</t>
  </si>
  <si>
    <t>00113</t>
  </si>
  <si>
    <t>Hernandez Murillo Jose Adrian</t>
  </si>
  <si>
    <t>00199</t>
  </si>
  <si>
    <t>Meza Arana Mayra Gisela</t>
  </si>
  <si>
    <t>Departamento 4104 CDE SECRETARIA GENERAL</t>
  </si>
  <si>
    <t>Departamento 4106 CDE SECRETARIA DE ACCION ELECTORAL</t>
  </si>
  <si>
    <t>00202</t>
  </si>
  <si>
    <t>Arciniega Oropeza Alejandra Paola</t>
  </si>
  <si>
    <t>00743</t>
  </si>
  <si>
    <t>Martinez Macias  Norma Irene</t>
  </si>
  <si>
    <t>Departamento 4123 CDE SECRETARIA DE ATENCION P DISCAPACIDAD</t>
  </si>
  <si>
    <t>00276</t>
  </si>
  <si>
    <t>Mata Avila Jesus</t>
  </si>
  <si>
    <t>Secretario</t>
  </si>
  <si>
    <t>Departamento 4109 CDE SECRETARIA DE COMUNICACION SOCIAL</t>
  </si>
  <si>
    <t>00005</t>
  </si>
  <si>
    <t>Contreras García Lucila</t>
  </si>
  <si>
    <t>00021</t>
  </si>
  <si>
    <t>Rojas Lopez Miguel Angel</t>
  </si>
  <si>
    <t>Departamento 4107 CDE SECRETARIA DE FINANZAS Y ADMINISTRACION</t>
  </si>
  <si>
    <t>00001</t>
  </si>
  <si>
    <t>Andrade Padilla Daniel</t>
  </si>
  <si>
    <t>Auxiliar de Mantenimiento</t>
  </si>
  <si>
    <t>00461</t>
  </si>
  <si>
    <t>Borrayo De La Cruz Ericka Guillermina</t>
  </si>
  <si>
    <t>Intendente</t>
  </si>
  <si>
    <t>00187</t>
  </si>
  <si>
    <t>Gallegos Negrete Rosa Elena</t>
  </si>
  <si>
    <t>00165</t>
  </si>
  <si>
    <t>Gomez Dueñas Roselia</t>
  </si>
  <si>
    <t>00451</t>
  </si>
  <si>
    <t>Partida Ceja Francisco Javier</t>
  </si>
  <si>
    <t>00118</t>
  </si>
  <si>
    <t>Ramirez Gallegos Lorena</t>
  </si>
  <si>
    <t>00080</t>
  </si>
  <si>
    <t>Romero Romero Ingrid</t>
  </si>
  <si>
    <t>00169</t>
  </si>
  <si>
    <t>Tovar Lopez Rogelio</t>
  </si>
  <si>
    <t>Encargado de Informatica</t>
  </si>
  <si>
    <t>00836</t>
  </si>
  <si>
    <t>Arredondo Zuñiga Victor Manuel</t>
  </si>
  <si>
    <t>Velador</t>
  </si>
  <si>
    <t>Auxiliar Contable</t>
  </si>
  <si>
    <t>Reyes Granada Araceli Janeth</t>
  </si>
  <si>
    <t>00843</t>
  </si>
  <si>
    <t>Navarro Villa Lorena</t>
  </si>
  <si>
    <t>Larios Calvario Manuel</t>
  </si>
  <si>
    <t>Mantenimiento</t>
  </si>
  <si>
    <t>Luna Medrano Cesar Alejandro</t>
  </si>
  <si>
    <t>Departamento JUBILADOS</t>
  </si>
  <si>
    <t>Delgado Valenzuela Roberto</t>
  </si>
  <si>
    <t>Jubilado</t>
  </si>
  <si>
    <t>Santillan Gonzalez Maria De La Paz</t>
  </si>
  <si>
    <t>Departamento 4105 CDE SECRETARIA DE ORGANIZACION</t>
  </si>
  <si>
    <t>Ortiz Mora Jose Alberto</t>
  </si>
  <si>
    <t>Departamento 4110 CDE SECRETARIA JURIDICA Y DE TRANSPARENCIA</t>
  </si>
  <si>
    <t>00195</t>
  </si>
  <si>
    <t>Murguia Escobedo Sandra Buenaventura</t>
  </si>
  <si>
    <t>Abogada</t>
  </si>
  <si>
    <t>Departamento 4117 CDE COMISION DE JUSTICIA PARTIDARIA</t>
  </si>
  <si>
    <t>00071</t>
  </si>
  <si>
    <t>Huerta Gomez Elizabeth</t>
  </si>
  <si>
    <t>Coordinador</t>
  </si>
  <si>
    <t>Departamento 4118 CDE COMISION ESTATAL DE PROCESOS INTERNOS</t>
  </si>
  <si>
    <t>00042</t>
  </si>
  <si>
    <t>Muciño Velazquez Erika Viviana</t>
  </si>
  <si>
    <t>Departamento 9114 INSTITUTO REYES HEROLES</t>
  </si>
  <si>
    <t>00093</t>
  </si>
  <si>
    <t>Hernandez Virgen Veronica</t>
  </si>
  <si>
    <t>Departamento 4301 SECT MOVIMIENTO TERRITORIAL</t>
  </si>
  <si>
    <t>00015</t>
  </si>
  <si>
    <t>López Hueso Tayde Lucina</t>
  </si>
  <si>
    <t>Flores Diaz Maria De La Luz</t>
  </si>
  <si>
    <t>Departamento 4501 ORG CNC</t>
  </si>
  <si>
    <t>00156</t>
  </si>
  <si>
    <t>Carrillo Carrillo Sandra Luz</t>
  </si>
  <si>
    <t>Gonzalez Vizcaino Maria Lucia</t>
  </si>
  <si>
    <t>Departamento 4502 ORG CNOP</t>
  </si>
  <si>
    <t>00781</t>
  </si>
  <si>
    <t>Hernandez Diaz Genesis</t>
  </si>
  <si>
    <t>Departamento 4741 COM MUN GUADALAJARA</t>
  </si>
  <si>
    <t>Departamento 67 CM MUN ZAPOPAN</t>
  </si>
  <si>
    <t>Departamento 4221 COM MUN TONALA</t>
  </si>
  <si>
    <t>Departamento 4794 COM MUN TEPATITLAN DE MORELOS</t>
  </si>
  <si>
    <t>00279</t>
  </si>
  <si>
    <t>Bravo Garcia Andrea Nallely</t>
  </si>
  <si>
    <t>Departamento 4799 COM MUN TLAQUEPAQUE</t>
  </si>
  <si>
    <t>Gonzalez Real Blanca Lucero</t>
  </si>
  <si>
    <t>00845</t>
  </si>
  <si>
    <t>00842</t>
  </si>
  <si>
    <t>Rivas Padilla  Margarita</t>
  </si>
  <si>
    <t>00873</t>
  </si>
  <si>
    <t>Mendez Salcedo Jorge Alberto</t>
  </si>
  <si>
    <t>Sub-Secretario de Finanzas</t>
  </si>
  <si>
    <t>00874</t>
  </si>
  <si>
    <t>Administrativo</t>
  </si>
  <si>
    <t>Departamento 4112 CDE SECRETARIA TECNICA DEL CPE</t>
  </si>
  <si>
    <t>Gonzalez Ramirez Miriam Noemi</t>
  </si>
  <si>
    <t>Iñiguez Ibarra Gustavo</t>
  </si>
  <si>
    <t>Secretario de Procesos Internos</t>
  </si>
  <si>
    <t>Departamento 4303 SECT FRENTE JUVENIL REVOLUCIONARIO</t>
  </si>
  <si>
    <t>Camiruaga López Monica Del Carmen</t>
  </si>
  <si>
    <t>REMUNERACIONES DEL ORGANO ESTRUCTURA ORGANICA</t>
  </si>
  <si>
    <t>Dominguez Vazquez Fernando</t>
  </si>
  <si>
    <t>00856</t>
  </si>
  <si>
    <t>00067</t>
  </si>
  <si>
    <t>00863</t>
  </si>
  <si>
    <t>00855</t>
  </si>
  <si>
    <t>00857</t>
  </si>
  <si>
    <t>00837</t>
  </si>
  <si>
    <t>00864</t>
  </si>
  <si>
    <t>00871</t>
  </si>
  <si>
    <t>00848</t>
  </si>
  <si>
    <t>00839</t>
  </si>
  <si>
    <t>00840</t>
  </si>
  <si>
    <t>00850</t>
  </si>
  <si>
    <t>Becerra Iñiguez Julio Ricardo</t>
  </si>
  <si>
    <t>00879</t>
  </si>
  <si>
    <t>00880</t>
  </si>
  <si>
    <t>Macias Lopez Roberto</t>
  </si>
  <si>
    <t>Sueldo - Bruto  Mensual</t>
  </si>
  <si>
    <t xml:space="preserve">Sueldos </t>
  </si>
  <si>
    <t>00887</t>
  </si>
  <si>
    <t>De Leon Meza Hugo Fidencio</t>
  </si>
  <si>
    <t xml:space="preserve">Secretario </t>
  </si>
  <si>
    <t>Departamento 4122 CDE SECRETARIA DE OPERACIÓN POLITICA</t>
  </si>
  <si>
    <t>00061</t>
  </si>
  <si>
    <t>Arreola Castañeda Alberto</t>
  </si>
  <si>
    <t>Departamento 17 OMPRI</t>
  </si>
  <si>
    <t>Santana Aguilar Maria Felix</t>
  </si>
  <si>
    <t>00951</t>
  </si>
  <si>
    <t>Perez Murillo Veronica del Carmen</t>
  </si>
  <si>
    <t>00952</t>
  </si>
  <si>
    <t>Padilla Cruz Pablo Antonio</t>
  </si>
  <si>
    <t>00954</t>
  </si>
  <si>
    <t>Ortega Villela Alejandro</t>
  </si>
  <si>
    <t>Diseñador</t>
  </si>
  <si>
    <t>00955</t>
  </si>
  <si>
    <t>Hernandez Hernandez Omar</t>
  </si>
  <si>
    <t>Secretario General</t>
  </si>
  <si>
    <t>00956</t>
  </si>
  <si>
    <t>Fuentes Nuñez Eduardo</t>
  </si>
  <si>
    <t>00959</t>
  </si>
  <si>
    <t>Cervantes Ramirez Marco Antonio</t>
  </si>
  <si>
    <t>00961</t>
  </si>
  <si>
    <t>Velazquez Monroy Arlene</t>
  </si>
  <si>
    <t>00957</t>
  </si>
  <si>
    <t>Campos Encarnacion Salvador Alejando</t>
  </si>
  <si>
    <t>Secretario Adjunto</t>
  </si>
  <si>
    <t>00958</t>
  </si>
  <si>
    <t>García García Ivan Tonathiu</t>
  </si>
  <si>
    <t>Coordinador y Redes</t>
  </si>
  <si>
    <t>00960</t>
  </si>
  <si>
    <t>Torres De la Rosa Maria Guadalupe</t>
  </si>
  <si>
    <t>Secretaria</t>
  </si>
  <si>
    <t>Vales de Despensa</t>
  </si>
  <si>
    <t>00963</t>
  </si>
  <si>
    <t>MARTINEZ GONZALEZ REGINA</t>
  </si>
  <si>
    <t>Presidente</t>
  </si>
  <si>
    <t>00964</t>
  </si>
  <si>
    <t>LOZANO  VALENCIA ITZI YUNUE</t>
  </si>
  <si>
    <t>00968</t>
  </si>
  <si>
    <t>CACHO SILVA ISRAEL</t>
  </si>
  <si>
    <t>00970</t>
  </si>
  <si>
    <t>SAMAUE JIMENEZ JORGE SEBASTIAN</t>
  </si>
  <si>
    <t>00973</t>
  </si>
  <si>
    <t>MARTINEZ SANCHEZ JOSUE</t>
  </si>
  <si>
    <t>09671</t>
  </si>
  <si>
    <t>DELGADO RAZO RAFAEL ALEJANDRO</t>
  </si>
  <si>
    <t>Logistica</t>
  </si>
  <si>
    <t>Departamento 9119 CDE SECRETARIA DE MEDIO AMBIENTE</t>
  </si>
  <si>
    <t>00966</t>
  </si>
  <si>
    <t>RUIZ MEJIA MARIA MAGDALENA</t>
  </si>
  <si>
    <t>Secretaria Medio Ambiente</t>
  </si>
  <si>
    <t>Departamento 9117 CDE CENTRO DE MEDIACION</t>
  </si>
  <si>
    <t>00969</t>
  </si>
  <si>
    <t>GONZALEZ VALENZUELA LUIS GEOVANNI</t>
  </si>
  <si>
    <t>Responsable</t>
  </si>
  <si>
    <t>00967</t>
  </si>
  <si>
    <t>DIAZ DIAZ ANGELICA NAYELI</t>
  </si>
  <si>
    <t>00872</t>
  </si>
  <si>
    <t>LADRON DE GUEVARA GONZALEZ MIRIAM JANETH</t>
  </si>
  <si>
    <t>00975</t>
  </si>
  <si>
    <t>RAMIREZ ROSAS JORGE EDUARDO</t>
  </si>
  <si>
    <t>00976</t>
  </si>
  <si>
    <t>REYES LEON MARGARITA</t>
  </si>
  <si>
    <t>Aux. Admivo</t>
  </si>
  <si>
    <t>00974</t>
  </si>
  <si>
    <t>CARRILLO MARTINEZ DIEGO ALBERTO</t>
  </si>
  <si>
    <t>00977</t>
  </si>
  <si>
    <t>VALLEJO SANCHEZ IVAN ALEJANDRO</t>
  </si>
  <si>
    <t>00980</t>
  </si>
  <si>
    <t>TORRES CAMPOS MARTHA YOLANDA</t>
  </si>
  <si>
    <t>00981</t>
  </si>
  <si>
    <t>GONZALEZ GONZALEZ NOE</t>
  </si>
  <si>
    <t>00979</t>
  </si>
  <si>
    <t>SANCHEZ MARTINEZ YAMILET</t>
  </si>
  <si>
    <t>Auxiliar</t>
  </si>
  <si>
    <t>00978</t>
  </si>
  <si>
    <t>CARRILLO BORRAYO LESLEE DAYHANA</t>
  </si>
  <si>
    <t>00870</t>
  </si>
  <si>
    <t>GIL MEDINA MIRIAM ELYADA</t>
  </si>
  <si>
    <t>00983</t>
  </si>
  <si>
    <t>MORA  AGRAZ HECTOR ALEXIS</t>
  </si>
  <si>
    <t>00984</t>
  </si>
  <si>
    <t>ROSALIO TORRES MARCOS</t>
  </si>
  <si>
    <t>00982</t>
  </si>
  <si>
    <t>MENDEZ PEREZ MIGUEL ANGEL</t>
  </si>
  <si>
    <t>Departamento 9 FUNDACION COLOSIO</t>
  </si>
  <si>
    <t>00985</t>
  </si>
  <si>
    <t>DOMINGUEZ REYES MARIA DE JESUS</t>
  </si>
  <si>
    <t>00986</t>
  </si>
  <si>
    <t>ACOSTA BUSTAMANTE BRAULIO ANTONIO</t>
  </si>
  <si>
    <t>AGOSTO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</si>
</sst>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&quot;$&quot;#,##0.00"/>
  </numFmts>
  <fonts count="22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24"/>
      <name val="Arial"/>
      <family val="2"/>
    </font>
    <font>
      <sz val="11"/>
      <color theme="1"/>
      <name val="Arial"/>
      <family val="2"/>
    </font>
    <font>
      <b/>
      <sz val="24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 tint="0.34998626667073579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25">
    <xf numFmtId="0" fontId="0" fillId="0" borderId="0"/>
    <xf numFmtId="164" fontId="13" fillId="0" borderId="0" applyFont="0" applyFill="0" applyBorder="0" applyAlignment="0" applyProtection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9">
    <xf numFmtId="0" fontId="0" fillId="0" borderId="0" xfId="0"/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164" fontId="17" fillId="2" borderId="1" xfId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49" fontId="17" fillId="3" borderId="2" xfId="0" applyNumberFormat="1" applyFont="1" applyFill="1" applyBorder="1" applyAlignment="1">
      <alignment horizontal="left" vertical="center"/>
    </xf>
    <xf numFmtId="0" fontId="19" fillId="3" borderId="2" xfId="0" applyFont="1" applyFill="1" applyBorder="1" applyAlignment="1">
      <alignment vertical="center"/>
    </xf>
    <xf numFmtId="0" fontId="19" fillId="3" borderId="2" xfId="0" applyFont="1" applyFill="1" applyBorder="1" applyAlignment="1">
      <alignment horizontal="center" vertical="center"/>
    </xf>
    <xf numFmtId="164" fontId="19" fillId="3" borderId="2" xfId="1" applyFont="1" applyFill="1" applyBorder="1" applyAlignment="1">
      <alignment horizontal="center" vertical="center"/>
    </xf>
    <xf numFmtId="40" fontId="19" fillId="3" borderId="2" xfId="1" applyNumberFormat="1" applyFont="1" applyFill="1" applyBorder="1" applyAlignment="1">
      <alignment horizontal="right" vertical="center"/>
    </xf>
    <xf numFmtId="0" fontId="18" fillId="0" borderId="0" xfId="0" applyFont="1" applyAlignment="1">
      <alignment vertical="center"/>
    </xf>
    <xf numFmtId="49" fontId="18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vertical="center"/>
    </xf>
    <xf numFmtId="0" fontId="18" fillId="0" borderId="2" xfId="0" applyFont="1" applyBorder="1" applyAlignment="1">
      <alignment horizontal="center" vertical="center"/>
    </xf>
    <xf numFmtId="164" fontId="18" fillId="0" borderId="2" xfId="1" applyFont="1" applyBorder="1" applyAlignment="1">
      <alignment horizontal="center" vertical="center"/>
    </xf>
    <xf numFmtId="40" fontId="18" fillId="0" borderId="2" xfId="1" applyNumberFormat="1" applyFont="1" applyBorder="1" applyAlignment="1">
      <alignment horizontal="right" vertical="center"/>
    </xf>
    <xf numFmtId="49" fontId="20" fillId="0" borderId="2" xfId="0" applyNumberFormat="1" applyFont="1" applyBorder="1" applyAlignment="1">
      <alignment horizontal="center" vertical="center"/>
    </xf>
    <xf numFmtId="0" fontId="18" fillId="0" borderId="3" xfId="0" applyFont="1" applyBorder="1" applyAlignment="1">
      <alignment vertical="center"/>
    </xf>
    <xf numFmtId="49" fontId="18" fillId="0" borderId="0" xfId="0" applyNumberFormat="1" applyFont="1" applyAlignment="1">
      <alignment horizontal="left" vertical="center"/>
    </xf>
    <xf numFmtId="164" fontId="18" fillId="0" borderId="0" xfId="1" applyFont="1" applyAlignment="1">
      <alignment horizontal="center" vertical="center"/>
    </xf>
    <xf numFmtId="40" fontId="20" fillId="0" borderId="0" xfId="1" applyNumberFormat="1" applyFont="1" applyAlignment="1">
      <alignment horizontal="right" vertical="center"/>
    </xf>
    <xf numFmtId="40" fontId="18" fillId="0" borderId="0" xfId="1" applyNumberFormat="1" applyFont="1" applyAlignment="1">
      <alignment horizontal="right" vertical="center"/>
    </xf>
    <xf numFmtId="164" fontId="18" fillId="0" borderId="0" xfId="1" applyFont="1" applyAlignment="1">
      <alignment horizontal="right" vertical="center"/>
    </xf>
    <xf numFmtId="165" fontId="21" fillId="0" borderId="0" xfId="4" applyNumberFormat="1" applyFont="1"/>
    <xf numFmtId="165" fontId="21" fillId="0" borderId="0" xfId="0" applyNumberFormat="1" applyFont="1"/>
    <xf numFmtId="49" fontId="18" fillId="0" borderId="0" xfId="0" applyNumberFormat="1" applyFont="1" applyAlignment="1">
      <alignment horizontal="center" vertical="center"/>
    </xf>
    <xf numFmtId="0" fontId="17" fillId="2" borderId="6" xfId="0" applyFont="1" applyFill="1" applyBorder="1" applyAlignment="1">
      <alignment horizontal="center" vertical="center" wrapText="1"/>
    </xf>
    <xf numFmtId="40" fontId="17" fillId="2" borderId="1" xfId="1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7" fontId="16" fillId="0" borderId="0" xfId="0" applyNumberFormat="1" applyFont="1" applyAlignment="1">
      <alignment horizontal="center" vertical="center"/>
    </xf>
    <xf numFmtId="49" fontId="17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165" fontId="21" fillId="0" borderId="0" xfId="0" applyNumberFormat="1" applyFont="1"/>
    <xf numFmtId="165" fontId="21" fillId="0" borderId="0" xfId="0" applyNumberFormat="1" applyFont="1"/>
  </cellXfs>
  <cellStyles count="25">
    <cellStyle name="Millares" xfId="1" builtinId="3"/>
    <cellStyle name="Normal" xfId="0" builtinId="0"/>
    <cellStyle name="Normal 10" xfId="10" xr:uid="{00000000-0005-0000-0000-000002000000}"/>
    <cellStyle name="Normal 10 2" xfId="22" xr:uid="{4DF791D7-3EC9-4744-9532-EAEC83CDB1A1}"/>
    <cellStyle name="Normal 11" xfId="11" xr:uid="{00000000-0005-0000-0000-000003000000}"/>
    <cellStyle name="Normal 11 2" xfId="23" xr:uid="{2D9A33C0-EA0C-49B3-A77D-D228ADB2751B}"/>
    <cellStyle name="Normal 12" xfId="12" xr:uid="{00000000-0005-0000-0000-000004000000}"/>
    <cellStyle name="Normal 12 2" xfId="24" xr:uid="{78669F2F-A120-4918-BFF9-69347C6F1CF4}"/>
    <cellStyle name="Normal 13" xfId="13" xr:uid="{00000000-0005-0000-0000-000005000000}"/>
    <cellStyle name="Normal 2" xfId="2" xr:uid="{00000000-0005-0000-0000-000006000000}"/>
    <cellStyle name="Normal 2 2" xfId="14" xr:uid="{2CCD764B-C7E1-4C0E-9A35-467281E839C4}"/>
    <cellStyle name="Normal 3" xfId="3" xr:uid="{00000000-0005-0000-0000-000007000000}"/>
    <cellStyle name="Normal 3 2" xfId="15" xr:uid="{C301F829-B34D-4A6D-B604-2A6B2F95FA02}"/>
    <cellStyle name="Normal 4" xfId="4" xr:uid="{00000000-0005-0000-0000-000008000000}"/>
    <cellStyle name="Normal 4 2" xfId="16" xr:uid="{313B5B8F-B57D-42BA-8730-086D9F79C8D7}"/>
    <cellStyle name="Normal 5" xfId="5" xr:uid="{00000000-0005-0000-0000-000009000000}"/>
    <cellStyle name="Normal 5 2" xfId="17" xr:uid="{9F7A63CD-CDBF-4008-9CFB-0708BEC5718D}"/>
    <cellStyle name="Normal 6" xfId="6" xr:uid="{00000000-0005-0000-0000-00000A000000}"/>
    <cellStyle name="Normal 6 2" xfId="18" xr:uid="{F4359F08-EA9A-4CD8-92E6-BE823BFCF60A}"/>
    <cellStyle name="Normal 7" xfId="7" xr:uid="{00000000-0005-0000-0000-00000B000000}"/>
    <cellStyle name="Normal 7 2" xfId="19" xr:uid="{58666C92-7C2B-4AA5-A855-93A81E026A4E}"/>
    <cellStyle name="Normal 8" xfId="8" xr:uid="{00000000-0005-0000-0000-00000C000000}"/>
    <cellStyle name="Normal 8 2" xfId="20" xr:uid="{96871B8F-708E-432D-AF9E-83C36695D0AB}"/>
    <cellStyle name="Normal 9" xfId="9" xr:uid="{00000000-0005-0000-0000-00000D000000}"/>
    <cellStyle name="Normal 9 2" xfId="21" xr:uid="{B247A51E-60AD-4961-95FE-078672E760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2" name="Picture 1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3" name="Picture 1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4" name="Picture 1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5" name="Picture 1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istado%20de%20nomina/SULEDOS%2008%20AGOSTO%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</sheetNames>
    <sheetDataSet>
      <sheetData sheetId="0">
        <row r="11">
          <cell r="A11" t="str">
            <v xml:space="preserve">    Reg. Pat. IMSS:  B9010102109</v>
          </cell>
        </row>
        <row r="13">
          <cell r="A13" t="str">
            <v>Departamento 9 FUNDACION COLOSIO</v>
          </cell>
        </row>
        <row r="14">
          <cell r="A14" t="str">
            <v>00985</v>
          </cell>
          <cell r="B14" t="str">
            <v>DOMINGUEZ REYES MARIA DE JESUS</v>
          </cell>
          <cell r="C14">
            <v>6223.2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1000</v>
          </cell>
          <cell r="M14">
            <v>1916.5</v>
          </cell>
          <cell r="N14">
            <v>0</v>
          </cell>
          <cell r="O14">
            <v>0</v>
          </cell>
          <cell r="P14">
            <v>8139.7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572.67999999999995</v>
          </cell>
          <cell r="W14">
            <v>0</v>
          </cell>
          <cell r="X14">
            <v>572.67999999999995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572.67999999999995</v>
          </cell>
          <cell r="AL14">
            <v>7567.02</v>
          </cell>
          <cell r="AM14">
            <v>209.36</v>
          </cell>
        </row>
        <row r="15">
          <cell r="A15" t="str">
            <v>Total Depto</v>
          </cell>
          <cell r="C15" t="str">
            <v xml:space="preserve">  -----------------------</v>
          </cell>
          <cell r="D15" t="str">
            <v xml:space="preserve">  -----------------------</v>
          </cell>
          <cell r="E15" t="str">
            <v xml:space="preserve">  -----------------------</v>
          </cell>
          <cell r="F15" t="str">
            <v xml:space="preserve">  -----------------------</v>
          </cell>
          <cell r="G15" t="str">
            <v xml:space="preserve">  -----------------------</v>
          </cell>
          <cell r="H15" t="str">
            <v xml:space="preserve">  -----------------------</v>
          </cell>
          <cell r="I15" t="str">
            <v xml:space="preserve">  -----------------------</v>
          </cell>
          <cell r="J15" t="str">
            <v xml:space="preserve">  -----------------------</v>
          </cell>
          <cell r="K15" t="str">
            <v xml:space="preserve">  -----------------------</v>
          </cell>
          <cell r="L15" t="str">
            <v xml:space="preserve">  -----------------------</v>
          </cell>
          <cell r="M15" t="str">
            <v xml:space="preserve">  -----------------------</v>
          </cell>
          <cell r="N15" t="str">
            <v xml:space="preserve">  -----------------------</v>
          </cell>
          <cell r="O15" t="str">
            <v xml:space="preserve">  -----------------------</v>
          </cell>
          <cell r="P15" t="str">
            <v xml:space="preserve">  -----------------------</v>
          </cell>
          <cell r="Q15" t="str">
            <v xml:space="preserve">  -----------------------</v>
          </cell>
          <cell r="R15" t="str">
            <v xml:space="preserve">  -----------------------</v>
          </cell>
          <cell r="S15" t="str">
            <v xml:space="preserve">  -----------------------</v>
          </cell>
          <cell r="T15" t="str">
            <v xml:space="preserve">  -----------------------</v>
          </cell>
          <cell r="U15" t="str">
            <v xml:space="preserve">  -----------------------</v>
          </cell>
          <cell r="V15" t="str">
            <v xml:space="preserve">  -----------------------</v>
          </cell>
          <cell r="W15" t="str">
            <v xml:space="preserve">  -----------------------</v>
          </cell>
          <cell r="X15" t="str">
            <v xml:space="preserve">  -----------------------</v>
          </cell>
          <cell r="Y15" t="str">
            <v xml:space="preserve">  -----------------------</v>
          </cell>
          <cell r="Z15" t="str">
            <v xml:space="preserve">  -----------------------</v>
          </cell>
          <cell r="AA15" t="str">
            <v xml:space="preserve">  -----------------------</v>
          </cell>
          <cell r="AB15" t="str">
            <v xml:space="preserve">  -----------------------</v>
          </cell>
          <cell r="AC15" t="str">
            <v xml:space="preserve">  -----------------------</v>
          </cell>
          <cell r="AD15" t="str">
            <v xml:space="preserve">  -----------------------</v>
          </cell>
          <cell r="AE15" t="str">
            <v xml:space="preserve">  -----------------------</v>
          </cell>
          <cell r="AF15" t="str">
            <v xml:space="preserve">  -----------------------</v>
          </cell>
          <cell r="AG15" t="str">
            <v xml:space="preserve">  -----------------------</v>
          </cell>
          <cell r="AH15" t="str">
            <v xml:space="preserve">  -----------------------</v>
          </cell>
          <cell r="AI15" t="str">
            <v xml:space="preserve">  -----------------------</v>
          </cell>
          <cell r="AJ15" t="str">
            <v xml:space="preserve">  -----------------------</v>
          </cell>
          <cell r="AK15" t="str">
            <v xml:space="preserve">  -----------------------</v>
          </cell>
          <cell r="AL15" t="str">
            <v xml:space="preserve">  -----------------------</v>
          </cell>
          <cell r="AM15" t="str">
            <v xml:space="preserve">  -----------------------</v>
          </cell>
        </row>
        <row r="16">
          <cell r="C16">
            <v>6223.2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1000</v>
          </cell>
          <cell r="M16">
            <v>1916.5</v>
          </cell>
          <cell r="N16">
            <v>0</v>
          </cell>
          <cell r="O16">
            <v>0</v>
          </cell>
          <cell r="P16">
            <v>8139.7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572.67999999999995</v>
          </cell>
          <cell r="W16">
            <v>0</v>
          </cell>
          <cell r="X16">
            <v>572.67999999999995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572.67999999999995</v>
          </cell>
          <cell r="AL16">
            <v>7567.02</v>
          </cell>
          <cell r="AM16">
            <v>209.36</v>
          </cell>
        </row>
        <row r="18">
          <cell r="A18" t="str">
            <v>Departamento 13 JUBILADOS Y TERCERA E</v>
          </cell>
        </row>
        <row r="19">
          <cell r="A19" t="str">
            <v>00067</v>
          </cell>
          <cell r="B19" t="str">
            <v>FLORES DIAZ MARIA DE LA LUZ</v>
          </cell>
          <cell r="C19">
            <v>6223.2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1000</v>
          </cell>
          <cell r="M19">
            <v>0</v>
          </cell>
          <cell r="N19">
            <v>0</v>
          </cell>
          <cell r="O19">
            <v>0</v>
          </cell>
          <cell r="P19">
            <v>6223.2</v>
          </cell>
          <cell r="Q19">
            <v>0</v>
          </cell>
          <cell r="R19">
            <v>0</v>
          </cell>
          <cell r="S19">
            <v>0</v>
          </cell>
          <cell r="T19">
            <v>-250.2</v>
          </cell>
          <cell r="U19">
            <v>0</v>
          </cell>
          <cell r="V19">
            <v>365.3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6223.2</v>
          </cell>
          <cell r="AM19">
            <v>170.88</v>
          </cell>
        </row>
        <row r="20">
          <cell r="A20" t="str">
            <v>00845</v>
          </cell>
          <cell r="B20" t="str">
            <v>SANTILLAN GONZALEZ MARIA DE LA PAZ</v>
          </cell>
          <cell r="C20">
            <v>6223.2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1000</v>
          </cell>
          <cell r="M20">
            <v>0</v>
          </cell>
          <cell r="N20">
            <v>0</v>
          </cell>
          <cell r="O20">
            <v>0</v>
          </cell>
          <cell r="P20">
            <v>6223.2</v>
          </cell>
          <cell r="Q20">
            <v>0</v>
          </cell>
          <cell r="R20">
            <v>0</v>
          </cell>
          <cell r="S20">
            <v>0</v>
          </cell>
          <cell r="T20">
            <v>-250.2</v>
          </cell>
          <cell r="U20">
            <v>0</v>
          </cell>
          <cell r="V20">
            <v>365.3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6223.2</v>
          </cell>
          <cell r="AM20">
            <v>170.88</v>
          </cell>
        </row>
        <row r="21">
          <cell r="A21" t="str">
            <v>00857</v>
          </cell>
          <cell r="B21" t="str">
            <v>DELGADO VALENZUELA ROBERTO</v>
          </cell>
          <cell r="C21">
            <v>6223.2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1000</v>
          </cell>
          <cell r="M21">
            <v>0</v>
          </cell>
          <cell r="N21">
            <v>0</v>
          </cell>
          <cell r="O21">
            <v>0</v>
          </cell>
          <cell r="P21">
            <v>6223.2</v>
          </cell>
          <cell r="Q21">
            <v>0</v>
          </cell>
          <cell r="R21">
            <v>0</v>
          </cell>
          <cell r="S21">
            <v>0</v>
          </cell>
          <cell r="T21">
            <v>-250.2</v>
          </cell>
          <cell r="U21">
            <v>0</v>
          </cell>
          <cell r="V21">
            <v>365.3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6223.2</v>
          </cell>
          <cell r="AM21">
            <v>170.88</v>
          </cell>
        </row>
        <row r="22">
          <cell r="A22" t="str">
            <v>00879</v>
          </cell>
          <cell r="B22" t="str">
            <v>SANTANA AGUILAR MARIA FELIX</v>
          </cell>
          <cell r="C22">
            <v>9000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1000</v>
          </cell>
          <cell r="M22">
            <v>4200</v>
          </cell>
          <cell r="N22">
            <v>0</v>
          </cell>
          <cell r="O22">
            <v>0</v>
          </cell>
          <cell r="P22">
            <v>13200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1245.1600000000001</v>
          </cell>
          <cell r="W22">
            <v>0</v>
          </cell>
          <cell r="X22">
            <v>1245.1600000000001</v>
          </cell>
          <cell r="Y22">
            <v>367.98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1613.14</v>
          </cell>
          <cell r="AL22">
            <v>11586.86</v>
          </cell>
          <cell r="AM22">
            <v>255.6</v>
          </cell>
        </row>
        <row r="23">
          <cell r="A23" t="str">
            <v>00982</v>
          </cell>
          <cell r="B23" t="str">
            <v>MENDEZ PEREZ MIGUEL ANGEL</v>
          </cell>
          <cell r="C23">
            <v>6240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1000</v>
          </cell>
          <cell r="M23">
            <v>0</v>
          </cell>
          <cell r="N23">
            <v>0</v>
          </cell>
          <cell r="O23">
            <v>0</v>
          </cell>
          <cell r="P23">
            <v>6240</v>
          </cell>
          <cell r="Q23">
            <v>0</v>
          </cell>
          <cell r="R23">
            <v>0</v>
          </cell>
          <cell r="S23">
            <v>0</v>
          </cell>
          <cell r="T23">
            <v>-250.2</v>
          </cell>
          <cell r="U23">
            <v>0</v>
          </cell>
          <cell r="V23">
            <v>366.38</v>
          </cell>
          <cell r="W23">
            <v>0</v>
          </cell>
          <cell r="X23">
            <v>116.16</v>
          </cell>
          <cell r="Y23">
            <v>178.76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294.92</v>
          </cell>
          <cell r="AL23">
            <v>5945.08</v>
          </cell>
          <cell r="AM23">
            <v>131.72</v>
          </cell>
        </row>
        <row r="24">
          <cell r="A24" t="str">
            <v>Total Depto</v>
          </cell>
          <cell r="C24" t="str">
            <v xml:space="preserve">  -----------------------</v>
          </cell>
          <cell r="D24" t="str">
            <v xml:space="preserve">  -----------------------</v>
          </cell>
          <cell r="E24" t="str">
            <v xml:space="preserve">  -----------------------</v>
          </cell>
          <cell r="F24" t="str">
            <v xml:space="preserve">  -----------------------</v>
          </cell>
          <cell r="G24" t="str">
            <v xml:space="preserve">  -----------------------</v>
          </cell>
          <cell r="H24" t="str">
            <v xml:space="preserve">  -----------------------</v>
          </cell>
          <cell r="I24" t="str">
            <v xml:space="preserve">  -----------------------</v>
          </cell>
          <cell r="J24" t="str">
            <v xml:space="preserve">  -----------------------</v>
          </cell>
          <cell r="K24" t="str">
            <v xml:space="preserve">  -----------------------</v>
          </cell>
          <cell r="L24" t="str">
            <v xml:space="preserve">  -----------------------</v>
          </cell>
          <cell r="M24" t="str">
            <v xml:space="preserve">  -----------------------</v>
          </cell>
          <cell r="N24" t="str">
            <v xml:space="preserve">  -----------------------</v>
          </cell>
          <cell r="O24" t="str">
            <v xml:space="preserve">  -----------------------</v>
          </cell>
          <cell r="P24" t="str">
            <v xml:space="preserve">  -----------------------</v>
          </cell>
          <cell r="Q24" t="str">
            <v xml:space="preserve">  -----------------------</v>
          </cell>
          <cell r="R24" t="str">
            <v xml:space="preserve">  -----------------------</v>
          </cell>
          <cell r="S24" t="str">
            <v xml:space="preserve">  -----------------------</v>
          </cell>
          <cell r="T24" t="str">
            <v xml:space="preserve">  -----------------------</v>
          </cell>
          <cell r="U24" t="str">
            <v xml:space="preserve">  -----------------------</v>
          </cell>
          <cell r="V24" t="str">
            <v xml:space="preserve">  -----------------------</v>
          </cell>
          <cell r="W24" t="str">
            <v xml:space="preserve">  -----------------------</v>
          </cell>
          <cell r="X24" t="str">
            <v xml:space="preserve">  -----------------------</v>
          </cell>
          <cell r="Y24" t="str">
            <v xml:space="preserve">  -----------------------</v>
          </cell>
          <cell r="Z24" t="str">
            <v xml:space="preserve">  -----------------------</v>
          </cell>
          <cell r="AA24" t="str">
            <v xml:space="preserve">  -----------------------</v>
          </cell>
          <cell r="AB24" t="str">
            <v xml:space="preserve">  -----------------------</v>
          </cell>
          <cell r="AC24" t="str">
            <v xml:space="preserve">  -----------------------</v>
          </cell>
          <cell r="AD24" t="str">
            <v xml:space="preserve">  -----------------------</v>
          </cell>
          <cell r="AE24" t="str">
            <v xml:space="preserve">  -----------------------</v>
          </cell>
          <cell r="AF24" t="str">
            <v xml:space="preserve">  -----------------------</v>
          </cell>
          <cell r="AG24" t="str">
            <v xml:space="preserve">  -----------------------</v>
          </cell>
          <cell r="AH24" t="str">
            <v xml:space="preserve">  -----------------------</v>
          </cell>
          <cell r="AI24" t="str">
            <v xml:space="preserve">  -----------------------</v>
          </cell>
          <cell r="AJ24" t="str">
            <v xml:space="preserve">  -----------------------</v>
          </cell>
          <cell r="AK24" t="str">
            <v xml:space="preserve">  -----------------------</v>
          </cell>
          <cell r="AL24" t="str">
            <v xml:space="preserve">  -----------------------</v>
          </cell>
          <cell r="AM24" t="str">
            <v xml:space="preserve">  -----------------------</v>
          </cell>
        </row>
        <row r="25">
          <cell r="C25">
            <v>33909.599999999999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5000</v>
          </cell>
          <cell r="M25">
            <v>4200</v>
          </cell>
          <cell r="N25">
            <v>0</v>
          </cell>
          <cell r="O25">
            <v>0</v>
          </cell>
          <cell r="P25">
            <v>38109.599999999999</v>
          </cell>
          <cell r="Q25">
            <v>0</v>
          </cell>
          <cell r="R25">
            <v>0</v>
          </cell>
          <cell r="S25">
            <v>0</v>
          </cell>
          <cell r="T25">
            <v>-1000.8</v>
          </cell>
          <cell r="U25">
            <v>0</v>
          </cell>
          <cell r="V25">
            <v>2707.44</v>
          </cell>
          <cell r="W25">
            <v>0</v>
          </cell>
          <cell r="X25">
            <v>1361.32</v>
          </cell>
          <cell r="Y25">
            <v>546.74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1908.06</v>
          </cell>
          <cell r="AL25">
            <v>36201.54</v>
          </cell>
          <cell r="AM25">
            <v>899.96</v>
          </cell>
        </row>
        <row r="27">
          <cell r="A27" t="str">
            <v>Departamento 17 OMPRI</v>
          </cell>
        </row>
        <row r="28">
          <cell r="A28" t="str">
            <v>00156</v>
          </cell>
          <cell r="B28" t="str">
            <v>CARRILLO CARRILLO SANDRA LUZ</v>
          </cell>
          <cell r="C28">
            <v>7918.2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1000</v>
          </cell>
          <cell r="M28">
            <v>0</v>
          </cell>
          <cell r="N28">
            <v>0</v>
          </cell>
          <cell r="O28">
            <v>0</v>
          </cell>
          <cell r="P28">
            <v>7918.2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548.58000000000004</v>
          </cell>
          <cell r="W28">
            <v>0</v>
          </cell>
          <cell r="X28">
            <v>548.58000000000004</v>
          </cell>
          <cell r="Y28">
            <v>217.44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766.02</v>
          </cell>
          <cell r="AL28">
            <v>7152.18</v>
          </cell>
          <cell r="AM28">
            <v>160.22</v>
          </cell>
        </row>
        <row r="29">
          <cell r="A29" t="str">
            <v>00967</v>
          </cell>
          <cell r="B29" t="str">
            <v>DIAZ DIAZ ANGELICA NAYELI</v>
          </cell>
          <cell r="C29">
            <v>10575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1000</v>
          </cell>
          <cell r="M29">
            <v>7038.34</v>
          </cell>
          <cell r="N29">
            <v>0</v>
          </cell>
          <cell r="O29">
            <v>0</v>
          </cell>
          <cell r="P29">
            <v>17613.34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2116.16</v>
          </cell>
          <cell r="W29">
            <v>0</v>
          </cell>
          <cell r="X29">
            <v>2116.16</v>
          </cell>
          <cell r="Y29">
            <v>497.18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2613.34</v>
          </cell>
          <cell r="AL29">
            <v>15000</v>
          </cell>
          <cell r="AM29">
            <v>337.08</v>
          </cell>
        </row>
        <row r="30">
          <cell r="A30" t="str">
            <v>Total Depto</v>
          </cell>
          <cell r="C30" t="str">
            <v xml:space="preserve">  -----------------------</v>
          </cell>
          <cell r="D30" t="str">
            <v xml:space="preserve">  -----------------------</v>
          </cell>
          <cell r="E30" t="str">
            <v xml:space="preserve">  -----------------------</v>
          </cell>
          <cell r="F30" t="str">
            <v xml:space="preserve">  -----------------------</v>
          </cell>
          <cell r="G30" t="str">
            <v xml:space="preserve">  -----------------------</v>
          </cell>
          <cell r="H30" t="str">
            <v xml:space="preserve">  -----------------------</v>
          </cell>
          <cell r="I30" t="str">
            <v xml:space="preserve">  -----------------------</v>
          </cell>
          <cell r="J30" t="str">
            <v xml:space="preserve">  -----------------------</v>
          </cell>
          <cell r="K30" t="str">
            <v xml:space="preserve">  -----------------------</v>
          </cell>
          <cell r="L30" t="str">
            <v xml:space="preserve">  -----------------------</v>
          </cell>
          <cell r="M30" t="str">
            <v xml:space="preserve">  -----------------------</v>
          </cell>
          <cell r="N30" t="str">
            <v xml:space="preserve">  -----------------------</v>
          </cell>
          <cell r="O30" t="str">
            <v xml:space="preserve">  -----------------------</v>
          </cell>
          <cell r="P30" t="str">
            <v xml:space="preserve">  -----------------------</v>
          </cell>
          <cell r="Q30" t="str">
            <v xml:space="preserve">  -----------------------</v>
          </cell>
          <cell r="R30" t="str">
            <v xml:space="preserve">  -----------------------</v>
          </cell>
          <cell r="S30" t="str">
            <v xml:space="preserve">  -----------------------</v>
          </cell>
          <cell r="T30" t="str">
            <v xml:space="preserve">  -----------------------</v>
          </cell>
          <cell r="U30" t="str">
            <v xml:space="preserve">  -----------------------</v>
          </cell>
          <cell r="V30" t="str">
            <v xml:space="preserve">  -----------------------</v>
          </cell>
          <cell r="W30" t="str">
            <v xml:space="preserve">  -----------------------</v>
          </cell>
          <cell r="X30" t="str">
            <v xml:space="preserve">  -----------------------</v>
          </cell>
          <cell r="Y30" t="str">
            <v xml:space="preserve">  -----------------------</v>
          </cell>
          <cell r="Z30" t="str">
            <v xml:space="preserve">  -----------------------</v>
          </cell>
          <cell r="AA30" t="str">
            <v xml:space="preserve">  -----------------------</v>
          </cell>
          <cell r="AB30" t="str">
            <v xml:space="preserve">  -----------------------</v>
          </cell>
          <cell r="AC30" t="str">
            <v xml:space="preserve">  -----------------------</v>
          </cell>
          <cell r="AD30" t="str">
            <v xml:space="preserve">  -----------------------</v>
          </cell>
          <cell r="AE30" t="str">
            <v xml:space="preserve">  -----------------------</v>
          </cell>
          <cell r="AF30" t="str">
            <v xml:space="preserve">  -----------------------</v>
          </cell>
          <cell r="AG30" t="str">
            <v xml:space="preserve">  -----------------------</v>
          </cell>
          <cell r="AH30" t="str">
            <v xml:space="preserve">  -----------------------</v>
          </cell>
          <cell r="AI30" t="str">
            <v xml:space="preserve">  -----------------------</v>
          </cell>
          <cell r="AJ30" t="str">
            <v xml:space="preserve">  -----------------------</v>
          </cell>
          <cell r="AK30" t="str">
            <v xml:space="preserve">  -----------------------</v>
          </cell>
          <cell r="AL30" t="str">
            <v xml:space="preserve">  -----------------------</v>
          </cell>
          <cell r="AM30" t="str">
            <v xml:space="preserve">  -----------------------</v>
          </cell>
        </row>
        <row r="31">
          <cell r="C31">
            <v>18493.2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2000</v>
          </cell>
          <cell r="M31">
            <v>7038.34</v>
          </cell>
          <cell r="N31">
            <v>0</v>
          </cell>
          <cell r="O31">
            <v>0</v>
          </cell>
          <cell r="P31">
            <v>25531.54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2664.74</v>
          </cell>
          <cell r="W31">
            <v>0</v>
          </cell>
          <cell r="X31">
            <v>2664.74</v>
          </cell>
          <cell r="Y31">
            <v>714.62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3379.36</v>
          </cell>
          <cell r="AL31">
            <v>22152.18</v>
          </cell>
          <cell r="AM31">
            <v>497.3</v>
          </cell>
        </row>
        <row r="33">
          <cell r="A33" t="str">
            <v>Departamento 60 CDE SECRETARIA JURIDICA Y DE TRANSPARENC</v>
          </cell>
        </row>
        <row r="34">
          <cell r="A34" t="str">
            <v>00195</v>
          </cell>
          <cell r="B34" t="str">
            <v>MURGUIA ESCOBEDO SANDRA BUENAVENTURA</v>
          </cell>
          <cell r="C34">
            <v>9918.2999999999993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1000</v>
          </cell>
          <cell r="M34">
            <v>0</v>
          </cell>
          <cell r="N34">
            <v>0</v>
          </cell>
          <cell r="O34">
            <v>0</v>
          </cell>
          <cell r="P34">
            <v>9918.2999999999993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766.18</v>
          </cell>
          <cell r="W34">
            <v>0</v>
          </cell>
          <cell r="X34">
            <v>766.18</v>
          </cell>
          <cell r="Y34">
            <v>280.86</v>
          </cell>
          <cell r="Z34">
            <v>600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1647.04</v>
          </cell>
          <cell r="AL34">
            <v>8271.26</v>
          </cell>
          <cell r="AM34">
            <v>200.68</v>
          </cell>
        </row>
        <row r="35">
          <cell r="A35" t="str">
            <v>Total Depto</v>
          </cell>
          <cell r="C35" t="str">
            <v xml:space="preserve">  -----------------------</v>
          </cell>
          <cell r="D35" t="str">
            <v xml:space="preserve">  -----------------------</v>
          </cell>
          <cell r="E35" t="str">
            <v xml:space="preserve">  -----------------------</v>
          </cell>
          <cell r="F35" t="str">
            <v xml:space="preserve">  -----------------------</v>
          </cell>
          <cell r="G35" t="str">
            <v xml:space="preserve">  -----------------------</v>
          </cell>
          <cell r="H35" t="str">
            <v xml:space="preserve">  -----------------------</v>
          </cell>
          <cell r="I35" t="str">
            <v xml:space="preserve">  -----------------------</v>
          </cell>
          <cell r="J35" t="str">
            <v xml:space="preserve">  -----------------------</v>
          </cell>
          <cell r="K35" t="str">
            <v xml:space="preserve">  -----------------------</v>
          </cell>
          <cell r="L35" t="str">
            <v xml:space="preserve">  -----------------------</v>
          </cell>
          <cell r="M35" t="str">
            <v xml:space="preserve">  -----------------------</v>
          </cell>
          <cell r="N35" t="str">
            <v xml:space="preserve">  -----------------------</v>
          </cell>
          <cell r="O35" t="str">
            <v xml:space="preserve">  -----------------------</v>
          </cell>
          <cell r="P35" t="str">
            <v xml:space="preserve">  -----------------------</v>
          </cell>
          <cell r="Q35" t="str">
            <v xml:space="preserve">  -----------------------</v>
          </cell>
          <cell r="R35" t="str">
            <v xml:space="preserve">  -----------------------</v>
          </cell>
          <cell r="S35" t="str">
            <v xml:space="preserve">  -----------------------</v>
          </cell>
          <cell r="T35" t="str">
            <v xml:space="preserve">  -----------------------</v>
          </cell>
          <cell r="U35" t="str">
            <v xml:space="preserve">  -----------------------</v>
          </cell>
          <cell r="V35" t="str">
            <v xml:space="preserve">  -----------------------</v>
          </cell>
          <cell r="W35" t="str">
            <v xml:space="preserve">  -----------------------</v>
          </cell>
          <cell r="X35" t="str">
            <v xml:space="preserve">  -----------------------</v>
          </cell>
          <cell r="Y35" t="str">
            <v xml:space="preserve">  -----------------------</v>
          </cell>
          <cell r="Z35" t="str">
            <v xml:space="preserve">  -----------------------</v>
          </cell>
          <cell r="AA35" t="str">
            <v xml:space="preserve">  -----------------------</v>
          </cell>
          <cell r="AB35" t="str">
            <v xml:space="preserve">  -----------------------</v>
          </cell>
          <cell r="AC35" t="str">
            <v xml:space="preserve">  -----------------------</v>
          </cell>
          <cell r="AD35" t="str">
            <v xml:space="preserve">  -----------------------</v>
          </cell>
          <cell r="AE35" t="str">
            <v xml:space="preserve">  -----------------------</v>
          </cell>
          <cell r="AF35" t="str">
            <v xml:space="preserve">  -----------------------</v>
          </cell>
          <cell r="AG35" t="str">
            <v xml:space="preserve">  -----------------------</v>
          </cell>
          <cell r="AH35" t="str">
            <v xml:space="preserve">  -----------------------</v>
          </cell>
          <cell r="AI35" t="str">
            <v xml:space="preserve">  -----------------------</v>
          </cell>
          <cell r="AJ35" t="str">
            <v xml:space="preserve">  -----------------------</v>
          </cell>
          <cell r="AK35" t="str">
            <v xml:space="preserve">  -----------------------</v>
          </cell>
          <cell r="AL35" t="str">
            <v xml:space="preserve">  -----------------------</v>
          </cell>
          <cell r="AM35" t="str">
            <v xml:space="preserve">  -----------------------</v>
          </cell>
        </row>
        <row r="36">
          <cell r="C36">
            <v>9918.2999999999993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1000</v>
          </cell>
          <cell r="M36">
            <v>0</v>
          </cell>
          <cell r="N36">
            <v>0</v>
          </cell>
          <cell r="O36">
            <v>0</v>
          </cell>
          <cell r="P36">
            <v>9918.2999999999993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766.18</v>
          </cell>
          <cell r="W36">
            <v>0</v>
          </cell>
          <cell r="X36">
            <v>766.18</v>
          </cell>
          <cell r="Y36">
            <v>280.86</v>
          </cell>
          <cell r="Z36">
            <v>600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1647.04</v>
          </cell>
          <cell r="AL36">
            <v>8271.26</v>
          </cell>
          <cell r="AM36">
            <v>200.68</v>
          </cell>
        </row>
        <row r="38">
          <cell r="A38" t="str">
            <v>Departamento 1006 SECRETARIA DE COMUNICACION SOCIAL</v>
          </cell>
        </row>
        <row r="39">
          <cell r="A39" t="str">
            <v>00951</v>
          </cell>
          <cell r="B39" t="str">
            <v>PEREZ MURILLO VERONICA DEL CARMEN</v>
          </cell>
          <cell r="C39">
            <v>14250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1000</v>
          </cell>
          <cell r="M39">
            <v>9537.56</v>
          </cell>
          <cell r="N39">
            <v>0</v>
          </cell>
          <cell r="O39">
            <v>0</v>
          </cell>
          <cell r="P39">
            <v>23787.56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3434.98</v>
          </cell>
          <cell r="W39">
            <v>0</v>
          </cell>
          <cell r="X39">
            <v>3434.98</v>
          </cell>
          <cell r="Y39">
            <v>684.5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4119.4799999999996</v>
          </cell>
          <cell r="AL39">
            <v>19668.080000000002</v>
          </cell>
          <cell r="AM39">
            <v>455.24</v>
          </cell>
        </row>
        <row r="40">
          <cell r="A40" t="str">
            <v>Total Depto</v>
          </cell>
          <cell r="C40" t="str">
            <v xml:space="preserve">  -----------------------</v>
          </cell>
          <cell r="D40" t="str">
            <v xml:space="preserve">  -----------------------</v>
          </cell>
          <cell r="E40" t="str">
            <v xml:space="preserve">  -----------------------</v>
          </cell>
          <cell r="F40" t="str">
            <v xml:space="preserve">  -----------------------</v>
          </cell>
          <cell r="G40" t="str">
            <v xml:space="preserve">  -----------------------</v>
          </cell>
          <cell r="H40" t="str">
            <v xml:space="preserve">  -----------------------</v>
          </cell>
          <cell r="I40" t="str">
            <v xml:space="preserve">  -----------------------</v>
          </cell>
          <cell r="J40" t="str">
            <v xml:space="preserve">  -----------------------</v>
          </cell>
          <cell r="K40" t="str">
            <v xml:space="preserve">  -----------------------</v>
          </cell>
          <cell r="L40" t="str">
            <v xml:space="preserve">  -----------------------</v>
          </cell>
          <cell r="M40" t="str">
            <v xml:space="preserve">  -----------------------</v>
          </cell>
          <cell r="N40" t="str">
            <v xml:space="preserve">  -----------------------</v>
          </cell>
          <cell r="O40" t="str">
            <v xml:space="preserve">  -----------------------</v>
          </cell>
          <cell r="P40" t="str">
            <v xml:space="preserve">  -----------------------</v>
          </cell>
          <cell r="Q40" t="str">
            <v xml:space="preserve">  -----------------------</v>
          </cell>
          <cell r="R40" t="str">
            <v xml:space="preserve">  -----------------------</v>
          </cell>
          <cell r="S40" t="str">
            <v xml:space="preserve">  -----------------------</v>
          </cell>
          <cell r="T40" t="str">
            <v xml:space="preserve">  -----------------------</v>
          </cell>
          <cell r="U40" t="str">
            <v xml:space="preserve">  -----------------------</v>
          </cell>
          <cell r="V40" t="str">
            <v xml:space="preserve">  -----------------------</v>
          </cell>
          <cell r="W40" t="str">
            <v xml:space="preserve">  -----------------------</v>
          </cell>
          <cell r="X40" t="str">
            <v xml:space="preserve">  -----------------------</v>
          </cell>
          <cell r="Y40" t="str">
            <v xml:space="preserve">  -----------------------</v>
          </cell>
          <cell r="Z40" t="str">
            <v xml:space="preserve">  -----------------------</v>
          </cell>
          <cell r="AA40" t="str">
            <v xml:space="preserve">  -----------------------</v>
          </cell>
          <cell r="AB40" t="str">
            <v xml:space="preserve">  -----------------------</v>
          </cell>
          <cell r="AC40" t="str">
            <v xml:space="preserve">  -----------------------</v>
          </cell>
          <cell r="AD40" t="str">
            <v xml:space="preserve">  -----------------------</v>
          </cell>
          <cell r="AE40" t="str">
            <v xml:space="preserve">  -----------------------</v>
          </cell>
          <cell r="AF40" t="str">
            <v xml:space="preserve">  -----------------------</v>
          </cell>
          <cell r="AG40" t="str">
            <v xml:space="preserve">  -----------------------</v>
          </cell>
          <cell r="AH40" t="str">
            <v xml:space="preserve">  -----------------------</v>
          </cell>
          <cell r="AI40" t="str">
            <v xml:space="preserve">  -----------------------</v>
          </cell>
          <cell r="AJ40" t="str">
            <v xml:space="preserve">  -----------------------</v>
          </cell>
          <cell r="AK40" t="str">
            <v xml:space="preserve">  -----------------------</v>
          </cell>
          <cell r="AL40" t="str">
            <v xml:space="preserve">  -----------------------</v>
          </cell>
          <cell r="AM40" t="str">
            <v xml:space="preserve">  -----------------------</v>
          </cell>
        </row>
        <row r="41">
          <cell r="C41">
            <v>14250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1000</v>
          </cell>
          <cell r="M41">
            <v>9537.56</v>
          </cell>
          <cell r="N41">
            <v>0</v>
          </cell>
          <cell r="O41">
            <v>0</v>
          </cell>
          <cell r="P41">
            <v>23787.56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3434.98</v>
          </cell>
          <cell r="W41">
            <v>0</v>
          </cell>
          <cell r="X41">
            <v>3434.98</v>
          </cell>
          <cell r="Y41">
            <v>684.5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4119.4799999999996</v>
          </cell>
          <cell r="AL41">
            <v>19668.080000000002</v>
          </cell>
          <cell r="AM41">
            <v>455.24</v>
          </cell>
        </row>
        <row r="43">
          <cell r="A43" t="str">
            <v>Departamento 1014 SECRETARIA DE ORGANIZACION</v>
          </cell>
        </row>
        <row r="44">
          <cell r="A44" t="str">
            <v>00015</v>
          </cell>
          <cell r="B44" t="str">
            <v>LOPEZ HUESO TAYDE LUCINA</v>
          </cell>
          <cell r="C44">
            <v>14409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1000</v>
          </cell>
          <cell r="M44">
            <v>0</v>
          </cell>
          <cell r="N44">
            <v>0</v>
          </cell>
          <cell r="O44">
            <v>0</v>
          </cell>
          <cell r="P44">
            <v>14409</v>
          </cell>
          <cell r="Q44">
            <v>0</v>
          </cell>
          <cell r="R44">
            <v>0</v>
          </cell>
          <cell r="S44">
            <v>4931.7700000000004</v>
          </cell>
          <cell r="T44">
            <v>0</v>
          </cell>
          <cell r="U44">
            <v>0</v>
          </cell>
          <cell r="V44">
            <v>1461.8</v>
          </cell>
          <cell r="W44">
            <v>0</v>
          </cell>
          <cell r="X44">
            <v>1461.8</v>
          </cell>
          <cell r="Y44">
            <v>424.96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6818.53</v>
          </cell>
          <cell r="AL44">
            <v>7590.47</v>
          </cell>
          <cell r="AM44">
            <v>291.54000000000002</v>
          </cell>
        </row>
        <row r="45">
          <cell r="A45" t="str">
            <v>Total Depto</v>
          </cell>
          <cell r="C45" t="str">
            <v xml:space="preserve">  -----------------------</v>
          </cell>
          <cell r="D45" t="str">
            <v xml:space="preserve">  -----------------------</v>
          </cell>
          <cell r="E45" t="str">
            <v xml:space="preserve">  -----------------------</v>
          </cell>
          <cell r="F45" t="str">
            <v xml:space="preserve">  -----------------------</v>
          </cell>
          <cell r="G45" t="str">
            <v xml:space="preserve">  -----------------------</v>
          </cell>
          <cell r="H45" t="str">
            <v xml:space="preserve">  -----------------------</v>
          </cell>
          <cell r="I45" t="str">
            <v xml:space="preserve">  -----------------------</v>
          </cell>
          <cell r="J45" t="str">
            <v xml:space="preserve">  -----------------------</v>
          </cell>
          <cell r="K45" t="str">
            <v xml:space="preserve">  -----------------------</v>
          </cell>
          <cell r="L45" t="str">
            <v xml:space="preserve">  -----------------------</v>
          </cell>
          <cell r="M45" t="str">
            <v xml:space="preserve">  -----------------------</v>
          </cell>
          <cell r="N45" t="str">
            <v xml:space="preserve">  -----------------------</v>
          </cell>
          <cell r="O45" t="str">
            <v xml:space="preserve">  -----------------------</v>
          </cell>
          <cell r="P45" t="str">
            <v xml:space="preserve">  -----------------------</v>
          </cell>
          <cell r="Q45" t="str">
            <v xml:space="preserve">  -----------------------</v>
          </cell>
          <cell r="R45" t="str">
            <v xml:space="preserve">  -----------------------</v>
          </cell>
          <cell r="S45" t="str">
            <v xml:space="preserve">  -----------------------</v>
          </cell>
          <cell r="T45" t="str">
            <v xml:space="preserve">  -----------------------</v>
          </cell>
          <cell r="U45" t="str">
            <v xml:space="preserve">  -----------------------</v>
          </cell>
          <cell r="V45" t="str">
            <v xml:space="preserve">  -----------------------</v>
          </cell>
          <cell r="W45" t="str">
            <v xml:space="preserve">  -----------------------</v>
          </cell>
          <cell r="X45" t="str">
            <v xml:space="preserve">  -----------------------</v>
          </cell>
          <cell r="Y45" t="str">
            <v xml:space="preserve">  -----------------------</v>
          </cell>
          <cell r="Z45" t="str">
            <v xml:space="preserve">  -----------------------</v>
          </cell>
          <cell r="AA45" t="str">
            <v xml:space="preserve">  -----------------------</v>
          </cell>
          <cell r="AB45" t="str">
            <v xml:space="preserve">  -----------------------</v>
          </cell>
          <cell r="AC45" t="str">
            <v xml:space="preserve">  -----------------------</v>
          </cell>
          <cell r="AD45" t="str">
            <v xml:space="preserve">  -----------------------</v>
          </cell>
          <cell r="AE45" t="str">
            <v xml:space="preserve">  -----------------------</v>
          </cell>
          <cell r="AF45" t="str">
            <v xml:space="preserve">  -----------------------</v>
          </cell>
          <cell r="AG45" t="str">
            <v xml:space="preserve">  -----------------------</v>
          </cell>
          <cell r="AH45" t="str">
            <v xml:space="preserve">  -----------------------</v>
          </cell>
          <cell r="AI45" t="str">
            <v xml:space="preserve">  -----------------------</v>
          </cell>
          <cell r="AJ45" t="str">
            <v xml:space="preserve">  -----------------------</v>
          </cell>
          <cell r="AK45" t="str">
            <v xml:space="preserve">  -----------------------</v>
          </cell>
          <cell r="AL45" t="str">
            <v xml:space="preserve">  -----------------------</v>
          </cell>
          <cell r="AM45" t="str">
            <v xml:space="preserve">  -----------------------</v>
          </cell>
        </row>
        <row r="46">
          <cell r="C46">
            <v>14409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1000</v>
          </cell>
          <cell r="M46">
            <v>0</v>
          </cell>
          <cell r="N46">
            <v>0</v>
          </cell>
          <cell r="O46">
            <v>0</v>
          </cell>
          <cell r="P46">
            <v>14409</v>
          </cell>
          <cell r="Q46">
            <v>0</v>
          </cell>
          <cell r="R46">
            <v>0</v>
          </cell>
          <cell r="S46">
            <v>4931.7700000000004</v>
          </cell>
          <cell r="T46">
            <v>0</v>
          </cell>
          <cell r="U46">
            <v>0</v>
          </cell>
          <cell r="V46">
            <v>1461.8</v>
          </cell>
          <cell r="W46">
            <v>0</v>
          </cell>
          <cell r="X46">
            <v>1461.8</v>
          </cell>
          <cell r="Y46">
            <v>424.96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6818.53</v>
          </cell>
          <cell r="AL46">
            <v>7590.47</v>
          </cell>
          <cell r="AM46">
            <v>291.54000000000002</v>
          </cell>
        </row>
        <row r="48">
          <cell r="A48" t="str">
            <v>Departamento 4103 CDE PRESIDENCIA</v>
          </cell>
        </row>
        <row r="49">
          <cell r="A49" t="str">
            <v>00007</v>
          </cell>
          <cell r="B49" t="str">
            <v>DE LEON CORONA JANE VANESSA</v>
          </cell>
          <cell r="C49">
            <v>11767.5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1000</v>
          </cell>
          <cell r="M49">
            <v>3232.5</v>
          </cell>
          <cell r="N49">
            <v>0</v>
          </cell>
          <cell r="O49">
            <v>0</v>
          </cell>
          <cell r="P49">
            <v>15000</v>
          </cell>
          <cell r="Q49">
            <v>0</v>
          </cell>
          <cell r="R49">
            <v>0</v>
          </cell>
          <cell r="S49">
            <v>3424.28</v>
          </cell>
          <cell r="T49">
            <v>0</v>
          </cell>
          <cell r="U49">
            <v>0</v>
          </cell>
          <cell r="V49">
            <v>1567.72</v>
          </cell>
          <cell r="W49">
            <v>0</v>
          </cell>
          <cell r="X49">
            <v>1567.72</v>
          </cell>
          <cell r="Y49">
            <v>362.64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5354.64</v>
          </cell>
          <cell r="AL49">
            <v>9645.36</v>
          </cell>
          <cell r="AM49">
            <v>252.24</v>
          </cell>
        </row>
        <row r="50">
          <cell r="A50" t="str">
            <v>00118</v>
          </cell>
          <cell r="B50" t="str">
            <v>RAMIREZ GALLEGOS LORENA</v>
          </cell>
          <cell r="C50">
            <v>8550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1000</v>
          </cell>
          <cell r="M50">
            <v>3450</v>
          </cell>
          <cell r="N50">
            <v>0</v>
          </cell>
          <cell r="O50">
            <v>0</v>
          </cell>
          <cell r="P50">
            <v>12000</v>
          </cell>
          <cell r="Q50">
            <v>0</v>
          </cell>
          <cell r="R50">
            <v>0</v>
          </cell>
          <cell r="S50">
            <v>3081.47</v>
          </cell>
          <cell r="T50">
            <v>0</v>
          </cell>
          <cell r="U50">
            <v>0</v>
          </cell>
          <cell r="V50">
            <v>1044.82</v>
          </cell>
          <cell r="W50">
            <v>0</v>
          </cell>
          <cell r="X50">
            <v>1044.82</v>
          </cell>
          <cell r="Y50">
            <v>332.7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4458.99</v>
          </cell>
          <cell r="AL50">
            <v>7541.01</v>
          </cell>
          <cell r="AM50">
            <v>233.38</v>
          </cell>
        </row>
        <row r="51">
          <cell r="A51" t="str">
            <v>00199</v>
          </cell>
          <cell r="B51" t="str">
            <v>MEZA ARANA MAYRA GISELA</v>
          </cell>
          <cell r="C51">
            <v>11767.5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1000</v>
          </cell>
          <cell r="M51">
            <v>3232.5</v>
          </cell>
          <cell r="N51">
            <v>0</v>
          </cell>
          <cell r="O51">
            <v>0</v>
          </cell>
          <cell r="P51">
            <v>15000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1567.72</v>
          </cell>
          <cell r="W51">
            <v>0</v>
          </cell>
          <cell r="X51">
            <v>1567.72</v>
          </cell>
          <cell r="Y51">
            <v>429.9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1997.62</v>
          </cell>
          <cell r="AL51">
            <v>13002.38</v>
          </cell>
          <cell r="AM51">
            <v>294.66000000000003</v>
          </cell>
        </row>
        <row r="52">
          <cell r="A52" t="str">
            <v>00843</v>
          </cell>
          <cell r="B52" t="str">
            <v>DOMINGUEZ VAZQUEZ FERNANDO</v>
          </cell>
          <cell r="C52">
            <v>6223.2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1000</v>
          </cell>
          <cell r="M52">
            <v>4481.8999999999996</v>
          </cell>
          <cell r="N52">
            <v>0</v>
          </cell>
          <cell r="O52">
            <v>0</v>
          </cell>
          <cell r="P52">
            <v>10705.1</v>
          </cell>
          <cell r="Q52">
            <v>0</v>
          </cell>
          <cell r="R52">
            <v>0</v>
          </cell>
          <cell r="S52">
            <v>3200.11</v>
          </cell>
          <cell r="T52">
            <v>0</v>
          </cell>
          <cell r="U52">
            <v>0</v>
          </cell>
          <cell r="V52">
            <v>851.78</v>
          </cell>
          <cell r="W52">
            <v>0</v>
          </cell>
          <cell r="X52">
            <v>851.78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4051.89</v>
          </cell>
          <cell r="AL52">
            <v>6653.21</v>
          </cell>
          <cell r="AM52">
            <v>277.33999999999997</v>
          </cell>
        </row>
        <row r="53">
          <cell r="A53" t="str">
            <v>00872</v>
          </cell>
          <cell r="B53" t="str">
            <v>LADRON DE GUEVARA GONZALEZ MIRIAM JANETH</v>
          </cell>
          <cell r="C53">
            <v>10575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1000</v>
          </cell>
          <cell r="M53">
            <v>7116.87</v>
          </cell>
          <cell r="N53">
            <v>0</v>
          </cell>
          <cell r="O53">
            <v>0</v>
          </cell>
          <cell r="P53">
            <v>17691.87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2132.9299999999998</v>
          </cell>
          <cell r="W53">
            <v>0</v>
          </cell>
          <cell r="X53">
            <v>2132.9299999999998</v>
          </cell>
          <cell r="Y53">
            <v>499.44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2632.37</v>
          </cell>
          <cell r="AL53">
            <v>15059.5</v>
          </cell>
          <cell r="AM53">
            <v>338.52</v>
          </cell>
        </row>
        <row r="54">
          <cell r="A54" t="str">
            <v>00957</v>
          </cell>
          <cell r="B54" t="str">
            <v>CAMPOS ENCARNACION SALVADOR ALEJANDRO</v>
          </cell>
          <cell r="C54">
            <v>10575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1000</v>
          </cell>
          <cell r="M54">
            <v>7038.42</v>
          </cell>
          <cell r="N54">
            <v>0</v>
          </cell>
          <cell r="O54">
            <v>0</v>
          </cell>
          <cell r="P54">
            <v>17613.419999999998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2116.1799999999998</v>
          </cell>
          <cell r="W54">
            <v>0</v>
          </cell>
          <cell r="X54">
            <v>2116.1799999999998</v>
          </cell>
          <cell r="Y54">
            <v>497.24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2613.42</v>
          </cell>
          <cell r="AL54">
            <v>15000</v>
          </cell>
          <cell r="AM54">
            <v>337.14</v>
          </cell>
        </row>
        <row r="55">
          <cell r="A55" t="str">
            <v>00959</v>
          </cell>
          <cell r="B55" t="str">
            <v>CERVANTES RAMIREZ MARCO ANTONIO</v>
          </cell>
          <cell r="C55">
            <v>6223.2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1000</v>
          </cell>
          <cell r="M55">
            <v>2402.4</v>
          </cell>
          <cell r="N55">
            <v>0</v>
          </cell>
          <cell r="O55">
            <v>0</v>
          </cell>
          <cell r="P55">
            <v>8625.6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625.54</v>
          </cell>
          <cell r="W55">
            <v>0</v>
          </cell>
          <cell r="X55">
            <v>625.54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625.54</v>
          </cell>
          <cell r="AL55">
            <v>8000.06</v>
          </cell>
          <cell r="AM55">
            <v>235.86</v>
          </cell>
        </row>
        <row r="56">
          <cell r="A56" t="str">
            <v>00964</v>
          </cell>
          <cell r="B56" t="str">
            <v>LOZANO VALENCIA ITZI YUNUE</v>
          </cell>
          <cell r="C56">
            <v>10575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1000</v>
          </cell>
          <cell r="M56">
            <v>7038.3</v>
          </cell>
          <cell r="N56">
            <v>0</v>
          </cell>
          <cell r="O56">
            <v>0</v>
          </cell>
          <cell r="P56">
            <v>17613.3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2116.16</v>
          </cell>
          <cell r="W56">
            <v>0</v>
          </cell>
          <cell r="X56">
            <v>2116.16</v>
          </cell>
          <cell r="Y56">
            <v>497.14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2613.3000000000002</v>
          </cell>
          <cell r="AL56">
            <v>15000</v>
          </cell>
          <cell r="AM56">
            <v>337.06</v>
          </cell>
        </row>
        <row r="57">
          <cell r="A57" t="str">
            <v>00968</v>
          </cell>
          <cell r="B57" t="str">
            <v>CACHO SILVA ISRAEL</v>
          </cell>
          <cell r="C57">
            <v>6240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1000</v>
          </cell>
          <cell r="M57">
            <v>3777.1</v>
          </cell>
          <cell r="N57">
            <v>0</v>
          </cell>
          <cell r="O57">
            <v>0</v>
          </cell>
          <cell r="P57">
            <v>10017.1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776.94</v>
          </cell>
          <cell r="W57">
            <v>0</v>
          </cell>
          <cell r="X57">
            <v>776.94</v>
          </cell>
          <cell r="Y57">
            <v>240.16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1017.1</v>
          </cell>
          <cell r="AL57">
            <v>9000</v>
          </cell>
          <cell r="AM57">
            <v>175.02</v>
          </cell>
        </row>
        <row r="58">
          <cell r="A58" t="str">
            <v>00970</v>
          </cell>
          <cell r="B58" t="str">
            <v>SAMAUE JIMENEZ JORGE SEBASTIAN</v>
          </cell>
          <cell r="C58">
            <v>10575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1000</v>
          </cell>
          <cell r="M58">
            <v>7038.4</v>
          </cell>
          <cell r="N58">
            <v>0</v>
          </cell>
          <cell r="O58">
            <v>0</v>
          </cell>
          <cell r="P58">
            <v>17613.400000000001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2116.1799999999998</v>
          </cell>
          <cell r="W58">
            <v>0</v>
          </cell>
          <cell r="X58">
            <v>2116.1799999999998</v>
          </cell>
          <cell r="Y58">
            <v>497.22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2613.4</v>
          </cell>
          <cell r="AL58">
            <v>15000</v>
          </cell>
          <cell r="AM58">
            <v>337.1</v>
          </cell>
        </row>
        <row r="59">
          <cell r="A59" t="str">
            <v>00973</v>
          </cell>
          <cell r="B59" t="str">
            <v>MARTINEZ SANCHEZ JOSUE</v>
          </cell>
          <cell r="C59">
            <v>6240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1000</v>
          </cell>
          <cell r="M59">
            <v>4981.22</v>
          </cell>
          <cell r="N59">
            <v>0</v>
          </cell>
          <cell r="O59">
            <v>0</v>
          </cell>
          <cell r="P59">
            <v>11221.22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920.22</v>
          </cell>
          <cell r="W59">
            <v>0</v>
          </cell>
          <cell r="X59">
            <v>920.22</v>
          </cell>
          <cell r="Y59">
            <v>301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1221.22</v>
          </cell>
          <cell r="AL59">
            <v>10000</v>
          </cell>
          <cell r="AM59">
            <v>213.38</v>
          </cell>
        </row>
        <row r="60">
          <cell r="A60" t="str">
            <v>00974</v>
          </cell>
          <cell r="B60" t="str">
            <v>CARRILLO MARTINEZ DIEGO ALBERTO</v>
          </cell>
          <cell r="C60">
            <v>10575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1000</v>
          </cell>
          <cell r="M60">
            <v>7029.68</v>
          </cell>
          <cell r="N60">
            <v>0</v>
          </cell>
          <cell r="O60">
            <v>0</v>
          </cell>
          <cell r="P60">
            <v>17604.68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2114.3000000000002</v>
          </cell>
          <cell r="W60">
            <v>0</v>
          </cell>
          <cell r="X60">
            <v>2114.3000000000002</v>
          </cell>
          <cell r="Y60">
            <v>490.38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2604.6799999999998</v>
          </cell>
          <cell r="AL60">
            <v>15000</v>
          </cell>
          <cell r="AM60">
            <v>332.8</v>
          </cell>
        </row>
        <row r="61">
          <cell r="A61" t="str">
            <v>00978</v>
          </cell>
          <cell r="B61" t="str">
            <v>CARRILLO BORRAYO LESLEE DAYHANA</v>
          </cell>
          <cell r="C61">
            <v>9600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1000</v>
          </cell>
          <cell r="M61">
            <v>6689.6</v>
          </cell>
          <cell r="N61">
            <v>0</v>
          </cell>
          <cell r="O61">
            <v>0</v>
          </cell>
          <cell r="P61">
            <v>16289.6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1833.4</v>
          </cell>
          <cell r="W61">
            <v>0</v>
          </cell>
          <cell r="X61">
            <v>1833.4</v>
          </cell>
          <cell r="Y61">
            <v>456.2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2289.6</v>
          </cell>
          <cell r="AL61">
            <v>14000</v>
          </cell>
          <cell r="AM61">
            <v>311.24</v>
          </cell>
        </row>
        <row r="62">
          <cell r="A62" t="str">
            <v>00983</v>
          </cell>
          <cell r="B62" t="str">
            <v>MORA AGRAZ HECTOR ALEXIS</v>
          </cell>
          <cell r="C62">
            <v>9600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1000</v>
          </cell>
          <cell r="M62">
            <v>7200.02</v>
          </cell>
          <cell r="N62">
            <v>0</v>
          </cell>
          <cell r="O62">
            <v>0</v>
          </cell>
          <cell r="P62">
            <v>16800.02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1942.44</v>
          </cell>
          <cell r="W62">
            <v>0</v>
          </cell>
          <cell r="X62">
            <v>1942.44</v>
          </cell>
          <cell r="Y62">
            <v>857.58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2800.02</v>
          </cell>
          <cell r="AL62">
            <v>14000</v>
          </cell>
          <cell r="AM62">
            <v>564.36</v>
          </cell>
        </row>
        <row r="63">
          <cell r="A63" t="str">
            <v>00984</v>
          </cell>
          <cell r="B63" t="str">
            <v>ROSALIO TORRES MARCOS</v>
          </cell>
          <cell r="C63">
            <v>13680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1000</v>
          </cell>
          <cell r="M63">
            <v>9509.7999999999993</v>
          </cell>
          <cell r="N63">
            <v>0</v>
          </cell>
          <cell r="O63">
            <v>0</v>
          </cell>
          <cell r="P63">
            <v>23189.8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3307.3</v>
          </cell>
          <cell r="W63">
            <v>0</v>
          </cell>
          <cell r="X63">
            <v>3307.3</v>
          </cell>
          <cell r="Y63">
            <v>882.5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4189.8</v>
          </cell>
          <cell r="AL63">
            <v>19000</v>
          </cell>
          <cell r="AM63">
            <v>580.08000000000004</v>
          </cell>
        </row>
        <row r="64">
          <cell r="A64" t="str">
            <v>00986</v>
          </cell>
          <cell r="B64" t="str">
            <v>ACOSTA BUSTAMANTE BRAULIO ANTONIO</v>
          </cell>
          <cell r="C64">
            <v>14250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1000</v>
          </cell>
          <cell r="M64">
            <v>9537.56</v>
          </cell>
          <cell r="N64">
            <v>0</v>
          </cell>
          <cell r="O64">
            <v>0</v>
          </cell>
          <cell r="P64">
            <v>23787.56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3434.98</v>
          </cell>
          <cell r="W64">
            <v>0</v>
          </cell>
          <cell r="X64">
            <v>3434.98</v>
          </cell>
          <cell r="Y64">
            <v>419.86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3854.84</v>
          </cell>
          <cell r="AL64">
            <v>19932.72</v>
          </cell>
          <cell r="AM64">
            <v>288.32</v>
          </cell>
        </row>
        <row r="65">
          <cell r="A65" t="str">
            <v>Total Depto</v>
          </cell>
          <cell r="C65" t="str">
            <v xml:space="preserve">  -----------------------</v>
          </cell>
          <cell r="D65" t="str">
            <v xml:space="preserve">  -----------------------</v>
          </cell>
          <cell r="E65" t="str">
            <v xml:space="preserve">  -----------------------</v>
          </cell>
          <cell r="F65" t="str">
            <v xml:space="preserve">  -----------------------</v>
          </cell>
          <cell r="G65" t="str">
            <v xml:space="preserve">  -----------------------</v>
          </cell>
          <cell r="H65" t="str">
            <v xml:space="preserve">  -----------------------</v>
          </cell>
          <cell r="I65" t="str">
            <v xml:space="preserve">  -----------------------</v>
          </cell>
          <cell r="J65" t="str">
            <v xml:space="preserve">  -----------------------</v>
          </cell>
          <cell r="K65" t="str">
            <v xml:space="preserve">  -----------------------</v>
          </cell>
          <cell r="L65" t="str">
            <v xml:space="preserve">  -----------------------</v>
          </cell>
          <cell r="M65" t="str">
            <v xml:space="preserve">  -----------------------</v>
          </cell>
          <cell r="N65" t="str">
            <v xml:space="preserve">  -----------------------</v>
          </cell>
          <cell r="O65" t="str">
            <v xml:space="preserve">  -----------------------</v>
          </cell>
          <cell r="P65" t="str">
            <v xml:space="preserve">  -----------------------</v>
          </cell>
          <cell r="Q65" t="str">
            <v xml:space="preserve">  -----------------------</v>
          </cell>
          <cell r="R65" t="str">
            <v xml:space="preserve">  -----------------------</v>
          </cell>
          <cell r="S65" t="str">
            <v xml:space="preserve">  -----------------------</v>
          </cell>
          <cell r="T65" t="str">
            <v xml:space="preserve">  -----------------------</v>
          </cell>
          <cell r="U65" t="str">
            <v xml:space="preserve">  -----------------------</v>
          </cell>
          <cell r="V65" t="str">
            <v xml:space="preserve">  -----------------------</v>
          </cell>
          <cell r="W65" t="str">
            <v xml:space="preserve">  -----------------------</v>
          </cell>
          <cell r="X65" t="str">
            <v xml:space="preserve">  -----------------------</v>
          </cell>
          <cell r="Y65" t="str">
            <v xml:space="preserve">  -----------------------</v>
          </cell>
          <cell r="Z65" t="str">
            <v xml:space="preserve">  -----------------------</v>
          </cell>
          <cell r="AA65" t="str">
            <v xml:space="preserve">  -----------------------</v>
          </cell>
          <cell r="AB65" t="str">
            <v xml:space="preserve">  -----------------------</v>
          </cell>
          <cell r="AC65" t="str">
            <v xml:space="preserve">  -----------------------</v>
          </cell>
          <cell r="AD65" t="str">
            <v xml:space="preserve">  -----------------------</v>
          </cell>
          <cell r="AE65" t="str">
            <v xml:space="preserve">  -----------------------</v>
          </cell>
          <cell r="AF65" t="str">
            <v xml:space="preserve">  -----------------------</v>
          </cell>
          <cell r="AG65" t="str">
            <v xml:space="preserve">  -----------------------</v>
          </cell>
          <cell r="AH65" t="str">
            <v xml:space="preserve">  -----------------------</v>
          </cell>
          <cell r="AI65" t="str">
            <v xml:space="preserve">  -----------------------</v>
          </cell>
          <cell r="AJ65" t="str">
            <v xml:space="preserve">  -----------------------</v>
          </cell>
          <cell r="AK65" t="str">
            <v xml:space="preserve">  -----------------------</v>
          </cell>
          <cell r="AL65" t="str">
            <v xml:space="preserve">  -----------------------</v>
          </cell>
          <cell r="AM65" t="str">
            <v xml:space="preserve">  -----------------------</v>
          </cell>
        </row>
        <row r="66">
          <cell r="C66">
            <v>157016.4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16000</v>
          </cell>
          <cell r="M66">
            <v>93756.27</v>
          </cell>
          <cell r="N66">
            <v>0</v>
          </cell>
          <cell r="O66">
            <v>0</v>
          </cell>
          <cell r="P66">
            <v>250772.67</v>
          </cell>
          <cell r="Q66">
            <v>0</v>
          </cell>
          <cell r="R66">
            <v>0</v>
          </cell>
          <cell r="S66">
            <v>9705.86</v>
          </cell>
          <cell r="T66">
            <v>0</v>
          </cell>
          <cell r="U66">
            <v>0</v>
          </cell>
          <cell r="V66">
            <v>28468.61</v>
          </cell>
          <cell r="W66">
            <v>0</v>
          </cell>
          <cell r="X66">
            <v>28468.61</v>
          </cell>
          <cell r="Y66">
            <v>6763.96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44938.43</v>
          </cell>
          <cell r="AL66">
            <v>205834.23999999999</v>
          </cell>
          <cell r="AM66">
            <v>5108.5</v>
          </cell>
        </row>
        <row r="68">
          <cell r="A68" t="str">
            <v>Departamento 4104 CDE SECRETARIA GENERAL</v>
          </cell>
        </row>
        <row r="69">
          <cell r="A69" t="str">
            <v>00955</v>
          </cell>
          <cell r="B69" t="str">
            <v>HERNANDEZ HERNANDEZ OMAR</v>
          </cell>
          <cell r="C69">
            <v>19500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1000</v>
          </cell>
          <cell r="M69">
            <v>10500</v>
          </cell>
          <cell r="N69">
            <v>0</v>
          </cell>
          <cell r="O69">
            <v>0</v>
          </cell>
          <cell r="P69">
            <v>30000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4761.96</v>
          </cell>
          <cell r="W69">
            <v>0</v>
          </cell>
          <cell r="X69">
            <v>4761.96</v>
          </cell>
          <cell r="Y69">
            <v>879.68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5641.64</v>
          </cell>
          <cell r="AL69">
            <v>24358.36</v>
          </cell>
          <cell r="AM69">
            <v>578.29999999999995</v>
          </cell>
        </row>
        <row r="70">
          <cell r="A70" t="str">
            <v>Total Depto</v>
          </cell>
          <cell r="C70" t="str">
            <v xml:space="preserve">  -----------------------</v>
          </cell>
          <cell r="D70" t="str">
            <v xml:space="preserve">  -----------------------</v>
          </cell>
          <cell r="E70" t="str">
            <v xml:space="preserve">  -----------------------</v>
          </cell>
          <cell r="F70" t="str">
            <v xml:space="preserve">  -----------------------</v>
          </cell>
          <cell r="G70" t="str">
            <v xml:space="preserve">  -----------------------</v>
          </cell>
          <cell r="H70" t="str">
            <v xml:space="preserve">  -----------------------</v>
          </cell>
          <cell r="I70" t="str">
            <v xml:space="preserve">  -----------------------</v>
          </cell>
          <cell r="J70" t="str">
            <v xml:space="preserve">  -----------------------</v>
          </cell>
          <cell r="K70" t="str">
            <v xml:space="preserve">  -----------------------</v>
          </cell>
          <cell r="L70" t="str">
            <v xml:space="preserve">  -----------------------</v>
          </cell>
          <cell r="M70" t="str">
            <v xml:space="preserve">  -----------------------</v>
          </cell>
          <cell r="N70" t="str">
            <v xml:space="preserve">  -----------------------</v>
          </cell>
          <cell r="O70" t="str">
            <v xml:space="preserve">  -----------------------</v>
          </cell>
          <cell r="P70" t="str">
            <v xml:space="preserve">  -----------------------</v>
          </cell>
          <cell r="Q70" t="str">
            <v xml:space="preserve">  -----------------------</v>
          </cell>
          <cell r="R70" t="str">
            <v xml:space="preserve">  -----------------------</v>
          </cell>
          <cell r="S70" t="str">
            <v xml:space="preserve">  -----------------------</v>
          </cell>
          <cell r="T70" t="str">
            <v xml:space="preserve">  -----------------------</v>
          </cell>
          <cell r="U70" t="str">
            <v xml:space="preserve">  -----------------------</v>
          </cell>
          <cell r="V70" t="str">
            <v xml:space="preserve">  -----------------------</v>
          </cell>
          <cell r="W70" t="str">
            <v xml:space="preserve">  -----------------------</v>
          </cell>
          <cell r="X70" t="str">
            <v xml:space="preserve">  -----------------------</v>
          </cell>
          <cell r="Y70" t="str">
            <v xml:space="preserve">  -----------------------</v>
          </cell>
          <cell r="Z70" t="str">
            <v xml:space="preserve">  -----------------------</v>
          </cell>
          <cell r="AA70" t="str">
            <v xml:space="preserve">  -----------------------</v>
          </cell>
          <cell r="AB70" t="str">
            <v xml:space="preserve">  -----------------------</v>
          </cell>
          <cell r="AC70" t="str">
            <v xml:space="preserve">  -----------------------</v>
          </cell>
          <cell r="AD70" t="str">
            <v xml:space="preserve">  -----------------------</v>
          </cell>
          <cell r="AE70" t="str">
            <v xml:space="preserve">  -----------------------</v>
          </cell>
          <cell r="AF70" t="str">
            <v xml:space="preserve">  -----------------------</v>
          </cell>
          <cell r="AG70" t="str">
            <v xml:space="preserve">  -----------------------</v>
          </cell>
          <cell r="AH70" t="str">
            <v xml:space="preserve">  -----------------------</v>
          </cell>
          <cell r="AI70" t="str">
            <v xml:space="preserve">  -----------------------</v>
          </cell>
          <cell r="AJ70" t="str">
            <v xml:space="preserve">  -----------------------</v>
          </cell>
          <cell r="AK70" t="str">
            <v xml:space="preserve">  -----------------------</v>
          </cell>
          <cell r="AL70" t="str">
            <v xml:space="preserve">  -----------------------</v>
          </cell>
          <cell r="AM70" t="str">
            <v xml:space="preserve">  -----------------------</v>
          </cell>
        </row>
        <row r="71">
          <cell r="C71">
            <v>19500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1000</v>
          </cell>
          <cell r="M71">
            <v>10500</v>
          </cell>
          <cell r="N71">
            <v>0</v>
          </cell>
          <cell r="O71">
            <v>0</v>
          </cell>
          <cell r="P71">
            <v>30000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4761.96</v>
          </cell>
          <cell r="W71">
            <v>0</v>
          </cell>
          <cell r="X71">
            <v>4761.96</v>
          </cell>
          <cell r="Y71">
            <v>879.68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5641.64</v>
          </cell>
          <cell r="AL71">
            <v>24358.36</v>
          </cell>
          <cell r="AM71">
            <v>578.29999999999995</v>
          </cell>
        </row>
        <row r="73">
          <cell r="A73" t="str">
            <v>Departamento 4105 CDE SECRETARIA DE ORGANIZACION</v>
          </cell>
        </row>
        <row r="74">
          <cell r="A74" t="str">
            <v>00061</v>
          </cell>
          <cell r="B74" t="str">
            <v>ARREOLA CASTAÑEDA ALBERTO</v>
          </cell>
          <cell r="C74">
            <v>9999.9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1000</v>
          </cell>
          <cell r="M74">
            <v>9000.1</v>
          </cell>
          <cell r="N74">
            <v>0</v>
          </cell>
          <cell r="O74">
            <v>0</v>
          </cell>
          <cell r="P74">
            <v>19000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2412.36</v>
          </cell>
          <cell r="W74">
            <v>0</v>
          </cell>
          <cell r="X74">
            <v>2412.36</v>
          </cell>
          <cell r="Y74">
            <v>383.82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2796.18</v>
          </cell>
          <cell r="AL74">
            <v>16203.82</v>
          </cell>
          <cell r="AM74">
            <v>265.60000000000002</v>
          </cell>
        </row>
        <row r="75">
          <cell r="A75" t="str">
            <v>00837</v>
          </cell>
          <cell r="B75" t="str">
            <v>ORTIZ MORA JOSE ALBERTO</v>
          </cell>
          <cell r="C75">
            <v>11999.7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1000</v>
          </cell>
          <cell r="M75">
            <v>3614.72</v>
          </cell>
          <cell r="N75">
            <v>0</v>
          </cell>
          <cell r="O75">
            <v>0</v>
          </cell>
          <cell r="P75">
            <v>15614.42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1689.2</v>
          </cell>
          <cell r="W75">
            <v>0</v>
          </cell>
          <cell r="X75">
            <v>1689.2</v>
          </cell>
          <cell r="Y75">
            <v>383.82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2073.02</v>
          </cell>
          <cell r="AL75">
            <v>13541.4</v>
          </cell>
          <cell r="AM75">
            <v>265.60000000000002</v>
          </cell>
        </row>
        <row r="76">
          <cell r="A76" t="str">
            <v>00874</v>
          </cell>
          <cell r="B76" t="str">
            <v>CAMIRUAGA LOPEZ MONICA DEL CARMEN</v>
          </cell>
          <cell r="C76">
            <v>6223.2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1000</v>
          </cell>
          <cell r="M76">
            <v>3719.66</v>
          </cell>
          <cell r="N76">
            <v>0</v>
          </cell>
          <cell r="O76">
            <v>0</v>
          </cell>
          <cell r="P76">
            <v>9942.86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768.86</v>
          </cell>
          <cell r="W76">
            <v>0</v>
          </cell>
          <cell r="X76">
            <v>768.86</v>
          </cell>
          <cell r="Y76">
            <v>0</v>
          </cell>
          <cell r="Z76">
            <v>2000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2768.86</v>
          </cell>
          <cell r="AL76">
            <v>7174</v>
          </cell>
          <cell r="AM76">
            <v>253.1</v>
          </cell>
        </row>
        <row r="77">
          <cell r="A77" t="str">
            <v>00952</v>
          </cell>
          <cell r="B77" t="str">
            <v>PADILLA CRUZ PABLO ANTONIO</v>
          </cell>
          <cell r="C77">
            <v>14250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1000</v>
          </cell>
          <cell r="M77">
            <v>9537.56</v>
          </cell>
          <cell r="N77">
            <v>0</v>
          </cell>
          <cell r="O77">
            <v>0</v>
          </cell>
          <cell r="P77">
            <v>23787.56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3434.98</v>
          </cell>
          <cell r="W77">
            <v>0</v>
          </cell>
          <cell r="X77">
            <v>3434.98</v>
          </cell>
          <cell r="Y77">
            <v>684.5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4119.4799999999996</v>
          </cell>
          <cell r="AL77">
            <v>19668.080000000002</v>
          </cell>
          <cell r="AM77">
            <v>455.24</v>
          </cell>
        </row>
        <row r="78">
          <cell r="A78" t="str">
            <v>Total Depto</v>
          </cell>
          <cell r="C78" t="str">
            <v xml:space="preserve">  -----------------------</v>
          </cell>
          <cell r="D78" t="str">
            <v xml:space="preserve">  -----------------------</v>
          </cell>
          <cell r="E78" t="str">
            <v xml:space="preserve">  -----------------------</v>
          </cell>
          <cell r="F78" t="str">
            <v xml:space="preserve">  -----------------------</v>
          </cell>
          <cell r="G78" t="str">
            <v xml:space="preserve">  -----------------------</v>
          </cell>
          <cell r="H78" t="str">
            <v xml:space="preserve">  -----------------------</v>
          </cell>
          <cell r="I78" t="str">
            <v xml:space="preserve">  -----------------------</v>
          </cell>
          <cell r="J78" t="str">
            <v xml:space="preserve">  -----------------------</v>
          </cell>
          <cell r="K78" t="str">
            <v xml:space="preserve">  -----------------------</v>
          </cell>
          <cell r="L78" t="str">
            <v xml:space="preserve">  -----------------------</v>
          </cell>
          <cell r="M78" t="str">
            <v xml:space="preserve">  -----------------------</v>
          </cell>
          <cell r="N78" t="str">
            <v xml:space="preserve">  -----------------------</v>
          </cell>
          <cell r="O78" t="str">
            <v xml:space="preserve">  -----------------------</v>
          </cell>
          <cell r="P78" t="str">
            <v xml:space="preserve">  -----------------------</v>
          </cell>
          <cell r="Q78" t="str">
            <v xml:space="preserve">  -----------------------</v>
          </cell>
          <cell r="R78" t="str">
            <v xml:space="preserve">  -----------------------</v>
          </cell>
          <cell r="S78" t="str">
            <v xml:space="preserve">  -----------------------</v>
          </cell>
          <cell r="T78" t="str">
            <v xml:space="preserve">  -----------------------</v>
          </cell>
          <cell r="U78" t="str">
            <v xml:space="preserve">  -----------------------</v>
          </cell>
          <cell r="V78" t="str">
            <v xml:space="preserve">  -----------------------</v>
          </cell>
          <cell r="W78" t="str">
            <v xml:space="preserve">  -----------------------</v>
          </cell>
          <cell r="X78" t="str">
            <v xml:space="preserve">  -----------------------</v>
          </cell>
          <cell r="Y78" t="str">
            <v xml:space="preserve">  -----------------------</v>
          </cell>
          <cell r="Z78" t="str">
            <v xml:space="preserve">  -----------------------</v>
          </cell>
          <cell r="AA78" t="str">
            <v xml:space="preserve">  -----------------------</v>
          </cell>
          <cell r="AB78" t="str">
            <v xml:space="preserve">  -----------------------</v>
          </cell>
          <cell r="AC78" t="str">
            <v xml:space="preserve">  -----------------------</v>
          </cell>
          <cell r="AD78" t="str">
            <v xml:space="preserve">  -----------------------</v>
          </cell>
          <cell r="AE78" t="str">
            <v xml:space="preserve">  -----------------------</v>
          </cell>
          <cell r="AF78" t="str">
            <v xml:space="preserve">  -----------------------</v>
          </cell>
          <cell r="AG78" t="str">
            <v xml:space="preserve">  -----------------------</v>
          </cell>
          <cell r="AH78" t="str">
            <v xml:space="preserve">  -----------------------</v>
          </cell>
          <cell r="AI78" t="str">
            <v xml:space="preserve">  -----------------------</v>
          </cell>
          <cell r="AJ78" t="str">
            <v xml:space="preserve">  -----------------------</v>
          </cell>
          <cell r="AK78" t="str">
            <v xml:space="preserve">  -----------------------</v>
          </cell>
          <cell r="AL78" t="str">
            <v xml:space="preserve">  -----------------------</v>
          </cell>
          <cell r="AM78" t="str">
            <v xml:space="preserve">  -----------------------</v>
          </cell>
        </row>
        <row r="79">
          <cell r="C79">
            <v>42472.800000000003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4000</v>
          </cell>
          <cell r="M79">
            <v>25872.04</v>
          </cell>
          <cell r="N79">
            <v>0</v>
          </cell>
          <cell r="O79">
            <v>0</v>
          </cell>
          <cell r="P79">
            <v>68344.84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8305.4</v>
          </cell>
          <cell r="W79">
            <v>0</v>
          </cell>
          <cell r="X79">
            <v>8305.4</v>
          </cell>
          <cell r="Y79">
            <v>1452.14</v>
          </cell>
          <cell r="Z79">
            <v>2000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11757.54</v>
          </cell>
          <cell r="AL79">
            <v>56587.3</v>
          </cell>
          <cell r="AM79">
            <v>1239.54</v>
          </cell>
        </row>
        <row r="81">
          <cell r="A81" t="str">
            <v>Departamento 4106 CDE SECRETARIA DE ACCION ELECTORAL</v>
          </cell>
        </row>
        <row r="82">
          <cell r="A82" t="str">
            <v>00202</v>
          </cell>
          <cell r="B82" t="str">
            <v>ARCINIEGA OROPEZA ALEJANDRA PAOLA</v>
          </cell>
          <cell r="C82">
            <v>9168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1000</v>
          </cell>
          <cell r="M82">
            <v>0</v>
          </cell>
          <cell r="N82">
            <v>0</v>
          </cell>
          <cell r="O82">
            <v>0</v>
          </cell>
          <cell r="P82">
            <v>9168</v>
          </cell>
          <cell r="Q82">
            <v>0</v>
          </cell>
          <cell r="R82">
            <v>0</v>
          </cell>
          <cell r="S82">
            <v>3416.84</v>
          </cell>
          <cell r="T82">
            <v>0</v>
          </cell>
          <cell r="U82">
            <v>0</v>
          </cell>
          <cell r="V82">
            <v>684.56</v>
          </cell>
          <cell r="W82">
            <v>0</v>
          </cell>
          <cell r="X82">
            <v>684.56</v>
          </cell>
          <cell r="Y82">
            <v>265.27999999999997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4366.68</v>
          </cell>
          <cell r="AL82">
            <v>4801.32</v>
          </cell>
          <cell r="AM82">
            <v>190.84</v>
          </cell>
        </row>
        <row r="83">
          <cell r="A83" t="str">
            <v>00743</v>
          </cell>
          <cell r="B83" t="str">
            <v>MARTINEZ MACIAS NORMA IRENE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1000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-7.79</v>
          </cell>
        </row>
        <row r="84">
          <cell r="A84" t="str">
            <v>Total Depto</v>
          </cell>
          <cell r="C84" t="str">
            <v xml:space="preserve">  -----------------------</v>
          </cell>
          <cell r="D84" t="str">
            <v xml:space="preserve">  -----------------------</v>
          </cell>
          <cell r="E84" t="str">
            <v xml:space="preserve">  -----------------------</v>
          </cell>
          <cell r="F84" t="str">
            <v xml:space="preserve">  -----------------------</v>
          </cell>
          <cell r="G84" t="str">
            <v xml:space="preserve">  -----------------------</v>
          </cell>
          <cell r="H84" t="str">
            <v xml:space="preserve">  -----------------------</v>
          </cell>
          <cell r="I84" t="str">
            <v xml:space="preserve">  -----------------------</v>
          </cell>
          <cell r="J84" t="str">
            <v xml:space="preserve">  -----------------------</v>
          </cell>
          <cell r="K84" t="str">
            <v xml:space="preserve">  -----------------------</v>
          </cell>
          <cell r="L84" t="str">
            <v xml:space="preserve">  -----------------------</v>
          </cell>
          <cell r="M84" t="str">
            <v xml:space="preserve">  -----------------------</v>
          </cell>
          <cell r="N84" t="str">
            <v xml:space="preserve">  -----------------------</v>
          </cell>
          <cell r="O84" t="str">
            <v xml:space="preserve">  -----------------------</v>
          </cell>
          <cell r="P84" t="str">
            <v xml:space="preserve">  -----------------------</v>
          </cell>
          <cell r="Q84" t="str">
            <v xml:space="preserve">  -----------------------</v>
          </cell>
          <cell r="R84" t="str">
            <v xml:space="preserve">  -----------------------</v>
          </cell>
          <cell r="S84" t="str">
            <v xml:space="preserve">  -----------------------</v>
          </cell>
          <cell r="T84" t="str">
            <v xml:space="preserve">  -----------------------</v>
          </cell>
          <cell r="U84" t="str">
            <v xml:space="preserve">  -----------------------</v>
          </cell>
          <cell r="V84" t="str">
            <v xml:space="preserve">  -----------------------</v>
          </cell>
          <cell r="W84" t="str">
            <v xml:space="preserve">  -----------------------</v>
          </cell>
          <cell r="X84" t="str">
            <v xml:space="preserve">  -----------------------</v>
          </cell>
          <cell r="Y84" t="str">
            <v xml:space="preserve">  -----------------------</v>
          </cell>
          <cell r="Z84" t="str">
            <v xml:space="preserve">  -----------------------</v>
          </cell>
          <cell r="AA84" t="str">
            <v xml:space="preserve">  -----------------------</v>
          </cell>
          <cell r="AB84" t="str">
            <v xml:space="preserve">  -----------------------</v>
          </cell>
          <cell r="AC84" t="str">
            <v xml:space="preserve">  -----------------------</v>
          </cell>
          <cell r="AD84" t="str">
            <v xml:space="preserve">  -----------------------</v>
          </cell>
          <cell r="AE84" t="str">
            <v xml:space="preserve">  -----------------------</v>
          </cell>
          <cell r="AF84" t="str">
            <v xml:space="preserve">  -----------------------</v>
          </cell>
          <cell r="AG84" t="str">
            <v xml:space="preserve">  -----------------------</v>
          </cell>
          <cell r="AH84" t="str">
            <v xml:space="preserve">  -----------------------</v>
          </cell>
          <cell r="AI84" t="str">
            <v xml:space="preserve">  -----------------------</v>
          </cell>
          <cell r="AJ84" t="str">
            <v xml:space="preserve">  -----------------------</v>
          </cell>
          <cell r="AK84" t="str">
            <v xml:space="preserve">  -----------------------</v>
          </cell>
          <cell r="AL84" t="str">
            <v xml:space="preserve">  -----------------------</v>
          </cell>
          <cell r="AM84" t="str">
            <v xml:space="preserve">  -----------------------</v>
          </cell>
        </row>
        <row r="85">
          <cell r="C85">
            <v>9168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2000</v>
          </cell>
          <cell r="M85">
            <v>0</v>
          </cell>
          <cell r="N85">
            <v>0</v>
          </cell>
          <cell r="O85">
            <v>0</v>
          </cell>
          <cell r="P85">
            <v>9168</v>
          </cell>
          <cell r="Q85">
            <v>0</v>
          </cell>
          <cell r="R85">
            <v>0</v>
          </cell>
          <cell r="S85">
            <v>3416.84</v>
          </cell>
          <cell r="T85">
            <v>0</v>
          </cell>
          <cell r="U85">
            <v>0</v>
          </cell>
          <cell r="V85">
            <v>684.56</v>
          </cell>
          <cell r="W85">
            <v>0</v>
          </cell>
          <cell r="X85">
            <v>684.56</v>
          </cell>
          <cell r="Y85">
            <v>265.27999999999997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4366.68</v>
          </cell>
          <cell r="AL85">
            <v>4801.32</v>
          </cell>
          <cell r="AM85">
            <v>183.05</v>
          </cell>
        </row>
        <row r="87">
          <cell r="A87" t="str">
            <v>Departamento 4107 CDE SECRETARIA DE FINANZAS Y ADMINISTRA</v>
          </cell>
        </row>
        <row r="88">
          <cell r="A88" t="str">
            <v>00001</v>
          </cell>
          <cell r="B88" t="str">
            <v>ANDRADE PADILLA DANIEL</v>
          </cell>
          <cell r="C88">
            <v>11767.5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1000</v>
          </cell>
          <cell r="M88">
            <v>0</v>
          </cell>
          <cell r="N88">
            <v>0</v>
          </cell>
          <cell r="O88">
            <v>0</v>
          </cell>
          <cell r="P88">
            <v>11767.5</v>
          </cell>
          <cell r="Q88">
            <v>0</v>
          </cell>
          <cell r="R88">
            <v>2196.73</v>
          </cell>
          <cell r="S88">
            <v>0</v>
          </cell>
          <cell r="T88">
            <v>0</v>
          </cell>
          <cell r="U88">
            <v>0</v>
          </cell>
          <cell r="V88">
            <v>1007.62</v>
          </cell>
          <cell r="W88">
            <v>0</v>
          </cell>
          <cell r="X88">
            <v>1007.62</v>
          </cell>
          <cell r="Y88">
            <v>357.9</v>
          </cell>
          <cell r="Z88">
            <v>2500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6062.25</v>
          </cell>
          <cell r="AL88">
            <v>5705.25</v>
          </cell>
          <cell r="AM88">
            <v>249.26</v>
          </cell>
        </row>
        <row r="89">
          <cell r="A89" t="str">
            <v>00021</v>
          </cell>
          <cell r="B89" t="str">
            <v>ROJAS LOPEZ MIGUEL ANGEL</v>
          </cell>
          <cell r="C89">
            <v>7918.2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1000</v>
          </cell>
          <cell r="M89">
            <v>0</v>
          </cell>
          <cell r="N89">
            <v>0</v>
          </cell>
          <cell r="O89">
            <v>0</v>
          </cell>
          <cell r="P89">
            <v>7918.2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548.58000000000004</v>
          </cell>
          <cell r="W89">
            <v>0</v>
          </cell>
          <cell r="X89">
            <v>548.58000000000004</v>
          </cell>
          <cell r="Y89">
            <v>242.34</v>
          </cell>
          <cell r="Z89">
            <v>1150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1940.92</v>
          </cell>
          <cell r="AL89">
            <v>5977.28</v>
          </cell>
          <cell r="AM89">
            <v>176.38</v>
          </cell>
        </row>
        <row r="90">
          <cell r="A90" t="str">
            <v>00080</v>
          </cell>
          <cell r="B90" t="str">
            <v>ROMERO ROMERO INGRID</v>
          </cell>
          <cell r="C90">
            <v>15504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1000</v>
          </cell>
          <cell r="M90">
            <v>0</v>
          </cell>
          <cell r="N90">
            <v>0</v>
          </cell>
          <cell r="O90">
            <v>0</v>
          </cell>
          <cell r="P90">
            <v>15504</v>
          </cell>
          <cell r="Q90">
            <v>0</v>
          </cell>
          <cell r="R90">
            <v>0</v>
          </cell>
          <cell r="S90">
            <v>4398.53</v>
          </cell>
          <cell r="T90">
            <v>0</v>
          </cell>
          <cell r="U90">
            <v>0</v>
          </cell>
          <cell r="V90">
            <v>1665.6</v>
          </cell>
          <cell r="W90">
            <v>0</v>
          </cell>
          <cell r="X90">
            <v>1665.6</v>
          </cell>
          <cell r="Y90">
            <v>460.1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6524.23</v>
          </cell>
          <cell r="AL90">
            <v>8979.77</v>
          </cell>
          <cell r="AM90">
            <v>313.7</v>
          </cell>
        </row>
        <row r="91">
          <cell r="A91" t="str">
            <v>00113</v>
          </cell>
          <cell r="B91" t="str">
            <v>HERNANDEZ MURILLO JOSE ADRIAN</v>
          </cell>
          <cell r="C91">
            <v>17429.400000000001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1000</v>
          </cell>
          <cell r="M91">
            <v>0</v>
          </cell>
          <cell r="N91">
            <v>0</v>
          </cell>
          <cell r="O91">
            <v>0</v>
          </cell>
          <cell r="P91">
            <v>17429.400000000001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2076.88</v>
          </cell>
          <cell r="W91">
            <v>0</v>
          </cell>
          <cell r="X91">
            <v>2076.88</v>
          </cell>
          <cell r="Y91">
            <v>554.1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2630.98</v>
          </cell>
          <cell r="AL91">
            <v>14798.42</v>
          </cell>
          <cell r="AM91">
            <v>373</v>
          </cell>
        </row>
        <row r="92">
          <cell r="A92" t="str">
            <v>00165</v>
          </cell>
          <cell r="B92" t="str">
            <v>GOMEZ DUEÑAS ROSELIA</v>
          </cell>
          <cell r="C92">
            <v>6660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1000</v>
          </cell>
          <cell r="M92">
            <v>0</v>
          </cell>
          <cell r="N92">
            <v>0</v>
          </cell>
          <cell r="O92">
            <v>0</v>
          </cell>
          <cell r="P92">
            <v>6660</v>
          </cell>
          <cell r="Q92">
            <v>0</v>
          </cell>
          <cell r="R92">
            <v>0</v>
          </cell>
          <cell r="S92">
            <v>2252.3000000000002</v>
          </cell>
          <cell r="T92">
            <v>-250.2</v>
          </cell>
          <cell r="U92">
            <v>0</v>
          </cell>
          <cell r="V92">
            <v>411.68</v>
          </cell>
          <cell r="W92">
            <v>0</v>
          </cell>
          <cell r="X92">
            <v>161.47999999999999</v>
          </cell>
          <cell r="Y92">
            <v>184.84</v>
          </cell>
          <cell r="Z92">
            <v>700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3298.62</v>
          </cell>
          <cell r="AL92">
            <v>3361.38</v>
          </cell>
          <cell r="AM92">
            <v>136.22</v>
          </cell>
        </row>
        <row r="93">
          <cell r="A93" t="str">
            <v>00169</v>
          </cell>
          <cell r="B93" t="str">
            <v>TOVAR LOPEZ ROGELIO</v>
          </cell>
          <cell r="C93">
            <v>15750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1000</v>
          </cell>
          <cell r="M93">
            <v>1850.8</v>
          </cell>
          <cell r="N93">
            <v>0</v>
          </cell>
          <cell r="O93">
            <v>0</v>
          </cell>
          <cell r="P93">
            <v>17600.8</v>
          </cell>
          <cell r="Q93">
            <v>0</v>
          </cell>
          <cell r="R93">
            <v>0</v>
          </cell>
          <cell r="S93">
            <v>2076.0300000000002</v>
          </cell>
          <cell r="T93">
            <v>0</v>
          </cell>
          <cell r="U93">
            <v>0</v>
          </cell>
          <cell r="V93">
            <v>2113.48</v>
          </cell>
          <cell r="W93">
            <v>0</v>
          </cell>
          <cell r="X93">
            <v>2113.48</v>
          </cell>
          <cell r="Y93">
            <v>467.98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4657.49</v>
          </cell>
          <cell r="AL93">
            <v>12943.31</v>
          </cell>
          <cell r="AM93">
            <v>318.68</v>
          </cell>
        </row>
        <row r="94">
          <cell r="A94" t="str">
            <v>00187</v>
          </cell>
          <cell r="B94" t="str">
            <v>GALLEGOS NEGRETE ROSA ELENA</v>
          </cell>
          <cell r="C94">
            <v>6660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1000</v>
          </cell>
          <cell r="M94">
            <v>0</v>
          </cell>
          <cell r="N94">
            <v>0</v>
          </cell>
          <cell r="O94">
            <v>0</v>
          </cell>
          <cell r="P94">
            <v>6660</v>
          </cell>
          <cell r="Q94">
            <v>0</v>
          </cell>
          <cell r="R94">
            <v>0</v>
          </cell>
          <cell r="S94">
            <v>2507.6799999999998</v>
          </cell>
          <cell r="T94">
            <v>-250.2</v>
          </cell>
          <cell r="U94">
            <v>0</v>
          </cell>
          <cell r="V94">
            <v>411.68</v>
          </cell>
          <cell r="W94">
            <v>0</v>
          </cell>
          <cell r="X94">
            <v>161.47999999999999</v>
          </cell>
          <cell r="Y94">
            <v>184.06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2853.22</v>
          </cell>
          <cell r="AL94">
            <v>3806.78</v>
          </cell>
          <cell r="AM94">
            <v>135.62</v>
          </cell>
        </row>
        <row r="95">
          <cell r="A95" t="str">
            <v>00451</v>
          </cell>
          <cell r="B95" t="str">
            <v>PARTIDA CEJA FRANCISCO JAVIER</v>
          </cell>
          <cell r="C95">
            <v>9168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1000</v>
          </cell>
          <cell r="M95">
            <v>2000</v>
          </cell>
          <cell r="N95">
            <v>0</v>
          </cell>
          <cell r="O95">
            <v>0</v>
          </cell>
          <cell r="P95">
            <v>11168</v>
          </cell>
          <cell r="Q95">
            <v>0</v>
          </cell>
          <cell r="R95">
            <v>0</v>
          </cell>
          <cell r="S95">
            <v>3695.38</v>
          </cell>
          <cell r="T95">
            <v>0</v>
          </cell>
          <cell r="U95">
            <v>0</v>
          </cell>
          <cell r="V95">
            <v>911.7</v>
          </cell>
          <cell r="W95">
            <v>0</v>
          </cell>
          <cell r="X95">
            <v>911.7</v>
          </cell>
          <cell r="Y95">
            <v>312.33999999999997</v>
          </cell>
          <cell r="Z95">
            <v>1000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5919.42</v>
          </cell>
          <cell r="AL95">
            <v>5248.58</v>
          </cell>
          <cell r="AM95">
            <v>220.5</v>
          </cell>
        </row>
        <row r="96">
          <cell r="A96" t="str">
            <v>00461</v>
          </cell>
          <cell r="B96" t="str">
            <v>BORRAYO DE LA CRUZ ERICKA GUILLERMINA</v>
          </cell>
          <cell r="C96">
            <v>6660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1000</v>
          </cell>
          <cell r="M96">
            <v>0</v>
          </cell>
          <cell r="N96">
            <v>0</v>
          </cell>
          <cell r="O96">
            <v>0</v>
          </cell>
          <cell r="P96">
            <v>6660</v>
          </cell>
          <cell r="Q96">
            <v>0</v>
          </cell>
          <cell r="R96">
            <v>0</v>
          </cell>
          <cell r="S96">
            <v>0</v>
          </cell>
          <cell r="T96">
            <v>-250.2</v>
          </cell>
          <cell r="U96">
            <v>0</v>
          </cell>
          <cell r="V96">
            <v>411.68</v>
          </cell>
          <cell r="W96">
            <v>0</v>
          </cell>
          <cell r="X96">
            <v>161.47999999999999</v>
          </cell>
          <cell r="Y96">
            <v>182.88</v>
          </cell>
          <cell r="Z96">
            <v>700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1044.3599999999999</v>
          </cell>
          <cell r="AL96">
            <v>5615.64</v>
          </cell>
          <cell r="AM96">
            <v>134.76</v>
          </cell>
        </row>
        <row r="97">
          <cell r="A97" t="str">
            <v>00836</v>
          </cell>
          <cell r="B97" t="str">
            <v>ARREDONDO ZUÑIGA VICTOR MANUEL</v>
          </cell>
          <cell r="C97">
            <v>6384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1000</v>
          </cell>
          <cell r="M97">
            <v>0</v>
          </cell>
          <cell r="N97">
            <v>0</v>
          </cell>
          <cell r="O97">
            <v>0</v>
          </cell>
          <cell r="P97">
            <v>6384</v>
          </cell>
          <cell r="Q97">
            <v>0</v>
          </cell>
          <cell r="R97">
            <v>0</v>
          </cell>
          <cell r="S97">
            <v>0</v>
          </cell>
          <cell r="T97">
            <v>-250.2</v>
          </cell>
          <cell r="U97">
            <v>0</v>
          </cell>
          <cell r="V97">
            <v>381.66</v>
          </cell>
          <cell r="W97">
            <v>0</v>
          </cell>
          <cell r="X97">
            <v>131.44</v>
          </cell>
          <cell r="Y97">
            <v>175.32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306.76</v>
          </cell>
          <cell r="AL97">
            <v>6077.24</v>
          </cell>
          <cell r="AM97">
            <v>129.18</v>
          </cell>
        </row>
        <row r="98">
          <cell r="A98" t="str">
            <v>00839</v>
          </cell>
          <cell r="B98" t="str">
            <v>REYES GRANADA ARACELI JANETH</v>
          </cell>
          <cell r="C98">
            <v>16032.9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1000</v>
          </cell>
          <cell r="M98">
            <v>4600</v>
          </cell>
          <cell r="N98">
            <v>0</v>
          </cell>
          <cell r="O98">
            <v>0</v>
          </cell>
          <cell r="P98">
            <v>20632.900000000001</v>
          </cell>
          <cell r="Q98">
            <v>0</v>
          </cell>
          <cell r="R98">
            <v>0</v>
          </cell>
          <cell r="S98">
            <v>2820</v>
          </cell>
          <cell r="T98">
            <v>0</v>
          </cell>
          <cell r="U98">
            <v>0</v>
          </cell>
          <cell r="V98">
            <v>2761.14</v>
          </cell>
          <cell r="W98">
            <v>0</v>
          </cell>
          <cell r="X98">
            <v>2761.14</v>
          </cell>
          <cell r="Y98">
            <v>604.70000000000005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6185.84</v>
          </cell>
          <cell r="AL98">
            <v>14447.06</v>
          </cell>
          <cell r="AM98">
            <v>404.9</v>
          </cell>
        </row>
        <row r="99">
          <cell r="A99" t="str">
            <v>00840</v>
          </cell>
          <cell r="B99" t="str">
            <v>NAVARRO VILLA LORENA</v>
          </cell>
          <cell r="C99">
            <v>13395.9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1000</v>
          </cell>
          <cell r="M99">
            <v>4600</v>
          </cell>
          <cell r="N99">
            <v>0</v>
          </cell>
          <cell r="O99">
            <v>0</v>
          </cell>
          <cell r="P99">
            <v>17995.900000000001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2197.88</v>
          </cell>
          <cell r="W99">
            <v>0</v>
          </cell>
          <cell r="X99">
            <v>2197.88</v>
          </cell>
          <cell r="Y99">
            <v>520.12</v>
          </cell>
          <cell r="Z99">
            <v>560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3278</v>
          </cell>
          <cell r="AL99">
            <v>14717.9</v>
          </cell>
          <cell r="AM99">
            <v>351.54</v>
          </cell>
        </row>
        <row r="100">
          <cell r="A100" t="str">
            <v>00842</v>
          </cell>
          <cell r="B100" t="str">
            <v>MENDEZ SALCEDO JORGE ALBERTO</v>
          </cell>
          <cell r="C100">
            <v>17429.400000000001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1000</v>
          </cell>
          <cell r="M100">
            <v>2000</v>
          </cell>
          <cell r="N100">
            <v>0</v>
          </cell>
          <cell r="O100">
            <v>0</v>
          </cell>
          <cell r="P100">
            <v>19429.400000000001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2504.08</v>
          </cell>
          <cell r="W100">
            <v>0</v>
          </cell>
          <cell r="X100">
            <v>2504.08</v>
          </cell>
          <cell r="Y100">
            <v>577.39</v>
          </cell>
          <cell r="Z100">
            <v>5000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8081.47</v>
          </cell>
          <cell r="AL100">
            <v>11347.93</v>
          </cell>
          <cell r="AM100">
            <v>387.66</v>
          </cell>
        </row>
        <row r="101">
          <cell r="A101" t="str">
            <v>00855</v>
          </cell>
          <cell r="B101" t="str">
            <v>LUNA MEDRANO CESAR ALEJANDRO</v>
          </cell>
          <cell r="C101">
            <v>12900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1000</v>
          </cell>
          <cell r="M101">
            <v>0</v>
          </cell>
          <cell r="N101">
            <v>0</v>
          </cell>
          <cell r="O101">
            <v>0</v>
          </cell>
          <cell r="P101">
            <v>12900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1191.4000000000001</v>
          </cell>
          <cell r="W101">
            <v>0</v>
          </cell>
          <cell r="X101">
            <v>1191.4000000000001</v>
          </cell>
          <cell r="Y101">
            <v>376.56</v>
          </cell>
          <cell r="Z101">
            <v>1000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2567.96</v>
          </cell>
          <cell r="AL101">
            <v>10332.040000000001</v>
          </cell>
          <cell r="AM101">
            <v>261.02</v>
          </cell>
        </row>
        <row r="102">
          <cell r="A102" t="str">
            <v>00863</v>
          </cell>
          <cell r="B102" t="str">
            <v>LARIOS CALVARIO MANUEL</v>
          </cell>
          <cell r="C102">
            <v>6999.9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1000</v>
          </cell>
          <cell r="M102">
            <v>1476.42</v>
          </cell>
          <cell r="N102">
            <v>0</v>
          </cell>
          <cell r="O102">
            <v>0</v>
          </cell>
          <cell r="P102">
            <v>8476.32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609.29999999999995</v>
          </cell>
          <cell r="W102">
            <v>0</v>
          </cell>
          <cell r="X102">
            <v>609.29999999999995</v>
          </cell>
          <cell r="Y102">
            <v>228.22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837.52</v>
          </cell>
          <cell r="AL102">
            <v>7638.8</v>
          </cell>
          <cell r="AM102">
            <v>167.46</v>
          </cell>
        </row>
        <row r="103">
          <cell r="A103" t="str">
            <v>00870</v>
          </cell>
          <cell r="B103" t="str">
            <v>GIL MEDINA MIRIAM ELYADA</v>
          </cell>
          <cell r="C103">
            <v>7500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1000</v>
          </cell>
          <cell r="M103">
            <v>1439.4</v>
          </cell>
          <cell r="N103">
            <v>0</v>
          </cell>
          <cell r="O103">
            <v>0</v>
          </cell>
          <cell r="P103">
            <v>8939.4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659.68</v>
          </cell>
          <cell r="W103">
            <v>0</v>
          </cell>
          <cell r="X103">
            <v>659.68</v>
          </cell>
          <cell r="Y103">
            <v>243.24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902.92</v>
          </cell>
          <cell r="AL103">
            <v>8036.48</v>
          </cell>
          <cell r="AM103">
            <v>176.94</v>
          </cell>
        </row>
        <row r="104">
          <cell r="A104" t="str">
            <v>00956</v>
          </cell>
          <cell r="B104" t="str">
            <v>FUENTES NUÑEZ EDUARDO</v>
          </cell>
          <cell r="C104">
            <v>14250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1000</v>
          </cell>
          <cell r="M104">
            <v>9537.56</v>
          </cell>
          <cell r="N104">
            <v>0</v>
          </cell>
          <cell r="O104">
            <v>0</v>
          </cell>
          <cell r="P104">
            <v>23787.56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3434.98</v>
          </cell>
          <cell r="W104">
            <v>0</v>
          </cell>
          <cell r="X104">
            <v>3434.98</v>
          </cell>
          <cell r="Y104">
            <v>684.5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4119.4799999999996</v>
          </cell>
          <cell r="AL104">
            <v>19668.080000000002</v>
          </cell>
          <cell r="AM104">
            <v>455.24</v>
          </cell>
        </row>
        <row r="105">
          <cell r="A105" t="str">
            <v>Total Depto</v>
          </cell>
          <cell r="C105" t="str">
            <v xml:space="preserve">  -----------------------</v>
          </cell>
          <cell r="D105" t="str">
            <v xml:space="preserve">  -----------------------</v>
          </cell>
          <cell r="E105" t="str">
            <v xml:space="preserve">  -----------------------</v>
          </cell>
          <cell r="F105" t="str">
            <v xml:space="preserve">  -----------------------</v>
          </cell>
          <cell r="G105" t="str">
            <v xml:space="preserve">  -----------------------</v>
          </cell>
          <cell r="H105" t="str">
            <v xml:space="preserve">  -----------------------</v>
          </cell>
          <cell r="I105" t="str">
            <v xml:space="preserve">  -----------------------</v>
          </cell>
          <cell r="J105" t="str">
            <v xml:space="preserve">  -----------------------</v>
          </cell>
          <cell r="K105" t="str">
            <v xml:space="preserve">  -----------------------</v>
          </cell>
          <cell r="L105" t="str">
            <v xml:space="preserve">  -----------------------</v>
          </cell>
          <cell r="M105" t="str">
            <v xml:space="preserve">  -----------------------</v>
          </cell>
          <cell r="N105" t="str">
            <v xml:space="preserve">  -----------------------</v>
          </cell>
          <cell r="O105" t="str">
            <v xml:space="preserve">  -----------------------</v>
          </cell>
          <cell r="P105" t="str">
            <v xml:space="preserve">  -----------------------</v>
          </cell>
          <cell r="Q105" t="str">
            <v xml:space="preserve">  -----------------------</v>
          </cell>
          <cell r="R105" t="str">
            <v xml:space="preserve">  -----------------------</v>
          </cell>
          <cell r="S105" t="str">
            <v xml:space="preserve">  -----------------------</v>
          </cell>
          <cell r="T105" t="str">
            <v xml:space="preserve">  -----------------------</v>
          </cell>
          <cell r="U105" t="str">
            <v xml:space="preserve">  -----------------------</v>
          </cell>
          <cell r="V105" t="str">
            <v xml:space="preserve">  -----------------------</v>
          </cell>
          <cell r="W105" t="str">
            <v xml:space="preserve">  -----------------------</v>
          </cell>
          <cell r="X105" t="str">
            <v xml:space="preserve">  -----------------------</v>
          </cell>
          <cell r="Y105" t="str">
            <v xml:space="preserve">  -----------------------</v>
          </cell>
          <cell r="Z105" t="str">
            <v xml:space="preserve">  -----------------------</v>
          </cell>
          <cell r="AA105" t="str">
            <v xml:space="preserve">  -----------------------</v>
          </cell>
          <cell r="AB105" t="str">
            <v xml:space="preserve">  -----------------------</v>
          </cell>
          <cell r="AC105" t="str">
            <v xml:space="preserve">  -----------------------</v>
          </cell>
          <cell r="AD105" t="str">
            <v xml:space="preserve">  -----------------------</v>
          </cell>
          <cell r="AE105" t="str">
            <v xml:space="preserve">  -----------------------</v>
          </cell>
          <cell r="AF105" t="str">
            <v xml:space="preserve">  -----------------------</v>
          </cell>
          <cell r="AG105" t="str">
            <v xml:space="preserve">  -----------------------</v>
          </cell>
          <cell r="AH105" t="str">
            <v xml:space="preserve">  -----------------------</v>
          </cell>
          <cell r="AI105" t="str">
            <v xml:space="preserve">  -----------------------</v>
          </cell>
          <cell r="AJ105" t="str">
            <v xml:space="preserve">  -----------------------</v>
          </cell>
          <cell r="AK105" t="str">
            <v xml:space="preserve">  -----------------------</v>
          </cell>
          <cell r="AL105" t="str">
            <v xml:space="preserve">  -----------------------</v>
          </cell>
          <cell r="AM105" t="str">
            <v xml:space="preserve">  -----------------------</v>
          </cell>
        </row>
        <row r="106">
          <cell r="C106">
            <v>192409.2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17000</v>
          </cell>
          <cell r="M106">
            <v>27504.18</v>
          </cell>
          <cell r="N106">
            <v>0</v>
          </cell>
          <cell r="O106">
            <v>0</v>
          </cell>
          <cell r="P106">
            <v>219913.38</v>
          </cell>
          <cell r="Q106">
            <v>0</v>
          </cell>
          <cell r="R106">
            <v>2196.73</v>
          </cell>
          <cell r="S106">
            <v>17749.919999999998</v>
          </cell>
          <cell r="T106">
            <v>-1000.8</v>
          </cell>
          <cell r="U106">
            <v>0</v>
          </cell>
          <cell r="V106">
            <v>23299.02</v>
          </cell>
          <cell r="W106">
            <v>0</v>
          </cell>
          <cell r="X106">
            <v>22298.2</v>
          </cell>
          <cell r="Y106">
            <v>6356.59</v>
          </cell>
          <cell r="Z106">
            <v>12610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61211.44</v>
          </cell>
          <cell r="AL106">
            <v>158701.94</v>
          </cell>
          <cell r="AM106">
            <v>4392.0600000000004</v>
          </cell>
        </row>
        <row r="108">
          <cell r="A108" t="str">
            <v>Departamento 4109 CDE SECRETARIA DE COMUNICACION SOCIAL</v>
          </cell>
        </row>
        <row r="109">
          <cell r="A109" t="str">
            <v>00005</v>
          </cell>
          <cell r="B109" t="str">
            <v>CONTRERAS GARCIA LUCILA</v>
          </cell>
          <cell r="C109">
            <v>14409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1000</v>
          </cell>
          <cell r="M109">
            <v>0</v>
          </cell>
          <cell r="N109">
            <v>0</v>
          </cell>
          <cell r="O109">
            <v>0</v>
          </cell>
          <cell r="P109">
            <v>14409</v>
          </cell>
          <cell r="Q109">
            <v>0</v>
          </cell>
          <cell r="R109">
            <v>0</v>
          </cell>
          <cell r="S109">
            <v>5994.16</v>
          </cell>
          <cell r="T109">
            <v>0</v>
          </cell>
          <cell r="U109">
            <v>0</v>
          </cell>
          <cell r="V109">
            <v>1461.8</v>
          </cell>
          <cell r="W109">
            <v>0</v>
          </cell>
          <cell r="X109">
            <v>1461.8</v>
          </cell>
          <cell r="Y109">
            <v>424.96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7880.92</v>
          </cell>
          <cell r="AL109">
            <v>6528.08</v>
          </cell>
          <cell r="AM109">
            <v>291.54000000000002</v>
          </cell>
        </row>
        <row r="110">
          <cell r="A110" t="str">
            <v>00954</v>
          </cell>
          <cell r="B110" t="str">
            <v>ORTEGA VILLELA ALEJANDRO</v>
          </cell>
          <cell r="C110">
            <v>6223.2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1000</v>
          </cell>
          <cell r="M110">
            <v>3776.8</v>
          </cell>
          <cell r="N110">
            <v>0</v>
          </cell>
          <cell r="O110">
            <v>0</v>
          </cell>
          <cell r="P110">
            <v>10000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775.08</v>
          </cell>
          <cell r="W110">
            <v>0</v>
          </cell>
          <cell r="X110">
            <v>775.08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775.08</v>
          </cell>
          <cell r="AL110">
            <v>9224.92</v>
          </cell>
          <cell r="AM110">
            <v>260.58</v>
          </cell>
        </row>
        <row r="111">
          <cell r="A111" t="str">
            <v>00958</v>
          </cell>
          <cell r="B111" t="str">
            <v>GARCIA GARCIA IVAN TONATHIU</v>
          </cell>
          <cell r="C111">
            <v>14550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1000</v>
          </cell>
          <cell r="M111">
            <v>9676.7999999999993</v>
          </cell>
          <cell r="N111">
            <v>0</v>
          </cell>
          <cell r="O111">
            <v>0</v>
          </cell>
          <cell r="P111">
            <v>24226.799999999999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3528.8</v>
          </cell>
          <cell r="W111">
            <v>0</v>
          </cell>
          <cell r="X111">
            <v>3528.8</v>
          </cell>
          <cell r="Y111">
            <v>698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4226.8</v>
          </cell>
          <cell r="AL111">
            <v>20000</v>
          </cell>
          <cell r="AM111">
            <v>463.74</v>
          </cell>
        </row>
        <row r="112">
          <cell r="A112" t="str">
            <v>00961</v>
          </cell>
          <cell r="B112" t="str">
            <v>VELAZQUEZ MONROY ARLENE</v>
          </cell>
          <cell r="C112">
            <v>10575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1000</v>
          </cell>
          <cell r="M112">
            <v>7038.44</v>
          </cell>
          <cell r="N112">
            <v>0</v>
          </cell>
          <cell r="O112">
            <v>0</v>
          </cell>
          <cell r="P112">
            <v>17613.439999999999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2116.1799999999998</v>
          </cell>
          <cell r="W112">
            <v>0</v>
          </cell>
          <cell r="X112">
            <v>2116.1799999999998</v>
          </cell>
          <cell r="Y112">
            <v>497.26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2613.44</v>
          </cell>
          <cell r="AL112">
            <v>15000</v>
          </cell>
          <cell r="AM112">
            <v>337.14</v>
          </cell>
        </row>
        <row r="113">
          <cell r="A113" t="str">
            <v>00977</v>
          </cell>
          <cell r="B113" t="str">
            <v>VALLEJO SANCHEZ IVAN ALEJANDRO</v>
          </cell>
          <cell r="C113">
            <v>8400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1000</v>
          </cell>
          <cell r="M113">
            <v>5600</v>
          </cell>
          <cell r="N113">
            <v>0</v>
          </cell>
          <cell r="O113">
            <v>0</v>
          </cell>
          <cell r="P113">
            <v>14000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1388.52</v>
          </cell>
          <cell r="W113">
            <v>0</v>
          </cell>
          <cell r="X113">
            <v>1388.52</v>
          </cell>
          <cell r="Y113">
            <v>387.56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1776.08</v>
          </cell>
          <cell r="AL113">
            <v>12223.92</v>
          </cell>
          <cell r="AM113">
            <v>267.95999999999998</v>
          </cell>
        </row>
        <row r="114">
          <cell r="A114" t="str">
            <v>09671</v>
          </cell>
          <cell r="B114" t="str">
            <v>DELGADO RAZO RAFAEL ALEJANDRO</v>
          </cell>
          <cell r="C114">
            <v>8400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1000</v>
          </cell>
          <cell r="M114">
            <v>4480</v>
          </cell>
          <cell r="N114">
            <v>0</v>
          </cell>
          <cell r="O114">
            <v>0</v>
          </cell>
          <cell r="P114">
            <v>12880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1187.82</v>
          </cell>
          <cell r="W114">
            <v>0</v>
          </cell>
          <cell r="X114">
            <v>1187.82</v>
          </cell>
          <cell r="Y114">
            <v>387.56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1575.38</v>
          </cell>
          <cell r="AL114">
            <v>11304.62</v>
          </cell>
          <cell r="AM114">
            <v>267.95999999999998</v>
          </cell>
        </row>
        <row r="115">
          <cell r="A115" t="str">
            <v>Total Depto</v>
          </cell>
          <cell r="C115" t="str">
            <v xml:space="preserve">  -----------------------</v>
          </cell>
          <cell r="D115" t="str">
            <v xml:space="preserve">  -----------------------</v>
          </cell>
          <cell r="E115" t="str">
            <v xml:space="preserve">  -----------------------</v>
          </cell>
          <cell r="F115" t="str">
            <v xml:space="preserve">  -----------------------</v>
          </cell>
          <cell r="G115" t="str">
            <v xml:space="preserve">  -----------------------</v>
          </cell>
          <cell r="H115" t="str">
            <v xml:space="preserve">  -----------------------</v>
          </cell>
          <cell r="I115" t="str">
            <v xml:space="preserve">  -----------------------</v>
          </cell>
          <cell r="J115" t="str">
            <v xml:space="preserve">  -----------------------</v>
          </cell>
          <cell r="K115" t="str">
            <v xml:space="preserve">  -----------------------</v>
          </cell>
          <cell r="L115" t="str">
            <v xml:space="preserve">  -----------------------</v>
          </cell>
          <cell r="M115" t="str">
            <v xml:space="preserve">  -----------------------</v>
          </cell>
          <cell r="N115" t="str">
            <v xml:space="preserve">  -----------------------</v>
          </cell>
          <cell r="O115" t="str">
            <v xml:space="preserve">  -----------------------</v>
          </cell>
          <cell r="P115" t="str">
            <v xml:space="preserve">  -----------------------</v>
          </cell>
          <cell r="Q115" t="str">
            <v xml:space="preserve">  -----------------------</v>
          </cell>
          <cell r="R115" t="str">
            <v xml:space="preserve">  -----------------------</v>
          </cell>
          <cell r="S115" t="str">
            <v xml:space="preserve">  -----------------------</v>
          </cell>
          <cell r="T115" t="str">
            <v xml:space="preserve">  -----------------------</v>
          </cell>
          <cell r="U115" t="str">
            <v xml:space="preserve">  -----------------------</v>
          </cell>
          <cell r="V115" t="str">
            <v xml:space="preserve">  -----------------------</v>
          </cell>
          <cell r="W115" t="str">
            <v xml:space="preserve">  -----------------------</v>
          </cell>
          <cell r="X115" t="str">
            <v xml:space="preserve">  -----------------------</v>
          </cell>
          <cell r="Y115" t="str">
            <v xml:space="preserve">  -----------------------</v>
          </cell>
          <cell r="Z115" t="str">
            <v xml:space="preserve">  -----------------------</v>
          </cell>
          <cell r="AA115" t="str">
            <v xml:space="preserve">  -----------------------</v>
          </cell>
          <cell r="AB115" t="str">
            <v xml:space="preserve">  -----------------------</v>
          </cell>
          <cell r="AC115" t="str">
            <v xml:space="preserve">  -----------------------</v>
          </cell>
          <cell r="AD115" t="str">
            <v xml:space="preserve">  -----------------------</v>
          </cell>
          <cell r="AE115" t="str">
            <v xml:space="preserve">  -----------------------</v>
          </cell>
          <cell r="AF115" t="str">
            <v xml:space="preserve">  -----------------------</v>
          </cell>
          <cell r="AG115" t="str">
            <v xml:space="preserve">  -----------------------</v>
          </cell>
          <cell r="AH115" t="str">
            <v xml:space="preserve">  -----------------------</v>
          </cell>
          <cell r="AI115" t="str">
            <v xml:space="preserve">  -----------------------</v>
          </cell>
          <cell r="AJ115" t="str">
            <v xml:space="preserve">  -----------------------</v>
          </cell>
          <cell r="AK115" t="str">
            <v xml:space="preserve">  -----------------------</v>
          </cell>
          <cell r="AL115" t="str">
            <v xml:space="preserve">  -----------------------</v>
          </cell>
          <cell r="AM115" t="str">
            <v xml:space="preserve">  -----------------------</v>
          </cell>
        </row>
        <row r="116">
          <cell r="C116">
            <v>62557.2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6000</v>
          </cell>
          <cell r="M116">
            <v>30572.04</v>
          </cell>
          <cell r="N116">
            <v>0</v>
          </cell>
          <cell r="O116">
            <v>0</v>
          </cell>
          <cell r="P116">
            <v>93129.24</v>
          </cell>
          <cell r="Q116">
            <v>0</v>
          </cell>
          <cell r="R116">
            <v>0</v>
          </cell>
          <cell r="S116">
            <v>5994.16</v>
          </cell>
          <cell r="T116">
            <v>0</v>
          </cell>
          <cell r="U116">
            <v>0</v>
          </cell>
          <cell r="V116">
            <v>10458.200000000001</v>
          </cell>
          <cell r="W116">
            <v>0</v>
          </cell>
          <cell r="X116">
            <v>10458.200000000001</v>
          </cell>
          <cell r="Y116">
            <v>2395.34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18847.7</v>
          </cell>
          <cell r="AL116">
            <v>74281.539999999994</v>
          </cell>
          <cell r="AM116">
            <v>1888.92</v>
          </cell>
        </row>
        <row r="118">
          <cell r="A118" t="str">
            <v>Departamento 4112 CDE SECRETARIA TECNICA DEL CPE</v>
          </cell>
        </row>
        <row r="119">
          <cell r="A119" t="str">
            <v>00864</v>
          </cell>
          <cell r="B119" t="str">
            <v>GONZALEZ RAMIREZ MIRIAM NOEMI</v>
          </cell>
          <cell r="C119">
            <v>6223.2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1000</v>
          </cell>
          <cell r="M119">
            <v>1916.5</v>
          </cell>
          <cell r="N119">
            <v>0</v>
          </cell>
          <cell r="O119">
            <v>0</v>
          </cell>
          <cell r="P119">
            <v>8139.7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572.67999999999995</v>
          </cell>
          <cell r="W119">
            <v>0</v>
          </cell>
          <cell r="X119">
            <v>572.67999999999995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572.67999999999995</v>
          </cell>
          <cell r="AL119">
            <v>7567.02</v>
          </cell>
          <cell r="AM119">
            <v>216.4</v>
          </cell>
        </row>
        <row r="120">
          <cell r="A120" t="str">
            <v>Total Depto</v>
          </cell>
          <cell r="C120" t="str">
            <v xml:space="preserve">  -----------------------</v>
          </cell>
          <cell r="D120" t="str">
            <v xml:space="preserve">  -----------------------</v>
          </cell>
          <cell r="E120" t="str">
            <v xml:space="preserve">  -----------------------</v>
          </cell>
          <cell r="F120" t="str">
            <v xml:space="preserve">  -----------------------</v>
          </cell>
          <cell r="G120" t="str">
            <v xml:space="preserve">  -----------------------</v>
          </cell>
          <cell r="H120" t="str">
            <v xml:space="preserve">  -----------------------</v>
          </cell>
          <cell r="I120" t="str">
            <v xml:space="preserve">  -----------------------</v>
          </cell>
          <cell r="J120" t="str">
            <v xml:space="preserve">  -----------------------</v>
          </cell>
          <cell r="K120" t="str">
            <v xml:space="preserve">  -----------------------</v>
          </cell>
          <cell r="L120" t="str">
            <v xml:space="preserve">  -----------------------</v>
          </cell>
          <cell r="M120" t="str">
            <v xml:space="preserve">  -----------------------</v>
          </cell>
          <cell r="N120" t="str">
            <v xml:space="preserve">  -----------------------</v>
          </cell>
          <cell r="O120" t="str">
            <v xml:space="preserve">  -----------------------</v>
          </cell>
          <cell r="P120" t="str">
            <v xml:space="preserve">  -----------------------</v>
          </cell>
          <cell r="Q120" t="str">
            <v xml:space="preserve">  -----------------------</v>
          </cell>
          <cell r="R120" t="str">
            <v xml:space="preserve">  -----------------------</v>
          </cell>
          <cell r="S120" t="str">
            <v xml:space="preserve">  -----------------------</v>
          </cell>
          <cell r="T120" t="str">
            <v xml:space="preserve">  -----------------------</v>
          </cell>
          <cell r="U120" t="str">
            <v xml:space="preserve">  -----------------------</v>
          </cell>
          <cell r="V120" t="str">
            <v xml:space="preserve">  -----------------------</v>
          </cell>
          <cell r="W120" t="str">
            <v xml:space="preserve">  -----------------------</v>
          </cell>
          <cell r="X120" t="str">
            <v xml:space="preserve">  -----------------------</v>
          </cell>
          <cell r="Y120" t="str">
            <v xml:space="preserve">  -----------------------</v>
          </cell>
          <cell r="Z120" t="str">
            <v xml:space="preserve">  -----------------------</v>
          </cell>
          <cell r="AA120" t="str">
            <v xml:space="preserve">  -----------------------</v>
          </cell>
          <cell r="AB120" t="str">
            <v xml:space="preserve">  -----------------------</v>
          </cell>
          <cell r="AC120" t="str">
            <v xml:space="preserve">  -----------------------</v>
          </cell>
          <cell r="AD120" t="str">
            <v xml:space="preserve">  -----------------------</v>
          </cell>
          <cell r="AE120" t="str">
            <v xml:space="preserve">  -----------------------</v>
          </cell>
          <cell r="AF120" t="str">
            <v xml:space="preserve">  -----------------------</v>
          </cell>
          <cell r="AG120" t="str">
            <v xml:space="preserve">  -----------------------</v>
          </cell>
          <cell r="AH120" t="str">
            <v xml:space="preserve">  -----------------------</v>
          </cell>
          <cell r="AI120" t="str">
            <v xml:space="preserve">  -----------------------</v>
          </cell>
          <cell r="AJ120" t="str">
            <v xml:space="preserve">  -----------------------</v>
          </cell>
          <cell r="AK120" t="str">
            <v xml:space="preserve">  -----------------------</v>
          </cell>
          <cell r="AL120" t="str">
            <v xml:space="preserve">  -----------------------</v>
          </cell>
          <cell r="AM120" t="str">
            <v xml:space="preserve">  -----------------------</v>
          </cell>
        </row>
        <row r="121">
          <cell r="C121">
            <v>6223.2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1000</v>
          </cell>
          <cell r="M121">
            <v>1916.5</v>
          </cell>
          <cell r="N121">
            <v>0</v>
          </cell>
          <cell r="O121">
            <v>0</v>
          </cell>
          <cell r="P121">
            <v>8139.7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572.67999999999995</v>
          </cell>
          <cell r="W121">
            <v>0</v>
          </cell>
          <cell r="X121">
            <v>572.67999999999995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572.67999999999995</v>
          </cell>
          <cell r="AL121">
            <v>7567.02</v>
          </cell>
          <cell r="AM121">
            <v>216.4</v>
          </cell>
        </row>
        <row r="123">
          <cell r="A123" t="str">
            <v>Departamento 4117 CDE COMISION DE JUSTICIA PARTIDARIA</v>
          </cell>
        </row>
        <row r="124">
          <cell r="A124" t="str">
            <v>00071</v>
          </cell>
          <cell r="B124" t="str">
            <v>HUERTA GOMEZ ELIZABETH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1000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-8.83</v>
          </cell>
        </row>
        <row r="125">
          <cell r="A125" t="str">
            <v>Total Depto</v>
          </cell>
          <cell r="C125" t="str">
            <v xml:space="preserve">  -----------------------</v>
          </cell>
          <cell r="D125" t="str">
            <v xml:space="preserve">  -----------------------</v>
          </cell>
          <cell r="E125" t="str">
            <v xml:space="preserve">  -----------------------</v>
          </cell>
          <cell r="F125" t="str">
            <v xml:space="preserve">  -----------------------</v>
          </cell>
          <cell r="G125" t="str">
            <v xml:space="preserve">  -----------------------</v>
          </cell>
          <cell r="H125" t="str">
            <v xml:space="preserve">  -----------------------</v>
          </cell>
          <cell r="I125" t="str">
            <v xml:space="preserve">  -----------------------</v>
          </cell>
          <cell r="J125" t="str">
            <v xml:space="preserve">  -----------------------</v>
          </cell>
          <cell r="K125" t="str">
            <v xml:space="preserve">  -----------------------</v>
          </cell>
          <cell r="L125" t="str">
            <v xml:space="preserve">  -----------------------</v>
          </cell>
          <cell r="M125" t="str">
            <v xml:space="preserve">  -----------------------</v>
          </cell>
          <cell r="N125" t="str">
            <v xml:space="preserve">  -----------------------</v>
          </cell>
          <cell r="O125" t="str">
            <v xml:space="preserve">  -----------------------</v>
          </cell>
          <cell r="P125" t="str">
            <v xml:space="preserve">  -----------------------</v>
          </cell>
          <cell r="Q125" t="str">
            <v xml:space="preserve">  -----------------------</v>
          </cell>
          <cell r="R125" t="str">
            <v xml:space="preserve">  -----------------------</v>
          </cell>
          <cell r="S125" t="str">
            <v xml:space="preserve">  -----------------------</v>
          </cell>
          <cell r="T125" t="str">
            <v xml:space="preserve">  -----------------------</v>
          </cell>
          <cell r="U125" t="str">
            <v xml:space="preserve">  -----------------------</v>
          </cell>
          <cell r="V125" t="str">
            <v xml:space="preserve">  -----------------------</v>
          </cell>
          <cell r="W125" t="str">
            <v xml:space="preserve">  -----------------------</v>
          </cell>
          <cell r="X125" t="str">
            <v xml:space="preserve">  -----------------------</v>
          </cell>
          <cell r="Y125" t="str">
            <v xml:space="preserve">  -----------------------</v>
          </cell>
          <cell r="Z125" t="str">
            <v xml:space="preserve">  -----------------------</v>
          </cell>
          <cell r="AA125" t="str">
            <v xml:space="preserve">  -----------------------</v>
          </cell>
          <cell r="AB125" t="str">
            <v xml:space="preserve">  -----------------------</v>
          </cell>
          <cell r="AC125" t="str">
            <v xml:space="preserve">  -----------------------</v>
          </cell>
          <cell r="AD125" t="str">
            <v xml:space="preserve">  -----------------------</v>
          </cell>
          <cell r="AE125" t="str">
            <v xml:space="preserve">  -----------------------</v>
          </cell>
          <cell r="AF125" t="str">
            <v xml:space="preserve">  -----------------------</v>
          </cell>
          <cell r="AG125" t="str">
            <v xml:space="preserve">  -----------------------</v>
          </cell>
          <cell r="AH125" t="str">
            <v xml:space="preserve">  -----------------------</v>
          </cell>
          <cell r="AI125" t="str">
            <v xml:space="preserve">  -----------------------</v>
          </cell>
          <cell r="AJ125" t="str">
            <v xml:space="preserve">  -----------------------</v>
          </cell>
          <cell r="AK125" t="str">
            <v xml:space="preserve">  -----------------------</v>
          </cell>
          <cell r="AL125" t="str">
            <v xml:space="preserve">  -----------------------</v>
          </cell>
          <cell r="AM125" t="str">
            <v xml:space="preserve">  -----------------------</v>
          </cell>
        </row>
        <row r="126"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1000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-8.83</v>
          </cell>
        </row>
        <row r="128">
          <cell r="A128" t="str">
            <v>Departamento 4118 CDE COMISION ESTATAL DE PROCESOS INTERN</v>
          </cell>
        </row>
        <row r="129">
          <cell r="A129" t="str">
            <v>00042</v>
          </cell>
          <cell r="B129" t="str">
            <v>MUCIÑO VELAZQUEZ ERIKA VIVIANA</v>
          </cell>
          <cell r="C129">
            <v>9800.7000000000007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1000</v>
          </cell>
          <cell r="M129">
            <v>0</v>
          </cell>
          <cell r="N129">
            <v>0</v>
          </cell>
          <cell r="O129">
            <v>0</v>
          </cell>
          <cell r="P129">
            <v>9800.7000000000007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753.4</v>
          </cell>
          <cell r="W129">
            <v>0</v>
          </cell>
          <cell r="X129">
            <v>753.4</v>
          </cell>
          <cell r="Y129">
            <v>277.10000000000002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1030.5</v>
          </cell>
          <cell r="AL129">
            <v>8770.2000000000007</v>
          </cell>
          <cell r="AM129">
            <v>198.3</v>
          </cell>
        </row>
        <row r="130">
          <cell r="A130" t="str">
            <v>00856</v>
          </cell>
          <cell r="B130" t="str">
            <v>IÑIGUEZ IBARRA GUSTAVO</v>
          </cell>
          <cell r="C130">
            <v>9990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1000</v>
          </cell>
          <cell r="M130">
            <v>1120.74</v>
          </cell>
          <cell r="N130">
            <v>0</v>
          </cell>
          <cell r="O130">
            <v>0</v>
          </cell>
          <cell r="P130">
            <v>11110.74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902.54</v>
          </cell>
          <cell r="W130">
            <v>0</v>
          </cell>
          <cell r="X130">
            <v>902.54</v>
          </cell>
          <cell r="Y130">
            <v>314.27999999999997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1216.82</v>
          </cell>
          <cell r="AL130">
            <v>9893.92</v>
          </cell>
          <cell r="AM130">
            <v>221.74</v>
          </cell>
        </row>
        <row r="131">
          <cell r="A131" t="str">
            <v>Total Depto</v>
          </cell>
          <cell r="C131" t="str">
            <v xml:space="preserve">  -----------------------</v>
          </cell>
          <cell r="D131" t="str">
            <v xml:space="preserve">  -----------------------</v>
          </cell>
          <cell r="E131" t="str">
            <v xml:space="preserve">  -----------------------</v>
          </cell>
          <cell r="F131" t="str">
            <v xml:space="preserve">  -----------------------</v>
          </cell>
          <cell r="G131" t="str">
            <v xml:space="preserve">  -----------------------</v>
          </cell>
          <cell r="H131" t="str">
            <v xml:space="preserve">  -----------------------</v>
          </cell>
          <cell r="I131" t="str">
            <v xml:space="preserve">  -----------------------</v>
          </cell>
          <cell r="J131" t="str">
            <v xml:space="preserve">  -----------------------</v>
          </cell>
          <cell r="K131" t="str">
            <v xml:space="preserve">  -----------------------</v>
          </cell>
          <cell r="L131" t="str">
            <v xml:space="preserve">  -----------------------</v>
          </cell>
          <cell r="M131" t="str">
            <v xml:space="preserve">  -----------------------</v>
          </cell>
          <cell r="N131" t="str">
            <v xml:space="preserve">  -----------------------</v>
          </cell>
          <cell r="O131" t="str">
            <v xml:space="preserve">  -----------------------</v>
          </cell>
          <cell r="P131" t="str">
            <v xml:space="preserve">  -----------------------</v>
          </cell>
          <cell r="Q131" t="str">
            <v xml:space="preserve">  -----------------------</v>
          </cell>
          <cell r="R131" t="str">
            <v xml:space="preserve">  -----------------------</v>
          </cell>
          <cell r="S131" t="str">
            <v xml:space="preserve">  -----------------------</v>
          </cell>
          <cell r="T131" t="str">
            <v xml:space="preserve">  -----------------------</v>
          </cell>
          <cell r="U131" t="str">
            <v xml:space="preserve">  -----------------------</v>
          </cell>
          <cell r="V131" t="str">
            <v xml:space="preserve">  -----------------------</v>
          </cell>
          <cell r="W131" t="str">
            <v xml:space="preserve">  -----------------------</v>
          </cell>
          <cell r="X131" t="str">
            <v xml:space="preserve">  -----------------------</v>
          </cell>
          <cell r="Y131" t="str">
            <v xml:space="preserve">  -----------------------</v>
          </cell>
          <cell r="Z131" t="str">
            <v xml:space="preserve">  -----------------------</v>
          </cell>
          <cell r="AA131" t="str">
            <v xml:space="preserve">  -----------------------</v>
          </cell>
          <cell r="AB131" t="str">
            <v xml:space="preserve">  -----------------------</v>
          </cell>
          <cell r="AC131" t="str">
            <v xml:space="preserve">  -----------------------</v>
          </cell>
          <cell r="AD131" t="str">
            <v xml:space="preserve">  -----------------------</v>
          </cell>
          <cell r="AE131" t="str">
            <v xml:space="preserve">  -----------------------</v>
          </cell>
          <cell r="AF131" t="str">
            <v xml:space="preserve">  -----------------------</v>
          </cell>
          <cell r="AG131" t="str">
            <v xml:space="preserve">  -----------------------</v>
          </cell>
          <cell r="AH131" t="str">
            <v xml:space="preserve">  -----------------------</v>
          </cell>
          <cell r="AI131" t="str">
            <v xml:space="preserve">  -----------------------</v>
          </cell>
          <cell r="AJ131" t="str">
            <v xml:space="preserve">  -----------------------</v>
          </cell>
          <cell r="AK131" t="str">
            <v xml:space="preserve">  -----------------------</v>
          </cell>
          <cell r="AL131" t="str">
            <v xml:space="preserve">  -----------------------</v>
          </cell>
          <cell r="AM131" t="str">
            <v xml:space="preserve">  -----------------------</v>
          </cell>
        </row>
        <row r="132">
          <cell r="C132">
            <v>19790.7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2000</v>
          </cell>
          <cell r="M132">
            <v>1120.74</v>
          </cell>
          <cell r="N132">
            <v>0</v>
          </cell>
          <cell r="O132">
            <v>0</v>
          </cell>
          <cell r="P132">
            <v>20911.439999999999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1655.94</v>
          </cell>
          <cell r="W132">
            <v>0</v>
          </cell>
          <cell r="X132">
            <v>1655.94</v>
          </cell>
          <cell r="Y132">
            <v>591.38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2247.3200000000002</v>
          </cell>
          <cell r="AL132">
            <v>18664.12</v>
          </cell>
          <cell r="AM132">
            <v>420.04</v>
          </cell>
        </row>
        <row r="134">
          <cell r="A134" t="str">
            <v>Departamento 4122 CDE SECRETARIA DE OPERACION POLITICA</v>
          </cell>
        </row>
        <row r="135">
          <cell r="A135" t="str">
            <v>00887</v>
          </cell>
          <cell r="B135" t="str">
            <v>DE LEON MEZA HUGO FIDENCIO</v>
          </cell>
          <cell r="C135">
            <v>17429.400000000001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1000</v>
          </cell>
          <cell r="M135">
            <v>1570.6</v>
          </cell>
          <cell r="N135">
            <v>0</v>
          </cell>
          <cell r="O135">
            <v>0</v>
          </cell>
          <cell r="P135">
            <v>19000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2412.36</v>
          </cell>
          <cell r="W135">
            <v>0</v>
          </cell>
          <cell r="X135">
            <v>2412.36</v>
          </cell>
          <cell r="Y135">
            <v>565.44000000000005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2977.8</v>
          </cell>
          <cell r="AL135">
            <v>16022.2</v>
          </cell>
          <cell r="AM135">
            <v>380.14</v>
          </cell>
        </row>
        <row r="136">
          <cell r="A136" t="str">
            <v>Total Depto</v>
          </cell>
          <cell r="C136" t="str">
            <v xml:space="preserve">  -----------------------</v>
          </cell>
          <cell r="D136" t="str">
            <v xml:space="preserve">  -----------------------</v>
          </cell>
          <cell r="E136" t="str">
            <v xml:space="preserve">  -----------------------</v>
          </cell>
          <cell r="F136" t="str">
            <v xml:space="preserve">  -----------------------</v>
          </cell>
          <cell r="G136" t="str">
            <v xml:space="preserve">  -----------------------</v>
          </cell>
          <cell r="H136" t="str">
            <v xml:space="preserve">  -----------------------</v>
          </cell>
          <cell r="I136" t="str">
            <v xml:space="preserve">  -----------------------</v>
          </cell>
          <cell r="J136" t="str">
            <v xml:space="preserve">  -----------------------</v>
          </cell>
          <cell r="K136" t="str">
            <v xml:space="preserve">  -----------------------</v>
          </cell>
          <cell r="L136" t="str">
            <v xml:space="preserve">  -----------------------</v>
          </cell>
          <cell r="M136" t="str">
            <v xml:space="preserve">  -----------------------</v>
          </cell>
          <cell r="N136" t="str">
            <v xml:space="preserve">  -----------------------</v>
          </cell>
          <cell r="O136" t="str">
            <v xml:space="preserve">  -----------------------</v>
          </cell>
          <cell r="P136" t="str">
            <v xml:space="preserve">  -----------------------</v>
          </cell>
          <cell r="Q136" t="str">
            <v xml:space="preserve">  -----------------------</v>
          </cell>
          <cell r="R136" t="str">
            <v xml:space="preserve">  -----------------------</v>
          </cell>
          <cell r="S136" t="str">
            <v xml:space="preserve">  -----------------------</v>
          </cell>
          <cell r="T136" t="str">
            <v xml:space="preserve">  -----------------------</v>
          </cell>
          <cell r="U136" t="str">
            <v xml:space="preserve">  -----------------------</v>
          </cell>
          <cell r="V136" t="str">
            <v xml:space="preserve">  -----------------------</v>
          </cell>
          <cell r="W136" t="str">
            <v xml:space="preserve">  -----------------------</v>
          </cell>
          <cell r="X136" t="str">
            <v xml:space="preserve">  -----------------------</v>
          </cell>
          <cell r="Y136" t="str">
            <v xml:space="preserve">  -----------------------</v>
          </cell>
          <cell r="Z136" t="str">
            <v xml:space="preserve">  -----------------------</v>
          </cell>
          <cell r="AA136" t="str">
            <v xml:space="preserve">  -----------------------</v>
          </cell>
          <cell r="AB136" t="str">
            <v xml:space="preserve">  -----------------------</v>
          </cell>
          <cell r="AC136" t="str">
            <v xml:space="preserve">  -----------------------</v>
          </cell>
          <cell r="AD136" t="str">
            <v xml:space="preserve">  -----------------------</v>
          </cell>
          <cell r="AE136" t="str">
            <v xml:space="preserve">  -----------------------</v>
          </cell>
          <cell r="AF136" t="str">
            <v xml:space="preserve">  -----------------------</v>
          </cell>
          <cell r="AG136" t="str">
            <v xml:space="preserve">  -----------------------</v>
          </cell>
          <cell r="AH136" t="str">
            <v xml:space="preserve">  -----------------------</v>
          </cell>
          <cell r="AI136" t="str">
            <v xml:space="preserve">  -----------------------</v>
          </cell>
          <cell r="AJ136" t="str">
            <v xml:space="preserve">  -----------------------</v>
          </cell>
          <cell r="AK136" t="str">
            <v xml:space="preserve">  -----------------------</v>
          </cell>
          <cell r="AL136" t="str">
            <v xml:space="preserve">  -----------------------</v>
          </cell>
          <cell r="AM136" t="str">
            <v xml:space="preserve">  -----------------------</v>
          </cell>
        </row>
        <row r="137">
          <cell r="C137">
            <v>17429.400000000001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1000</v>
          </cell>
          <cell r="M137">
            <v>1570.6</v>
          </cell>
          <cell r="N137">
            <v>0</v>
          </cell>
          <cell r="O137">
            <v>0</v>
          </cell>
          <cell r="P137">
            <v>19000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2412.36</v>
          </cell>
          <cell r="W137">
            <v>0</v>
          </cell>
          <cell r="X137">
            <v>2412.36</v>
          </cell>
          <cell r="Y137">
            <v>565.44000000000005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2977.8</v>
          </cell>
          <cell r="AL137">
            <v>16022.2</v>
          </cell>
          <cell r="AM137">
            <v>380.14</v>
          </cell>
        </row>
        <row r="139">
          <cell r="A139" t="str">
            <v>Departamento 4123 CDE SECRETARIA DE ATENCION P DISCAPACIDA</v>
          </cell>
        </row>
        <row r="140">
          <cell r="A140" t="str">
            <v>00276</v>
          </cell>
          <cell r="B140" t="str">
            <v>MATA AVILA JESUS</v>
          </cell>
          <cell r="C140">
            <v>10275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1000</v>
          </cell>
          <cell r="M140">
            <v>1925</v>
          </cell>
          <cell r="N140">
            <v>0</v>
          </cell>
          <cell r="O140">
            <v>0</v>
          </cell>
          <cell r="P140">
            <v>12200</v>
          </cell>
          <cell r="Q140">
            <v>0</v>
          </cell>
          <cell r="R140">
            <v>1434.78</v>
          </cell>
          <cell r="S140">
            <v>0</v>
          </cell>
          <cell r="T140">
            <v>0</v>
          </cell>
          <cell r="U140">
            <v>0</v>
          </cell>
          <cell r="V140">
            <v>1076.82</v>
          </cell>
          <cell r="W140">
            <v>0</v>
          </cell>
          <cell r="X140">
            <v>1076.82</v>
          </cell>
          <cell r="Y140">
            <v>345.74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2857.34</v>
          </cell>
          <cell r="AL140">
            <v>9342.66</v>
          </cell>
          <cell r="AM140">
            <v>241.58</v>
          </cell>
        </row>
        <row r="141">
          <cell r="A141" t="str">
            <v>Total Depto</v>
          </cell>
          <cell r="C141" t="str">
            <v xml:space="preserve">  -----------------------</v>
          </cell>
          <cell r="D141" t="str">
            <v xml:space="preserve">  -----------------------</v>
          </cell>
          <cell r="E141" t="str">
            <v xml:space="preserve">  -----------------------</v>
          </cell>
          <cell r="F141" t="str">
            <v xml:space="preserve">  -----------------------</v>
          </cell>
          <cell r="G141" t="str">
            <v xml:space="preserve">  -----------------------</v>
          </cell>
          <cell r="H141" t="str">
            <v xml:space="preserve">  -----------------------</v>
          </cell>
          <cell r="I141" t="str">
            <v xml:space="preserve">  -----------------------</v>
          </cell>
          <cell r="J141" t="str">
            <v xml:space="preserve">  -----------------------</v>
          </cell>
          <cell r="K141" t="str">
            <v xml:space="preserve">  -----------------------</v>
          </cell>
          <cell r="L141" t="str">
            <v xml:space="preserve">  -----------------------</v>
          </cell>
          <cell r="M141" t="str">
            <v xml:space="preserve">  -----------------------</v>
          </cell>
          <cell r="N141" t="str">
            <v xml:space="preserve">  -----------------------</v>
          </cell>
          <cell r="O141" t="str">
            <v xml:space="preserve">  -----------------------</v>
          </cell>
          <cell r="P141" t="str">
            <v xml:space="preserve">  -----------------------</v>
          </cell>
          <cell r="Q141" t="str">
            <v xml:space="preserve">  -----------------------</v>
          </cell>
          <cell r="R141" t="str">
            <v xml:space="preserve">  -----------------------</v>
          </cell>
          <cell r="S141" t="str">
            <v xml:space="preserve">  -----------------------</v>
          </cell>
          <cell r="T141" t="str">
            <v xml:space="preserve">  -----------------------</v>
          </cell>
          <cell r="U141" t="str">
            <v xml:space="preserve">  -----------------------</v>
          </cell>
          <cell r="V141" t="str">
            <v xml:space="preserve">  -----------------------</v>
          </cell>
          <cell r="W141" t="str">
            <v xml:space="preserve">  -----------------------</v>
          </cell>
          <cell r="X141" t="str">
            <v xml:space="preserve">  -----------------------</v>
          </cell>
          <cell r="Y141" t="str">
            <v xml:space="preserve">  -----------------------</v>
          </cell>
          <cell r="Z141" t="str">
            <v xml:space="preserve">  -----------------------</v>
          </cell>
          <cell r="AA141" t="str">
            <v xml:space="preserve">  -----------------------</v>
          </cell>
          <cell r="AB141" t="str">
            <v xml:space="preserve">  -----------------------</v>
          </cell>
          <cell r="AC141" t="str">
            <v xml:space="preserve">  -----------------------</v>
          </cell>
          <cell r="AD141" t="str">
            <v xml:space="preserve">  -----------------------</v>
          </cell>
          <cell r="AE141" t="str">
            <v xml:space="preserve">  -----------------------</v>
          </cell>
          <cell r="AF141" t="str">
            <v xml:space="preserve">  -----------------------</v>
          </cell>
          <cell r="AG141" t="str">
            <v xml:space="preserve">  -----------------------</v>
          </cell>
          <cell r="AH141" t="str">
            <v xml:space="preserve">  -----------------------</v>
          </cell>
          <cell r="AI141" t="str">
            <v xml:space="preserve">  -----------------------</v>
          </cell>
          <cell r="AJ141" t="str">
            <v xml:space="preserve">  -----------------------</v>
          </cell>
          <cell r="AK141" t="str">
            <v xml:space="preserve">  -----------------------</v>
          </cell>
          <cell r="AL141" t="str">
            <v xml:space="preserve">  -----------------------</v>
          </cell>
          <cell r="AM141" t="str">
            <v xml:space="preserve">  -----------------------</v>
          </cell>
        </row>
        <row r="142">
          <cell r="C142">
            <v>10275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1000</v>
          </cell>
          <cell r="M142">
            <v>1925</v>
          </cell>
          <cell r="N142">
            <v>0</v>
          </cell>
          <cell r="O142">
            <v>0</v>
          </cell>
          <cell r="P142">
            <v>12200</v>
          </cell>
          <cell r="Q142">
            <v>0</v>
          </cell>
          <cell r="R142">
            <v>1434.78</v>
          </cell>
          <cell r="S142">
            <v>0</v>
          </cell>
          <cell r="T142">
            <v>0</v>
          </cell>
          <cell r="U142">
            <v>0</v>
          </cell>
          <cell r="V142">
            <v>1076.82</v>
          </cell>
          <cell r="W142">
            <v>0</v>
          </cell>
          <cell r="X142">
            <v>1076.82</v>
          </cell>
          <cell r="Y142">
            <v>345.74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2857.34</v>
          </cell>
          <cell r="AL142">
            <v>9342.66</v>
          </cell>
          <cell r="AM142">
            <v>241.58</v>
          </cell>
        </row>
        <row r="144">
          <cell r="A144" t="str">
            <v>Departamento 4221 COM MUN TONALA</v>
          </cell>
        </row>
        <row r="145">
          <cell r="A145" t="str">
            <v>00848</v>
          </cell>
          <cell r="B145" t="str">
            <v>RIVAS PADILLA MARGARITA</v>
          </cell>
          <cell r="C145">
            <v>9999.9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1000</v>
          </cell>
          <cell r="M145">
            <v>6603.04</v>
          </cell>
          <cell r="N145">
            <v>0</v>
          </cell>
          <cell r="O145">
            <v>0</v>
          </cell>
          <cell r="P145">
            <v>16602.939999999999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1900.34</v>
          </cell>
          <cell r="W145">
            <v>0</v>
          </cell>
          <cell r="X145">
            <v>1900.34</v>
          </cell>
          <cell r="Y145">
            <v>466.76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2367.1</v>
          </cell>
          <cell r="AL145">
            <v>14235.84</v>
          </cell>
          <cell r="AM145">
            <v>317.88</v>
          </cell>
        </row>
        <row r="146">
          <cell r="A146" t="str">
            <v>Total Depto</v>
          </cell>
          <cell r="C146" t="str">
            <v xml:space="preserve">  -----------------------</v>
          </cell>
          <cell r="D146" t="str">
            <v xml:space="preserve">  -----------------------</v>
          </cell>
          <cell r="E146" t="str">
            <v xml:space="preserve">  -----------------------</v>
          </cell>
          <cell r="F146" t="str">
            <v xml:space="preserve">  -----------------------</v>
          </cell>
          <cell r="G146" t="str">
            <v xml:space="preserve">  -----------------------</v>
          </cell>
          <cell r="H146" t="str">
            <v xml:space="preserve">  -----------------------</v>
          </cell>
          <cell r="I146" t="str">
            <v xml:space="preserve">  -----------------------</v>
          </cell>
          <cell r="J146" t="str">
            <v xml:space="preserve">  -----------------------</v>
          </cell>
          <cell r="K146" t="str">
            <v xml:space="preserve">  -----------------------</v>
          </cell>
          <cell r="L146" t="str">
            <v xml:space="preserve">  -----------------------</v>
          </cell>
          <cell r="M146" t="str">
            <v xml:space="preserve">  -----------------------</v>
          </cell>
          <cell r="N146" t="str">
            <v xml:space="preserve">  -----------------------</v>
          </cell>
          <cell r="O146" t="str">
            <v xml:space="preserve">  -----------------------</v>
          </cell>
          <cell r="P146" t="str">
            <v xml:space="preserve">  -----------------------</v>
          </cell>
          <cell r="Q146" t="str">
            <v xml:space="preserve">  -----------------------</v>
          </cell>
          <cell r="R146" t="str">
            <v xml:space="preserve">  -----------------------</v>
          </cell>
          <cell r="S146" t="str">
            <v xml:space="preserve">  -----------------------</v>
          </cell>
          <cell r="T146" t="str">
            <v xml:space="preserve">  -----------------------</v>
          </cell>
          <cell r="U146" t="str">
            <v xml:space="preserve">  -----------------------</v>
          </cell>
          <cell r="V146" t="str">
            <v xml:space="preserve">  -----------------------</v>
          </cell>
          <cell r="W146" t="str">
            <v xml:space="preserve">  -----------------------</v>
          </cell>
          <cell r="X146" t="str">
            <v xml:space="preserve">  -----------------------</v>
          </cell>
          <cell r="Y146" t="str">
            <v xml:space="preserve">  -----------------------</v>
          </cell>
          <cell r="Z146" t="str">
            <v xml:space="preserve">  -----------------------</v>
          </cell>
          <cell r="AA146" t="str">
            <v xml:space="preserve">  -----------------------</v>
          </cell>
          <cell r="AB146" t="str">
            <v xml:space="preserve">  -----------------------</v>
          </cell>
          <cell r="AC146" t="str">
            <v xml:space="preserve">  -----------------------</v>
          </cell>
          <cell r="AD146" t="str">
            <v xml:space="preserve">  -----------------------</v>
          </cell>
          <cell r="AE146" t="str">
            <v xml:space="preserve">  -----------------------</v>
          </cell>
          <cell r="AF146" t="str">
            <v xml:space="preserve">  -----------------------</v>
          </cell>
          <cell r="AG146" t="str">
            <v xml:space="preserve">  -----------------------</v>
          </cell>
          <cell r="AH146" t="str">
            <v xml:space="preserve">  -----------------------</v>
          </cell>
          <cell r="AI146" t="str">
            <v xml:space="preserve">  -----------------------</v>
          </cell>
          <cell r="AJ146" t="str">
            <v xml:space="preserve">  -----------------------</v>
          </cell>
          <cell r="AK146" t="str">
            <v xml:space="preserve">  -----------------------</v>
          </cell>
          <cell r="AL146" t="str">
            <v xml:space="preserve">  -----------------------</v>
          </cell>
          <cell r="AM146" t="str">
            <v xml:space="preserve">  -----------------------</v>
          </cell>
        </row>
        <row r="147">
          <cell r="C147">
            <v>9999.9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1000</v>
          </cell>
          <cell r="M147">
            <v>6603.04</v>
          </cell>
          <cell r="N147">
            <v>0</v>
          </cell>
          <cell r="O147">
            <v>0</v>
          </cell>
          <cell r="P147">
            <v>16602.939999999999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1900.34</v>
          </cell>
          <cell r="W147">
            <v>0</v>
          </cell>
          <cell r="X147">
            <v>1900.34</v>
          </cell>
          <cell r="Y147">
            <v>466.76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2367.1</v>
          </cell>
          <cell r="AL147">
            <v>14235.84</v>
          </cell>
          <cell r="AM147">
            <v>317.88</v>
          </cell>
        </row>
        <row r="149">
          <cell r="A149" t="str">
            <v>Departamento 4303 SECT FRENTE JUVENIL REVOLUCIONARIO</v>
          </cell>
        </row>
        <row r="150">
          <cell r="A150" t="str">
            <v>00963</v>
          </cell>
          <cell r="B150" t="str">
            <v>MARTINEZ GONZALEZ REGINA</v>
          </cell>
          <cell r="C150">
            <v>12000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1000</v>
          </cell>
          <cell r="M150">
            <v>8000</v>
          </cell>
          <cell r="N150">
            <v>0</v>
          </cell>
          <cell r="O150">
            <v>0</v>
          </cell>
          <cell r="P150">
            <v>20000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2625.96</v>
          </cell>
          <cell r="W150">
            <v>0</v>
          </cell>
          <cell r="X150">
            <v>2625.96</v>
          </cell>
          <cell r="Y150">
            <v>523.96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3149.92</v>
          </cell>
          <cell r="AL150">
            <v>16850.080000000002</v>
          </cell>
          <cell r="AM150">
            <v>353.98</v>
          </cell>
        </row>
        <row r="151">
          <cell r="A151" t="str">
            <v>00979</v>
          </cell>
          <cell r="B151" t="str">
            <v>SANCHEZ MARTINEZ YAMILET</v>
          </cell>
          <cell r="C151">
            <v>9600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1000</v>
          </cell>
          <cell r="M151">
            <v>6689.82</v>
          </cell>
          <cell r="N151">
            <v>0</v>
          </cell>
          <cell r="O151">
            <v>0</v>
          </cell>
          <cell r="P151">
            <v>16289.82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1833.46</v>
          </cell>
          <cell r="W151">
            <v>0</v>
          </cell>
          <cell r="X151">
            <v>1833.46</v>
          </cell>
          <cell r="Y151">
            <v>456.36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2289.8200000000002</v>
          </cell>
          <cell r="AL151">
            <v>14000</v>
          </cell>
          <cell r="AM151">
            <v>311.33999999999997</v>
          </cell>
        </row>
        <row r="152">
          <cell r="A152" t="str">
            <v>Total Depto</v>
          </cell>
          <cell r="C152" t="str">
            <v xml:space="preserve">  -----------------------</v>
          </cell>
          <cell r="D152" t="str">
            <v xml:space="preserve">  -----------------------</v>
          </cell>
          <cell r="E152" t="str">
            <v xml:space="preserve">  -----------------------</v>
          </cell>
          <cell r="F152" t="str">
            <v xml:space="preserve">  -----------------------</v>
          </cell>
          <cell r="G152" t="str">
            <v xml:space="preserve">  -----------------------</v>
          </cell>
          <cell r="H152" t="str">
            <v xml:space="preserve">  -----------------------</v>
          </cell>
          <cell r="I152" t="str">
            <v xml:space="preserve">  -----------------------</v>
          </cell>
          <cell r="J152" t="str">
            <v xml:space="preserve">  -----------------------</v>
          </cell>
          <cell r="K152" t="str">
            <v xml:space="preserve">  -----------------------</v>
          </cell>
          <cell r="L152" t="str">
            <v xml:space="preserve">  -----------------------</v>
          </cell>
          <cell r="M152" t="str">
            <v xml:space="preserve">  -----------------------</v>
          </cell>
          <cell r="N152" t="str">
            <v xml:space="preserve">  -----------------------</v>
          </cell>
          <cell r="O152" t="str">
            <v xml:space="preserve">  -----------------------</v>
          </cell>
          <cell r="P152" t="str">
            <v xml:space="preserve">  -----------------------</v>
          </cell>
          <cell r="Q152" t="str">
            <v xml:space="preserve">  -----------------------</v>
          </cell>
          <cell r="R152" t="str">
            <v xml:space="preserve">  -----------------------</v>
          </cell>
          <cell r="S152" t="str">
            <v xml:space="preserve">  -----------------------</v>
          </cell>
          <cell r="T152" t="str">
            <v xml:space="preserve">  -----------------------</v>
          </cell>
          <cell r="U152" t="str">
            <v xml:space="preserve">  -----------------------</v>
          </cell>
          <cell r="V152" t="str">
            <v xml:space="preserve">  -----------------------</v>
          </cell>
          <cell r="W152" t="str">
            <v xml:space="preserve">  -----------------------</v>
          </cell>
          <cell r="X152" t="str">
            <v xml:space="preserve">  -----------------------</v>
          </cell>
          <cell r="Y152" t="str">
            <v xml:space="preserve">  -----------------------</v>
          </cell>
          <cell r="Z152" t="str">
            <v xml:space="preserve">  -----------------------</v>
          </cell>
          <cell r="AA152" t="str">
            <v xml:space="preserve">  -----------------------</v>
          </cell>
          <cell r="AB152" t="str">
            <v xml:space="preserve">  -----------------------</v>
          </cell>
          <cell r="AC152" t="str">
            <v xml:space="preserve">  -----------------------</v>
          </cell>
          <cell r="AD152" t="str">
            <v xml:space="preserve">  -----------------------</v>
          </cell>
          <cell r="AE152" t="str">
            <v xml:space="preserve">  -----------------------</v>
          </cell>
          <cell r="AF152" t="str">
            <v xml:space="preserve">  -----------------------</v>
          </cell>
          <cell r="AG152" t="str">
            <v xml:space="preserve">  -----------------------</v>
          </cell>
          <cell r="AH152" t="str">
            <v xml:space="preserve">  -----------------------</v>
          </cell>
          <cell r="AI152" t="str">
            <v xml:space="preserve">  -----------------------</v>
          </cell>
          <cell r="AJ152" t="str">
            <v xml:space="preserve">  -----------------------</v>
          </cell>
          <cell r="AK152" t="str">
            <v xml:space="preserve">  -----------------------</v>
          </cell>
          <cell r="AL152" t="str">
            <v xml:space="preserve">  -----------------------</v>
          </cell>
          <cell r="AM152" t="str">
            <v xml:space="preserve">  -----------------------</v>
          </cell>
        </row>
        <row r="153">
          <cell r="C153">
            <v>21600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2000</v>
          </cell>
          <cell r="M153">
            <v>14689.82</v>
          </cell>
          <cell r="N153">
            <v>0</v>
          </cell>
          <cell r="O153">
            <v>0</v>
          </cell>
          <cell r="P153">
            <v>36289.82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4459.42</v>
          </cell>
          <cell r="W153">
            <v>0</v>
          </cell>
          <cell r="X153">
            <v>4459.42</v>
          </cell>
          <cell r="Y153">
            <v>980.32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5439.74</v>
          </cell>
          <cell r="AL153">
            <v>30850.080000000002</v>
          </cell>
          <cell r="AM153">
            <v>665.32</v>
          </cell>
        </row>
        <row r="155">
          <cell r="A155" t="str">
            <v>Departamento 4501 ORG CNC</v>
          </cell>
        </row>
        <row r="156">
          <cell r="A156" t="str">
            <v>00871</v>
          </cell>
          <cell r="B156" t="str">
            <v>GONZALEZ VIZCAINO MARIA LUCIA</v>
          </cell>
          <cell r="C156">
            <v>9999.9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1000</v>
          </cell>
          <cell r="M156">
            <v>1110.8399999999999</v>
          </cell>
          <cell r="N156">
            <v>0</v>
          </cell>
          <cell r="O156">
            <v>0</v>
          </cell>
          <cell r="P156">
            <v>11110.74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902.54</v>
          </cell>
          <cell r="W156">
            <v>0</v>
          </cell>
          <cell r="X156">
            <v>902.54</v>
          </cell>
          <cell r="Y156">
            <v>314.3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1216.8399999999999</v>
          </cell>
          <cell r="AL156">
            <v>9893.9</v>
          </cell>
          <cell r="AM156">
            <v>221.78</v>
          </cell>
        </row>
        <row r="157">
          <cell r="A157" t="str">
            <v>Total Depto</v>
          </cell>
          <cell r="C157" t="str">
            <v xml:space="preserve">  -----------------------</v>
          </cell>
          <cell r="D157" t="str">
            <v xml:space="preserve">  -----------------------</v>
          </cell>
          <cell r="E157" t="str">
            <v xml:space="preserve">  -----------------------</v>
          </cell>
          <cell r="F157" t="str">
            <v xml:space="preserve">  -----------------------</v>
          </cell>
          <cell r="G157" t="str">
            <v xml:space="preserve">  -----------------------</v>
          </cell>
          <cell r="H157" t="str">
            <v xml:space="preserve">  -----------------------</v>
          </cell>
          <cell r="I157" t="str">
            <v xml:space="preserve">  -----------------------</v>
          </cell>
          <cell r="J157" t="str">
            <v xml:space="preserve">  -----------------------</v>
          </cell>
          <cell r="K157" t="str">
            <v xml:space="preserve">  -----------------------</v>
          </cell>
          <cell r="L157" t="str">
            <v xml:space="preserve">  -----------------------</v>
          </cell>
          <cell r="M157" t="str">
            <v xml:space="preserve">  -----------------------</v>
          </cell>
          <cell r="N157" t="str">
            <v xml:space="preserve">  -----------------------</v>
          </cell>
          <cell r="O157" t="str">
            <v xml:space="preserve">  -----------------------</v>
          </cell>
          <cell r="P157" t="str">
            <v xml:space="preserve">  -----------------------</v>
          </cell>
          <cell r="Q157" t="str">
            <v xml:space="preserve">  -----------------------</v>
          </cell>
          <cell r="R157" t="str">
            <v xml:space="preserve">  -----------------------</v>
          </cell>
          <cell r="S157" t="str">
            <v xml:space="preserve">  -----------------------</v>
          </cell>
          <cell r="T157" t="str">
            <v xml:space="preserve">  -----------------------</v>
          </cell>
          <cell r="U157" t="str">
            <v xml:space="preserve">  -----------------------</v>
          </cell>
          <cell r="V157" t="str">
            <v xml:space="preserve">  -----------------------</v>
          </cell>
          <cell r="W157" t="str">
            <v xml:space="preserve">  -----------------------</v>
          </cell>
          <cell r="X157" t="str">
            <v xml:space="preserve">  -----------------------</v>
          </cell>
          <cell r="Y157" t="str">
            <v xml:space="preserve">  -----------------------</v>
          </cell>
          <cell r="Z157" t="str">
            <v xml:space="preserve">  -----------------------</v>
          </cell>
          <cell r="AA157" t="str">
            <v xml:space="preserve">  -----------------------</v>
          </cell>
          <cell r="AB157" t="str">
            <v xml:space="preserve">  -----------------------</v>
          </cell>
          <cell r="AC157" t="str">
            <v xml:space="preserve">  -----------------------</v>
          </cell>
          <cell r="AD157" t="str">
            <v xml:space="preserve">  -----------------------</v>
          </cell>
          <cell r="AE157" t="str">
            <v xml:space="preserve">  -----------------------</v>
          </cell>
          <cell r="AF157" t="str">
            <v xml:space="preserve">  -----------------------</v>
          </cell>
          <cell r="AG157" t="str">
            <v xml:space="preserve">  -----------------------</v>
          </cell>
          <cell r="AH157" t="str">
            <v xml:space="preserve">  -----------------------</v>
          </cell>
          <cell r="AI157" t="str">
            <v xml:space="preserve">  -----------------------</v>
          </cell>
          <cell r="AJ157" t="str">
            <v xml:space="preserve">  -----------------------</v>
          </cell>
          <cell r="AK157" t="str">
            <v xml:space="preserve">  -----------------------</v>
          </cell>
          <cell r="AL157" t="str">
            <v xml:space="preserve">  -----------------------</v>
          </cell>
          <cell r="AM157" t="str">
            <v xml:space="preserve">  -----------------------</v>
          </cell>
        </row>
        <row r="158">
          <cell r="C158">
            <v>9999.9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1000</v>
          </cell>
          <cell r="M158">
            <v>1110.8399999999999</v>
          </cell>
          <cell r="N158">
            <v>0</v>
          </cell>
          <cell r="O158">
            <v>0</v>
          </cell>
          <cell r="P158">
            <v>11110.74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902.54</v>
          </cell>
          <cell r="W158">
            <v>0</v>
          </cell>
          <cell r="X158">
            <v>902.54</v>
          </cell>
          <cell r="Y158">
            <v>314.3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1216.8399999999999</v>
          </cell>
          <cell r="AL158">
            <v>9893.9</v>
          </cell>
          <cell r="AM158">
            <v>221.78</v>
          </cell>
        </row>
        <row r="160">
          <cell r="A160" t="str">
            <v>Departamento 4502 ORG CNOP</v>
          </cell>
        </row>
        <row r="161">
          <cell r="A161" t="str">
            <v>00781</v>
          </cell>
          <cell r="B161" t="str">
            <v>HERNANDEZ DIAZ GENESIS</v>
          </cell>
          <cell r="C161">
            <v>3404.8</v>
          </cell>
          <cell r="D161">
            <v>1434.21</v>
          </cell>
          <cell r="E161">
            <v>0</v>
          </cell>
          <cell r="F161">
            <v>0</v>
          </cell>
          <cell r="G161">
            <v>502.21</v>
          </cell>
          <cell r="H161">
            <v>6646.36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11987.58</v>
          </cell>
          <cell r="Q161">
            <v>15</v>
          </cell>
          <cell r="R161">
            <v>0</v>
          </cell>
          <cell r="S161">
            <v>1471.56</v>
          </cell>
          <cell r="T161">
            <v>-313.81</v>
          </cell>
          <cell r="U161">
            <v>-20.72</v>
          </cell>
          <cell r="V161">
            <v>307.63</v>
          </cell>
          <cell r="W161">
            <v>384.52</v>
          </cell>
          <cell r="X161">
            <v>65.72</v>
          </cell>
          <cell r="Y161">
            <v>175.32</v>
          </cell>
          <cell r="Z161">
            <v>2800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4891.3999999999996</v>
          </cell>
          <cell r="AL161">
            <v>7096.18</v>
          </cell>
          <cell r="AM161">
            <v>129.16</v>
          </cell>
        </row>
        <row r="162">
          <cell r="A162" t="str">
            <v>Total Depto</v>
          </cell>
          <cell r="C162" t="str">
            <v xml:space="preserve">  -----------------------</v>
          </cell>
          <cell r="D162" t="str">
            <v xml:space="preserve">  -----------------------</v>
          </cell>
          <cell r="E162" t="str">
            <v xml:space="preserve">  -----------------------</v>
          </cell>
          <cell r="F162" t="str">
            <v xml:space="preserve">  -----------------------</v>
          </cell>
          <cell r="G162" t="str">
            <v xml:space="preserve">  -----------------------</v>
          </cell>
          <cell r="H162" t="str">
            <v xml:space="preserve">  -----------------------</v>
          </cell>
          <cell r="I162" t="str">
            <v xml:space="preserve">  -----------------------</v>
          </cell>
          <cell r="J162" t="str">
            <v xml:space="preserve">  -----------------------</v>
          </cell>
          <cell r="K162" t="str">
            <v xml:space="preserve">  -----------------------</v>
          </cell>
          <cell r="L162" t="str">
            <v xml:space="preserve">  -----------------------</v>
          </cell>
          <cell r="M162" t="str">
            <v xml:space="preserve">  -----------------------</v>
          </cell>
          <cell r="N162" t="str">
            <v xml:space="preserve">  -----------------------</v>
          </cell>
          <cell r="O162" t="str">
            <v xml:space="preserve">  -----------------------</v>
          </cell>
          <cell r="P162" t="str">
            <v xml:space="preserve">  -----------------------</v>
          </cell>
          <cell r="Q162" t="str">
            <v xml:space="preserve">  -----------------------</v>
          </cell>
          <cell r="R162" t="str">
            <v xml:space="preserve">  -----------------------</v>
          </cell>
          <cell r="S162" t="str">
            <v xml:space="preserve">  -----------------------</v>
          </cell>
          <cell r="T162" t="str">
            <v xml:space="preserve">  -----------------------</v>
          </cell>
          <cell r="U162" t="str">
            <v xml:space="preserve">  -----------------------</v>
          </cell>
          <cell r="V162" t="str">
            <v xml:space="preserve">  -----------------------</v>
          </cell>
          <cell r="W162" t="str">
            <v xml:space="preserve">  -----------------------</v>
          </cell>
          <cell r="X162" t="str">
            <v xml:space="preserve">  -----------------------</v>
          </cell>
          <cell r="Y162" t="str">
            <v xml:space="preserve">  -----------------------</v>
          </cell>
          <cell r="Z162" t="str">
            <v xml:space="preserve">  -----------------------</v>
          </cell>
          <cell r="AA162" t="str">
            <v xml:space="preserve">  -----------------------</v>
          </cell>
          <cell r="AB162" t="str">
            <v xml:space="preserve">  -----------------------</v>
          </cell>
          <cell r="AC162" t="str">
            <v xml:space="preserve">  -----------------------</v>
          </cell>
          <cell r="AD162" t="str">
            <v xml:space="preserve">  -----------------------</v>
          </cell>
          <cell r="AE162" t="str">
            <v xml:space="preserve">  -----------------------</v>
          </cell>
          <cell r="AF162" t="str">
            <v xml:space="preserve">  -----------------------</v>
          </cell>
          <cell r="AG162" t="str">
            <v xml:space="preserve">  -----------------------</v>
          </cell>
          <cell r="AH162" t="str">
            <v xml:space="preserve">  -----------------------</v>
          </cell>
          <cell r="AI162" t="str">
            <v xml:space="preserve">  -----------------------</v>
          </cell>
          <cell r="AJ162" t="str">
            <v xml:space="preserve">  -----------------------</v>
          </cell>
          <cell r="AK162" t="str">
            <v xml:space="preserve">  -----------------------</v>
          </cell>
          <cell r="AL162" t="str">
            <v xml:space="preserve">  -----------------------</v>
          </cell>
          <cell r="AM162" t="str">
            <v xml:space="preserve">  -----------------------</v>
          </cell>
        </row>
        <row r="163">
          <cell r="C163">
            <v>3404.8</v>
          </cell>
          <cell r="D163">
            <v>1434.21</v>
          </cell>
          <cell r="E163">
            <v>0</v>
          </cell>
          <cell r="F163">
            <v>0</v>
          </cell>
          <cell r="G163">
            <v>502.21</v>
          </cell>
          <cell r="H163">
            <v>6646.36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11987.58</v>
          </cell>
          <cell r="Q163">
            <v>15</v>
          </cell>
          <cell r="R163">
            <v>0</v>
          </cell>
          <cell r="S163">
            <v>1471.56</v>
          </cell>
          <cell r="T163">
            <v>-313.81</v>
          </cell>
          <cell r="U163">
            <v>-20.72</v>
          </cell>
          <cell r="V163">
            <v>307.63</v>
          </cell>
          <cell r="W163">
            <v>384.52</v>
          </cell>
          <cell r="X163">
            <v>65.72</v>
          </cell>
          <cell r="Y163">
            <v>175.32</v>
          </cell>
          <cell r="Z163">
            <v>2800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4891.3999999999996</v>
          </cell>
          <cell r="AL163">
            <v>7096.18</v>
          </cell>
          <cell r="AM163">
            <v>129.16</v>
          </cell>
        </row>
        <row r="165">
          <cell r="A165" t="str">
            <v>Departamento 4712 COM MUN ZAPOPAN</v>
          </cell>
        </row>
        <row r="166">
          <cell r="A166" t="str">
            <v>00850</v>
          </cell>
          <cell r="B166" t="str">
            <v>BECERRA IÑIGUEZ JULIO RICARDO</v>
          </cell>
          <cell r="C166">
            <v>0</v>
          </cell>
          <cell r="D166">
            <v>2739.34</v>
          </cell>
          <cell r="E166">
            <v>0</v>
          </cell>
          <cell r="F166">
            <v>0</v>
          </cell>
          <cell r="G166">
            <v>662.15</v>
          </cell>
          <cell r="H166">
            <v>6052.7</v>
          </cell>
          <cell r="I166">
            <v>18669.599999999999</v>
          </cell>
          <cell r="J166">
            <v>20744</v>
          </cell>
          <cell r="K166">
            <v>12446.4</v>
          </cell>
          <cell r="L166">
            <v>0</v>
          </cell>
          <cell r="M166">
            <v>5950.5</v>
          </cell>
          <cell r="N166">
            <v>0</v>
          </cell>
          <cell r="O166">
            <v>0</v>
          </cell>
          <cell r="P166">
            <v>67264.69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1152.3399999999999</v>
          </cell>
          <cell r="W166">
            <v>261.44</v>
          </cell>
          <cell r="X166">
            <v>1152.3399999999999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850.91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2264.69</v>
          </cell>
          <cell r="AL166">
            <v>65000</v>
          </cell>
          <cell r="AM166">
            <v>85.44</v>
          </cell>
        </row>
        <row r="167">
          <cell r="A167" t="str">
            <v>00975</v>
          </cell>
          <cell r="B167" t="str">
            <v>RAMIREZ ROSAS JORGE EDUARDO</v>
          </cell>
          <cell r="C167">
            <v>6240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1000</v>
          </cell>
          <cell r="M167">
            <v>2654.78</v>
          </cell>
          <cell r="N167">
            <v>0</v>
          </cell>
          <cell r="O167">
            <v>0</v>
          </cell>
          <cell r="P167">
            <v>8894.7800000000007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654.82000000000005</v>
          </cell>
          <cell r="W167">
            <v>0</v>
          </cell>
          <cell r="X167">
            <v>654.82000000000005</v>
          </cell>
          <cell r="Y167">
            <v>239.96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894.78</v>
          </cell>
          <cell r="AL167">
            <v>8000</v>
          </cell>
          <cell r="AM167">
            <v>174.88</v>
          </cell>
        </row>
        <row r="168">
          <cell r="A168" t="str">
            <v>00976</v>
          </cell>
          <cell r="B168" t="str">
            <v>REYES LEON MARGARITA</v>
          </cell>
          <cell r="C168">
            <v>6240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1000</v>
          </cell>
          <cell r="M168">
            <v>2654.78</v>
          </cell>
          <cell r="N168">
            <v>0</v>
          </cell>
          <cell r="O168">
            <v>0</v>
          </cell>
          <cell r="P168">
            <v>8894.7800000000007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654.82000000000005</v>
          </cell>
          <cell r="W168">
            <v>0</v>
          </cell>
          <cell r="X168">
            <v>654.82000000000005</v>
          </cell>
          <cell r="Y168">
            <v>239.96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894.78</v>
          </cell>
          <cell r="AL168">
            <v>8000</v>
          </cell>
          <cell r="AM168">
            <v>174.88</v>
          </cell>
        </row>
        <row r="169">
          <cell r="A169" t="str">
            <v>Total Depto</v>
          </cell>
          <cell r="C169" t="str">
            <v xml:space="preserve">  -----------------------</v>
          </cell>
          <cell r="D169" t="str">
            <v xml:space="preserve">  -----------------------</v>
          </cell>
          <cell r="E169" t="str">
            <v xml:space="preserve">  -----------------------</v>
          </cell>
          <cell r="F169" t="str">
            <v xml:space="preserve">  -----------------------</v>
          </cell>
          <cell r="G169" t="str">
            <v xml:space="preserve">  -----------------------</v>
          </cell>
          <cell r="H169" t="str">
            <v xml:space="preserve">  -----------------------</v>
          </cell>
          <cell r="I169" t="str">
            <v xml:space="preserve">  -----------------------</v>
          </cell>
          <cell r="J169" t="str">
            <v xml:space="preserve">  -----------------------</v>
          </cell>
          <cell r="K169" t="str">
            <v xml:space="preserve">  -----------------------</v>
          </cell>
          <cell r="L169" t="str">
            <v xml:space="preserve">  -----------------------</v>
          </cell>
          <cell r="M169" t="str">
            <v xml:space="preserve">  -----------------------</v>
          </cell>
          <cell r="N169" t="str">
            <v xml:space="preserve">  -----------------------</v>
          </cell>
          <cell r="O169" t="str">
            <v xml:space="preserve">  -----------------------</v>
          </cell>
          <cell r="P169" t="str">
            <v xml:space="preserve">  -----------------------</v>
          </cell>
          <cell r="Q169" t="str">
            <v xml:space="preserve">  -----------------------</v>
          </cell>
          <cell r="R169" t="str">
            <v xml:space="preserve">  -----------------------</v>
          </cell>
          <cell r="S169" t="str">
            <v xml:space="preserve">  -----------------------</v>
          </cell>
          <cell r="T169" t="str">
            <v xml:space="preserve">  -----------------------</v>
          </cell>
          <cell r="U169" t="str">
            <v xml:space="preserve">  -----------------------</v>
          </cell>
          <cell r="V169" t="str">
            <v xml:space="preserve">  -----------------------</v>
          </cell>
          <cell r="W169" t="str">
            <v xml:space="preserve">  -----------------------</v>
          </cell>
          <cell r="X169" t="str">
            <v xml:space="preserve">  -----------------------</v>
          </cell>
          <cell r="Y169" t="str">
            <v xml:space="preserve">  -----------------------</v>
          </cell>
          <cell r="Z169" t="str">
            <v xml:space="preserve">  -----------------------</v>
          </cell>
          <cell r="AA169" t="str">
            <v xml:space="preserve">  -----------------------</v>
          </cell>
          <cell r="AB169" t="str">
            <v xml:space="preserve">  -----------------------</v>
          </cell>
          <cell r="AC169" t="str">
            <v xml:space="preserve">  -----------------------</v>
          </cell>
          <cell r="AD169" t="str">
            <v xml:space="preserve">  -----------------------</v>
          </cell>
          <cell r="AE169" t="str">
            <v xml:space="preserve">  -----------------------</v>
          </cell>
          <cell r="AF169" t="str">
            <v xml:space="preserve">  -----------------------</v>
          </cell>
          <cell r="AG169" t="str">
            <v xml:space="preserve">  -----------------------</v>
          </cell>
          <cell r="AH169" t="str">
            <v xml:space="preserve">  -----------------------</v>
          </cell>
          <cell r="AI169" t="str">
            <v xml:space="preserve">  -----------------------</v>
          </cell>
          <cell r="AJ169" t="str">
            <v xml:space="preserve">  -----------------------</v>
          </cell>
          <cell r="AK169" t="str">
            <v xml:space="preserve">  -----------------------</v>
          </cell>
          <cell r="AL169" t="str">
            <v xml:space="preserve">  -----------------------</v>
          </cell>
          <cell r="AM169" t="str">
            <v xml:space="preserve">  -----------------------</v>
          </cell>
        </row>
        <row r="170">
          <cell r="C170">
            <v>12480</v>
          </cell>
          <cell r="D170">
            <v>2739.34</v>
          </cell>
          <cell r="E170">
            <v>0</v>
          </cell>
          <cell r="F170">
            <v>0</v>
          </cell>
          <cell r="G170">
            <v>662.15</v>
          </cell>
          <cell r="H170">
            <v>6052.7</v>
          </cell>
          <cell r="I170">
            <v>18669.599999999999</v>
          </cell>
          <cell r="J170">
            <v>20744</v>
          </cell>
          <cell r="K170">
            <v>12446.4</v>
          </cell>
          <cell r="L170">
            <v>2000</v>
          </cell>
          <cell r="M170">
            <v>11260.06</v>
          </cell>
          <cell r="N170">
            <v>0</v>
          </cell>
          <cell r="O170">
            <v>0</v>
          </cell>
          <cell r="P170">
            <v>85054.25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2461.98</v>
          </cell>
          <cell r="W170">
            <v>261.44</v>
          </cell>
          <cell r="X170">
            <v>2461.98</v>
          </cell>
          <cell r="Y170">
            <v>479.92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850.91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4054.25</v>
          </cell>
          <cell r="AL170">
            <v>81000</v>
          </cell>
          <cell r="AM170">
            <v>435.2</v>
          </cell>
        </row>
        <row r="172">
          <cell r="A172" t="str">
            <v>Departamento 4741 COM MUN GUADALAJARA</v>
          </cell>
        </row>
        <row r="173">
          <cell r="A173" t="str">
            <v>00880</v>
          </cell>
          <cell r="B173" t="str">
            <v>MACIAS LOPEZ ROBERTO</v>
          </cell>
          <cell r="C173">
            <v>6223.2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1000</v>
          </cell>
          <cell r="M173">
            <v>0</v>
          </cell>
          <cell r="N173">
            <v>0</v>
          </cell>
          <cell r="O173">
            <v>0</v>
          </cell>
          <cell r="P173">
            <v>6223.2</v>
          </cell>
          <cell r="Q173">
            <v>0</v>
          </cell>
          <cell r="R173">
            <v>0</v>
          </cell>
          <cell r="S173">
            <v>0</v>
          </cell>
          <cell r="T173">
            <v>-250.2</v>
          </cell>
          <cell r="U173">
            <v>0</v>
          </cell>
          <cell r="V173">
            <v>365.3</v>
          </cell>
          <cell r="W173">
            <v>0</v>
          </cell>
          <cell r="X173">
            <v>0</v>
          </cell>
          <cell r="Y173">
            <v>165.84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165.84</v>
          </cell>
          <cell r="AL173">
            <v>6057.36</v>
          </cell>
          <cell r="AM173">
            <v>122.22</v>
          </cell>
        </row>
        <row r="174">
          <cell r="A174" t="str">
            <v>00960</v>
          </cell>
          <cell r="B174" t="str">
            <v>TORRES DE LA ROSA MARIA GUADALUPE</v>
          </cell>
          <cell r="C174">
            <v>9000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1000</v>
          </cell>
          <cell r="M174">
            <v>6000</v>
          </cell>
          <cell r="N174">
            <v>0</v>
          </cell>
          <cell r="O174">
            <v>0</v>
          </cell>
          <cell r="P174">
            <v>15000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1567.72</v>
          </cell>
          <cell r="W174">
            <v>0</v>
          </cell>
          <cell r="X174">
            <v>1567.72</v>
          </cell>
          <cell r="Y174">
            <v>417.92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1985.64</v>
          </cell>
          <cell r="AL174">
            <v>13014.36</v>
          </cell>
          <cell r="AM174">
            <v>287.10000000000002</v>
          </cell>
        </row>
        <row r="175">
          <cell r="A175" t="str">
            <v>00980</v>
          </cell>
          <cell r="B175" t="str">
            <v>TORRES CAMPOS MARTHA YOLANDA</v>
          </cell>
          <cell r="C175">
            <v>6240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1000</v>
          </cell>
          <cell r="M175">
            <v>1260</v>
          </cell>
          <cell r="N175">
            <v>0</v>
          </cell>
          <cell r="O175">
            <v>0</v>
          </cell>
          <cell r="P175">
            <v>7500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503.08</v>
          </cell>
          <cell r="W175">
            <v>0</v>
          </cell>
          <cell r="X175">
            <v>503.08</v>
          </cell>
          <cell r="Y175">
            <v>201.26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704.34</v>
          </cell>
          <cell r="AL175">
            <v>6795.66</v>
          </cell>
          <cell r="AM175">
            <v>148.30000000000001</v>
          </cell>
        </row>
        <row r="176">
          <cell r="A176" t="str">
            <v>00981</v>
          </cell>
          <cell r="B176" t="str">
            <v>GONZALEZ GONZALEZ NOE</v>
          </cell>
          <cell r="C176">
            <v>6240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1000</v>
          </cell>
          <cell r="M176">
            <v>1260</v>
          </cell>
          <cell r="N176">
            <v>0</v>
          </cell>
          <cell r="O176">
            <v>0</v>
          </cell>
          <cell r="P176">
            <v>7500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503.08</v>
          </cell>
          <cell r="W176">
            <v>0</v>
          </cell>
          <cell r="X176">
            <v>503.08</v>
          </cell>
          <cell r="Y176">
            <v>201.26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704.34</v>
          </cell>
          <cell r="AL176">
            <v>6795.66</v>
          </cell>
          <cell r="AM176">
            <v>148.30000000000001</v>
          </cell>
        </row>
        <row r="177">
          <cell r="A177" t="str">
            <v>Total Depto</v>
          </cell>
          <cell r="C177" t="str">
            <v xml:space="preserve">  -----------------------</v>
          </cell>
          <cell r="D177" t="str">
            <v xml:space="preserve">  -----------------------</v>
          </cell>
          <cell r="E177" t="str">
            <v xml:space="preserve">  -----------------------</v>
          </cell>
          <cell r="F177" t="str">
            <v xml:space="preserve">  -----------------------</v>
          </cell>
          <cell r="G177" t="str">
            <v xml:space="preserve">  -----------------------</v>
          </cell>
          <cell r="H177" t="str">
            <v xml:space="preserve">  -----------------------</v>
          </cell>
          <cell r="I177" t="str">
            <v xml:space="preserve">  -----------------------</v>
          </cell>
          <cell r="J177" t="str">
            <v xml:space="preserve">  -----------------------</v>
          </cell>
          <cell r="K177" t="str">
            <v xml:space="preserve">  -----------------------</v>
          </cell>
          <cell r="L177" t="str">
            <v xml:space="preserve">  -----------------------</v>
          </cell>
          <cell r="M177" t="str">
            <v xml:space="preserve">  -----------------------</v>
          </cell>
          <cell r="N177" t="str">
            <v xml:space="preserve">  -----------------------</v>
          </cell>
          <cell r="O177" t="str">
            <v xml:space="preserve">  -----------------------</v>
          </cell>
          <cell r="P177" t="str">
            <v xml:space="preserve">  -----------------------</v>
          </cell>
          <cell r="Q177" t="str">
            <v xml:space="preserve">  -----------------------</v>
          </cell>
          <cell r="R177" t="str">
            <v xml:space="preserve">  -----------------------</v>
          </cell>
          <cell r="S177" t="str">
            <v xml:space="preserve">  -----------------------</v>
          </cell>
          <cell r="T177" t="str">
            <v xml:space="preserve">  -----------------------</v>
          </cell>
          <cell r="U177" t="str">
            <v xml:space="preserve">  -----------------------</v>
          </cell>
          <cell r="V177" t="str">
            <v xml:space="preserve">  -----------------------</v>
          </cell>
          <cell r="W177" t="str">
            <v xml:space="preserve">  -----------------------</v>
          </cell>
          <cell r="X177" t="str">
            <v xml:space="preserve">  -----------------------</v>
          </cell>
          <cell r="Y177" t="str">
            <v xml:space="preserve">  -----------------------</v>
          </cell>
          <cell r="Z177" t="str">
            <v xml:space="preserve">  -----------------------</v>
          </cell>
          <cell r="AA177" t="str">
            <v xml:space="preserve">  -----------------------</v>
          </cell>
          <cell r="AB177" t="str">
            <v xml:space="preserve">  -----------------------</v>
          </cell>
          <cell r="AC177" t="str">
            <v xml:space="preserve">  -----------------------</v>
          </cell>
          <cell r="AD177" t="str">
            <v xml:space="preserve">  -----------------------</v>
          </cell>
          <cell r="AE177" t="str">
            <v xml:space="preserve">  -----------------------</v>
          </cell>
          <cell r="AF177" t="str">
            <v xml:space="preserve">  -----------------------</v>
          </cell>
          <cell r="AG177" t="str">
            <v xml:space="preserve">  -----------------------</v>
          </cell>
          <cell r="AH177" t="str">
            <v xml:space="preserve">  -----------------------</v>
          </cell>
          <cell r="AI177" t="str">
            <v xml:space="preserve">  -----------------------</v>
          </cell>
          <cell r="AJ177" t="str">
            <v xml:space="preserve">  -----------------------</v>
          </cell>
          <cell r="AK177" t="str">
            <v xml:space="preserve">  -----------------------</v>
          </cell>
          <cell r="AL177" t="str">
            <v xml:space="preserve">  -----------------------</v>
          </cell>
          <cell r="AM177" t="str">
            <v xml:space="preserve">  -----------------------</v>
          </cell>
        </row>
        <row r="178">
          <cell r="C178">
            <v>27703.200000000001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4000</v>
          </cell>
          <cell r="M178">
            <v>8520</v>
          </cell>
          <cell r="N178">
            <v>0</v>
          </cell>
          <cell r="O178">
            <v>0</v>
          </cell>
          <cell r="P178">
            <v>36223.199999999997</v>
          </cell>
          <cell r="Q178">
            <v>0</v>
          </cell>
          <cell r="R178">
            <v>0</v>
          </cell>
          <cell r="S178">
            <v>0</v>
          </cell>
          <cell r="T178">
            <v>-250.2</v>
          </cell>
          <cell r="U178">
            <v>0</v>
          </cell>
          <cell r="V178">
            <v>2939.18</v>
          </cell>
          <cell r="W178">
            <v>0</v>
          </cell>
          <cell r="X178">
            <v>2573.88</v>
          </cell>
          <cell r="Y178">
            <v>986.28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3560.16</v>
          </cell>
          <cell r="AL178">
            <v>32663.040000000001</v>
          </cell>
          <cell r="AM178">
            <v>705.92</v>
          </cell>
        </row>
        <row r="180">
          <cell r="A180" t="str">
            <v>Departamento 4794 COM MUN TEPATITLAN DE MORELOS</v>
          </cell>
        </row>
        <row r="181">
          <cell r="A181" t="str">
            <v>00279</v>
          </cell>
          <cell r="B181" t="str">
            <v>BRAVO GARCIA ANDREA NALLELY</v>
          </cell>
          <cell r="C181">
            <v>6223.2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1000</v>
          </cell>
          <cell r="M181">
            <v>1113.9000000000001</v>
          </cell>
          <cell r="N181">
            <v>0</v>
          </cell>
          <cell r="O181">
            <v>0</v>
          </cell>
          <cell r="P181">
            <v>7337.1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485.36</v>
          </cell>
          <cell r="W181">
            <v>0</v>
          </cell>
          <cell r="X181">
            <v>485.36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485.36</v>
          </cell>
          <cell r="AL181">
            <v>6851.74</v>
          </cell>
          <cell r="AM181">
            <v>197.34</v>
          </cell>
        </row>
        <row r="182">
          <cell r="A182" t="str">
            <v>Total Depto</v>
          </cell>
          <cell r="C182" t="str">
            <v xml:space="preserve">  -----------------------</v>
          </cell>
          <cell r="D182" t="str">
            <v xml:space="preserve">  -----------------------</v>
          </cell>
          <cell r="E182" t="str">
            <v xml:space="preserve">  -----------------------</v>
          </cell>
          <cell r="F182" t="str">
            <v xml:space="preserve">  -----------------------</v>
          </cell>
          <cell r="G182" t="str">
            <v xml:space="preserve">  -----------------------</v>
          </cell>
          <cell r="H182" t="str">
            <v xml:space="preserve">  -----------------------</v>
          </cell>
          <cell r="I182" t="str">
            <v xml:space="preserve">  -----------------------</v>
          </cell>
          <cell r="J182" t="str">
            <v xml:space="preserve">  -----------------------</v>
          </cell>
          <cell r="K182" t="str">
            <v xml:space="preserve">  -----------------------</v>
          </cell>
          <cell r="L182" t="str">
            <v xml:space="preserve">  -----------------------</v>
          </cell>
          <cell r="M182" t="str">
            <v xml:space="preserve">  -----------------------</v>
          </cell>
          <cell r="N182" t="str">
            <v xml:space="preserve">  -----------------------</v>
          </cell>
          <cell r="O182" t="str">
            <v xml:space="preserve">  -----------------------</v>
          </cell>
          <cell r="P182" t="str">
            <v xml:space="preserve">  -----------------------</v>
          </cell>
          <cell r="Q182" t="str">
            <v xml:space="preserve">  -----------------------</v>
          </cell>
          <cell r="R182" t="str">
            <v xml:space="preserve">  -----------------------</v>
          </cell>
          <cell r="S182" t="str">
            <v xml:space="preserve">  -----------------------</v>
          </cell>
          <cell r="T182" t="str">
            <v xml:space="preserve">  -----------------------</v>
          </cell>
          <cell r="U182" t="str">
            <v xml:space="preserve">  -----------------------</v>
          </cell>
          <cell r="V182" t="str">
            <v xml:space="preserve">  -----------------------</v>
          </cell>
          <cell r="W182" t="str">
            <v xml:space="preserve">  -----------------------</v>
          </cell>
          <cell r="X182" t="str">
            <v xml:space="preserve">  -----------------------</v>
          </cell>
          <cell r="Y182" t="str">
            <v xml:space="preserve">  -----------------------</v>
          </cell>
          <cell r="Z182" t="str">
            <v xml:space="preserve">  -----------------------</v>
          </cell>
          <cell r="AA182" t="str">
            <v xml:space="preserve">  -----------------------</v>
          </cell>
          <cell r="AB182" t="str">
            <v xml:space="preserve">  -----------------------</v>
          </cell>
          <cell r="AC182" t="str">
            <v xml:space="preserve">  -----------------------</v>
          </cell>
          <cell r="AD182" t="str">
            <v xml:space="preserve">  -----------------------</v>
          </cell>
          <cell r="AE182" t="str">
            <v xml:space="preserve">  -----------------------</v>
          </cell>
          <cell r="AF182" t="str">
            <v xml:space="preserve">  -----------------------</v>
          </cell>
          <cell r="AG182" t="str">
            <v xml:space="preserve">  -----------------------</v>
          </cell>
          <cell r="AH182" t="str">
            <v xml:space="preserve">  -----------------------</v>
          </cell>
          <cell r="AI182" t="str">
            <v xml:space="preserve">  -----------------------</v>
          </cell>
          <cell r="AJ182" t="str">
            <v xml:space="preserve">  -----------------------</v>
          </cell>
          <cell r="AK182" t="str">
            <v xml:space="preserve">  -----------------------</v>
          </cell>
          <cell r="AL182" t="str">
            <v xml:space="preserve">  -----------------------</v>
          </cell>
          <cell r="AM182" t="str">
            <v xml:space="preserve">  -----------------------</v>
          </cell>
        </row>
        <row r="183">
          <cell r="C183">
            <v>6223.2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1000</v>
          </cell>
          <cell r="M183">
            <v>1113.9000000000001</v>
          </cell>
          <cell r="N183">
            <v>0</v>
          </cell>
          <cell r="O183">
            <v>0</v>
          </cell>
          <cell r="P183">
            <v>7337.1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485.36</v>
          </cell>
          <cell r="W183">
            <v>0</v>
          </cell>
          <cell r="X183">
            <v>485.36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485.36</v>
          </cell>
          <cell r="AL183">
            <v>6851.74</v>
          </cell>
          <cell r="AM183">
            <v>197.34</v>
          </cell>
        </row>
        <row r="185">
          <cell r="A185" t="str">
            <v>Departamento 4799 COM MUN TLAQUEPAQUE</v>
          </cell>
        </row>
        <row r="186">
          <cell r="A186" t="str">
            <v>00873</v>
          </cell>
          <cell r="B186" t="str">
            <v>GONZALEZ REAL BLANCA LUCERO</v>
          </cell>
          <cell r="C186">
            <v>6223.2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1000</v>
          </cell>
          <cell r="M186">
            <v>0</v>
          </cell>
          <cell r="N186">
            <v>0</v>
          </cell>
          <cell r="O186">
            <v>0</v>
          </cell>
          <cell r="P186">
            <v>6223.2</v>
          </cell>
          <cell r="Q186">
            <v>0</v>
          </cell>
          <cell r="R186">
            <v>0</v>
          </cell>
          <cell r="S186">
            <v>0</v>
          </cell>
          <cell r="T186">
            <v>-250.2</v>
          </cell>
          <cell r="U186">
            <v>0</v>
          </cell>
          <cell r="V186">
            <v>365.3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6223.2</v>
          </cell>
          <cell r="AM186">
            <v>170.88</v>
          </cell>
        </row>
        <row r="187">
          <cell r="A187" t="str">
            <v>Total Depto</v>
          </cell>
          <cell r="C187" t="str">
            <v xml:space="preserve">  -----------------------</v>
          </cell>
          <cell r="D187" t="str">
            <v xml:space="preserve">  -----------------------</v>
          </cell>
          <cell r="E187" t="str">
            <v xml:space="preserve">  -----------------------</v>
          </cell>
          <cell r="F187" t="str">
            <v xml:space="preserve">  -----------------------</v>
          </cell>
          <cell r="G187" t="str">
            <v xml:space="preserve">  -----------------------</v>
          </cell>
          <cell r="H187" t="str">
            <v xml:space="preserve">  -----------------------</v>
          </cell>
          <cell r="I187" t="str">
            <v xml:space="preserve">  -----------------------</v>
          </cell>
          <cell r="J187" t="str">
            <v xml:space="preserve">  -----------------------</v>
          </cell>
          <cell r="K187" t="str">
            <v xml:space="preserve">  -----------------------</v>
          </cell>
          <cell r="L187" t="str">
            <v xml:space="preserve">  -----------------------</v>
          </cell>
          <cell r="M187" t="str">
            <v xml:space="preserve">  -----------------------</v>
          </cell>
          <cell r="N187" t="str">
            <v xml:space="preserve">  -----------------------</v>
          </cell>
          <cell r="O187" t="str">
            <v xml:space="preserve">  -----------------------</v>
          </cell>
          <cell r="P187" t="str">
            <v xml:space="preserve">  -----------------------</v>
          </cell>
          <cell r="Q187" t="str">
            <v xml:space="preserve">  -----------------------</v>
          </cell>
          <cell r="R187" t="str">
            <v xml:space="preserve">  -----------------------</v>
          </cell>
          <cell r="S187" t="str">
            <v xml:space="preserve">  -----------------------</v>
          </cell>
          <cell r="T187" t="str">
            <v xml:space="preserve">  -----------------------</v>
          </cell>
          <cell r="U187" t="str">
            <v xml:space="preserve">  -----------------------</v>
          </cell>
          <cell r="V187" t="str">
            <v xml:space="preserve">  -----------------------</v>
          </cell>
          <cell r="W187" t="str">
            <v xml:space="preserve">  -----------------------</v>
          </cell>
          <cell r="X187" t="str">
            <v xml:space="preserve">  -----------------------</v>
          </cell>
          <cell r="Y187" t="str">
            <v xml:space="preserve">  -----------------------</v>
          </cell>
          <cell r="Z187" t="str">
            <v xml:space="preserve">  -----------------------</v>
          </cell>
          <cell r="AA187" t="str">
            <v xml:space="preserve">  -----------------------</v>
          </cell>
          <cell r="AB187" t="str">
            <v xml:space="preserve">  -----------------------</v>
          </cell>
          <cell r="AC187" t="str">
            <v xml:space="preserve">  -----------------------</v>
          </cell>
          <cell r="AD187" t="str">
            <v xml:space="preserve">  -----------------------</v>
          </cell>
          <cell r="AE187" t="str">
            <v xml:space="preserve">  -----------------------</v>
          </cell>
          <cell r="AF187" t="str">
            <v xml:space="preserve">  -----------------------</v>
          </cell>
          <cell r="AG187" t="str">
            <v xml:space="preserve">  -----------------------</v>
          </cell>
          <cell r="AH187" t="str">
            <v xml:space="preserve">  -----------------------</v>
          </cell>
          <cell r="AI187" t="str">
            <v xml:space="preserve">  -----------------------</v>
          </cell>
          <cell r="AJ187" t="str">
            <v xml:space="preserve">  -----------------------</v>
          </cell>
          <cell r="AK187" t="str">
            <v xml:space="preserve">  -----------------------</v>
          </cell>
          <cell r="AL187" t="str">
            <v xml:space="preserve">  -----------------------</v>
          </cell>
          <cell r="AM187" t="str">
            <v xml:space="preserve">  -----------------------</v>
          </cell>
        </row>
        <row r="188">
          <cell r="C188">
            <v>6223.2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1000</v>
          </cell>
          <cell r="M188">
            <v>0</v>
          </cell>
          <cell r="N188">
            <v>0</v>
          </cell>
          <cell r="O188">
            <v>0</v>
          </cell>
          <cell r="P188">
            <v>6223.2</v>
          </cell>
          <cell r="Q188">
            <v>0</v>
          </cell>
          <cell r="R188">
            <v>0</v>
          </cell>
          <cell r="S188">
            <v>0</v>
          </cell>
          <cell r="T188">
            <v>-250.2</v>
          </cell>
          <cell r="U188">
            <v>0</v>
          </cell>
          <cell r="V188">
            <v>365.3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6223.2</v>
          </cell>
          <cell r="AM188">
            <v>170.88</v>
          </cell>
        </row>
        <row r="190">
          <cell r="A190" t="str">
            <v>Departamento 9114 INSTITUTO REYES HEROLES</v>
          </cell>
        </row>
        <row r="191">
          <cell r="A191" t="str">
            <v>00093</v>
          </cell>
          <cell r="B191" t="str">
            <v>HERNANDEZ VIRGEN VERONICA</v>
          </cell>
          <cell r="C191">
            <v>9168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1000</v>
          </cell>
          <cell r="M191">
            <v>0</v>
          </cell>
          <cell r="N191">
            <v>0</v>
          </cell>
          <cell r="O191">
            <v>0</v>
          </cell>
          <cell r="P191">
            <v>9168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684.56</v>
          </cell>
          <cell r="W191">
            <v>0</v>
          </cell>
          <cell r="X191">
            <v>684.56</v>
          </cell>
          <cell r="Y191">
            <v>256.77999999999997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941.34</v>
          </cell>
          <cell r="AL191">
            <v>8226.66</v>
          </cell>
          <cell r="AM191">
            <v>185.5</v>
          </cell>
        </row>
        <row r="192">
          <cell r="A192" t="str">
            <v>Total Depto</v>
          </cell>
          <cell r="C192" t="str">
            <v xml:space="preserve">  -----------------------</v>
          </cell>
          <cell r="D192" t="str">
            <v xml:space="preserve">  -----------------------</v>
          </cell>
          <cell r="E192" t="str">
            <v xml:space="preserve">  -----------------------</v>
          </cell>
          <cell r="F192" t="str">
            <v xml:space="preserve">  -----------------------</v>
          </cell>
          <cell r="G192" t="str">
            <v xml:space="preserve">  -----------------------</v>
          </cell>
          <cell r="H192" t="str">
            <v xml:space="preserve">  -----------------------</v>
          </cell>
          <cell r="I192" t="str">
            <v xml:space="preserve">  -----------------------</v>
          </cell>
          <cell r="J192" t="str">
            <v xml:space="preserve">  -----------------------</v>
          </cell>
          <cell r="K192" t="str">
            <v xml:space="preserve">  -----------------------</v>
          </cell>
          <cell r="L192" t="str">
            <v xml:space="preserve">  -----------------------</v>
          </cell>
          <cell r="M192" t="str">
            <v xml:space="preserve">  -----------------------</v>
          </cell>
          <cell r="N192" t="str">
            <v xml:space="preserve">  -----------------------</v>
          </cell>
          <cell r="O192" t="str">
            <v xml:space="preserve">  -----------------------</v>
          </cell>
          <cell r="P192" t="str">
            <v xml:space="preserve">  -----------------------</v>
          </cell>
          <cell r="Q192" t="str">
            <v xml:space="preserve">  -----------------------</v>
          </cell>
          <cell r="R192" t="str">
            <v xml:space="preserve">  -----------------------</v>
          </cell>
          <cell r="S192" t="str">
            <v xml:space="preserve">  -----------------------</v>
          </cell>
          <cell r="T192" t="str">
            <v xml:space="preserve">  -----------------------</v>
          </cell>
          <cell r="U192" t="str">
            <v xml:space="preserve">  -----------------------</v>
          </cell>
          <cell r="V192" t="str">
            <v xml:space="preserve">  -----------------------</v>
          </cell>
          <cell r="W192" t="str">
            <v xml:space="preserve">  -----------------------</v>
          </cell>
          <cell r="X192" t="str">
            <v xml:space="preserve">  -----------------------</v>
          </cell>
          <cell r="Y192" t="str">
            <v xml:space="preserve">  -----------------------</v>
          </cell>
          <cell r="Z192" t="str">
            <v xml:space="preserve">  -----------------------</v>
          </cell>
          <cell r="AA192" t="str">
            <v xml:space="preserve">  -----------------------</v>
          </cell>
          <cell r="AB192" t="str">
            <v xml:space="preserve">  -----------------------</v>
          </cell>
          <cell r="AC192" t="str">
            <v xml:space="preserve">  -----------------------</v>
          </cell>
          <cell r="AD192" t="str">
            <v xml:space="preserve">  -----------------------</v>
          </cell>
          <cell r="AE192" t="str">
            <v xml:space="preserve">  -----------------------</v>
          </cell>
          <cell r="AF192" t="str">
            <v xml:space="preserve">  -----------------------</v>
          </cell>
          <cell r="AG192" t="str">
            <v xml:space="preserve">  -----------------------</v>
          </cell>
          <cell r="AH192" t="str">
            <v xml:space="preserve">  -----------------------</v>
          </cell>
          <cell r="AI192" t="str">
            <v xml:space="preserve">  -----------------------</v>
          </cell>
          <cell r="AJ192" t="str">
            <v xml:space="preserve">  -----------------------</v>
          </cell>
          <cell r="AK192" t="str">
            <v xml:space="preserve">  -----------------------</v>
          </cell>
          <cell r="AL192" t="str">
            <v xml:space="preserve">  -----------------------</v>
          </cell>
          <cell r="AM192" t="str">
            <v xml:space="preserve">  -----------------------</v>
          </cell>
        </row>
        <row r="193">
          <cell r="C193">
            <v>9168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1000</v>
          </cell>
          <cell r="M193">
            <v>0</v>
          </cell>
          <cell r="N193">
            <v>0</v>
          </cell>
          <cell r="O193">
            <v>0</v>
          </cell>
          <cell r="P193">
            <v>9168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684.56</v>
          </cell>
          <cell r="W193">
            <v>0</v>
          </cell>
          <cell r="X193">
            <v>684.56</v>
          </cell>
          <cell r="Y193">
            <v>256.77999999999997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941.34</v>
          </cell>
          <cell r="AL193">
            <v>8226.66</v>
          </cell>
          <cell r="AM193">
            <v>185.5</v>
          </cell>
        </row>
        <row r="195">
          <cell r="A195" t="str">
            <v>Departamento 9117 CDE CENTRO DE MEDIACION</v>
          </cell>
        </row>
        <row r="196">
          <cell r="A196" t="str">
            <v>00969</v>
          </cell>
          <cell r="B196" t="str">
            <v>GONZALEZ VALENZUELA LUIS GEOVANNI</v>
          </cell>
          <cell r="C196">
            <v>6840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1000</v>
          </cell>
          <cell r="M196">
            <v>4384.46</v>
          </cell>
          <cell r="N196">
            <v>0</v>
          </cell>
          <cell r="O196">
            <v>0</v>
          </cell>
          <cell r="P196">
            <v>11224.46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920.72</v>
          </cell>
          <cell r="W196">
            <v>0</v>
          </cell>
          <cell r="X196">
            <v>920.72</v>
          </cell>
          <cell r="Y196">
            <v>303.74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1224.46</v>
          </cell>
          <cell r="AL196">
            <v>10000</v>
          </cell>
          <cell r="AM196">
            <v>215.1</v>
          </cell>
        </row>
        <row r="197">
          <cell r="A197" t="str">
            <v>Total Depto</v>
          </cell>
          <cell r="C197" t="str">
            <v xml:space="preserve">  -----------------------</v>
          </cell>
          <cell r="D197" t="str">
            <v xml:space="preserve">  -----------------------</v>
          </cell>
          <cell r="E197" t="str">
            <v xml:space="preserve">  -----------------------</v>
          </cell>
          <cell r="F197" t="str">
            <v xml:space="preserve">  -----------------------</v>
          </cell>
          <cell r="G197" t="str">
            <v xml:space="preserve">  -----------------------</v>
          </cell>
          <cell r="H197" t="str">
            <v xml:space="preserve">  -----------------------</v>
          </cell>
          <cell r="I197" t="str">
            <v xml:space="preserve">  -----------------------</v>
          </cell>
          <cell r="J197" t="str">
            <v xml:space="preserve">  -----------------------</v>
          </cell>
          <cell r="K197" t="str">
            <v xml:space="preserve">  -----------------------</v>
          </cell>
          <cell r="L197" t="str">
            <v xml:space="preserve">  -----------------------</v>
          </cell>
          <cell r="M197" t="str">
            <v xml:space="preserve">  -----------------------</v>
          </cell>
          <cell r="N197" t="str">
            <v xml:space="preserve">  -----------------------</v>
          </cell>
          <cell r="O197" t="str">
            <v xml:space="preserve">  -----------------------</v>
          </cell>
          <cell r="P197" t="str">
            <v xml:space="preserve">  -----------------------</v>
          </cell>
          <cell r="Q197" t="str">
            <v xml:space="preserve">  -----------------------</v>
          </cell>
          <cell r="R197" t="str">
            <v xml:space="preserve">  -----------------------</v>
          </cell>
          <cell r="S197" t="str">
            <v xml:space="preserve">  -----------------------</v>
          </cell>
          <cell r="T197" t="str">
            <v xml:space="preserve">  -----------------------</v>
          </cell>
          <cell r="U197" t="str">
            <v xml:space="preserve">  -----------------------</v>
          </cell>
          <cell r="V197" t="str">
            <v xml:space="preserve">  -----------------------</v>
          </cell>
          <cell r="W197" t="str">
            <v xml:space="preserve">  -----------------------</v>
          </cell>
          <cell r="X197" t="str">
            <v xml:space="preserve">  -----------------------</v>
          </cell>
          <cell r="Y197" t="str">
            <v xml:space="preserve">  -----------------------</v>
          </cell>
          <cell r="Z197" t="str">
            <v xml:space="preserve">  -----------------------</v>
          </cell>
          <cell r="AA197" t="str">
            <v xml:space="preserve">  -----------------------</v>
          </cell>
          <cell r="AB197" t="str">
            <v xml:space="preserve">  -----------------------</v>
          </cell>
          <cell r="AC197" t="str">
            <v xml:space="preserve">  -----------------------</v>
          </cell>
          <cell r="AD197" t="str">
            <v xml:space="preserve">  -----------------------</v>
          </cell>
          <cell r="AE197" t="str">
            <v xml:space="preserve">  -----------------------</v>
          </cell>
          <cell r="AF197" t="str">
            <v xml:space="preserve">  -----------------------</v>
          </cell>
          <cell r="AG197" t="str">
            <v xml:space="preserve">  -----------------------</v>
          </cell>
          <cell r="AH197" t="str">
            <v xml:space="preserve">  -----------------------</v>
          </cell>
          <cell r="AI197" t="str">
            <v xml:space="preserve">  -----------------------</v>
          </cell>
          <cell r="AJ197" t="str">
            <v xml:space="preserve">  -----------------------</v>
          </cell>
          <cell r="AK197" t="str">
            <v xml:space="preserve">  -----------------------</v>
          </cell>
          <cell r="AL197" t="str">
            <v xml:space="preserve">  -----------------------</v>
          </cell>
          <cell r="AM197" t="str">
            <v xml:space="preserve">  -----------------------</v>
          </cell>
        </row>
        <row r="198">
          <cell r="C198">
            <v>6840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1000</v>
          </cell>
          <cell r="M198">
            <v>4384.46</v>
          </cell>
          <cell r="N198">
            <v>0</v>
          </cell>
          <cell r="O198">
            <v>0</v>
          </cell>
          <cell r="P198">
            <v>11224.46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920.72</v>
          </cell>
          <cell r="W198">
            <v>0</v>
          </cell>
          <cell r="X198">
            <v>920.72</v>
          </cell>
          <cell r="Y198">
            <v>303.74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1224.46</v>
          </cell>
          <cell r="AL198">
            <v>10000</v>
          </cell>
          <cell r="AM198">
            <v>215.1</v>
          </cell>
        </row>
        <row r="200">
          <cell r="A200" t="str">
            <v>Departamento 9119 CDE SECRETARIA DE MEDIO AMBIENTE</v>
          </cell>
        </row>
        <row r="201">
          <cell r="A201" t="str">
            <v>00966</v>
          </cell>
          <cell r="B201" t="str">
            <v>RUIZ MEJIA MARIA MAGDALENA</v>
          </cell>
          <cell r="C201">
            <v>6240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1000</v>
          </cell>
          <cell r="M201">
            <v>4984.5</v>
          </cell>
          <cell r="N201">
            <v>0</v>
          </cell>
          <cell r="O201">
            <v>0</v>
          </cell>
          <cell r="P201">
            <v>11224.5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920.74</v>
          </cell>
          <cell r="W201">
            <v>0</v>
          </cell>
          <cell r="X201">
            <v>920.74</v>
          </cell>
          <cell r="Y201">
            <v>303.76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1224.5</v>
          </cell>
          <cell r="AL201">
            <v>10000</v>
          </cell>
          <cell r="AM201">
            <v>215.12</v>
          </cell>
        </row>
        <row r="202">
          <cell r="A202" t="str">
            <v>Total Depto</v>
          </cell>
          <cell r="C202" t="str">
            <v xml:space="preserve">  -----------------------</v>
          </cell>
          <cell r="D202" t="str">
            <v xml:space="preserve">  -----------------------</v>
          </cell>
          <cell r="E202" t="str">
            <v xml:space="preserve">  -----------------------</v>
          </cell>
          <cell r="F202" t="str">
            <v xml:space="preserve">  -----------------------</v>
          </cell>
          <cell r="G202" t="str">
            <v xml:space="preserve">  -----------------------</v>
          </cell>
          <cell r="H202" t="str">
            <v xml:space="preserve">  -----------------------</v>
          </cell>
          <cell r="I202" t="str">
            <v xml:space="preserve">  -----------------------</v>
          </cell>
          <cell r="J202" t="str">
            <v xml:space="preserve">  -----------------------</v>
          </cell>
          <cell r="K202" t="str">
            <v xml:space="preserve">  -----------------------</v>
          </cell>
          <cell r="L202" t="str">
            <v xml:space="preserve">  -----------------------</v>
          </cell>
          <cell r="M202" t="str">
            <v xml:space="preserve">  -----------------------</v>
          </cell>
          <cell r="N202" t="str">
            <v xml:space="preserve">  -----------------------</v>
          </cell>
          <cell r="O202" t="str">
            <v xml:space="preserve">  -----------------------</v>
          </cell>
          <cell r="P202" t="str">
            <v xml:space="preserve">  -----------------------</v>
          </cell>
          <cell r="Q202" t="str">
            <v xml:space="preserve">  -----------------------</v>
          </cell>
          <cell r="R202" t="str">
            <v xml:space="preserve">  -----------------------</v>
          </cell>
          <cell r="S202" t="str">
            <v xml:space="preserve">  -----------------------</v>
          </cell>
          <cell r="T202" t="str">
            <v xml:space="preserve">  -----------------------</v>
          </cell>
          <cell r="U202" t="str">
            <v xml:space="preserve">  -----------------------</v>
          </cell>
          <cell r="V202" t="str">
            <v xml:space="preserve">  -----------------------</v>
          </cell>
          <cell r="W202" t="str">
            <v xml:space="preserve">  -----------------------</v>
          </cell>
          <cell r="X202" t="str">
            <v xml:space="preserve">  -----------------------</v>
          </cell>
          <cell r="Y202" t="str">
            <v xml:space="preserve">  -----------------------</v>
          </cell>
          <cell r="Z202" t="str">
            <v xml:space="preserve">  -----------------------</v>
          </cell>
          <cell r="AA202" t="str">
            <v xml:space="preserve">  -----------------------</v>
          </cell>
          <cell r="AB202" t="str">
            <v xml:space="preserve">  -----------------------</v>
          </cell>
          <cell r="AC202" t="str">
            <v xml:space="preserve">  -----------------------</v>
          </cell>
          <cell r="AD202" t="str">
            <v xml:space="preserve">  -----------------------</v>
          </cell>
          <cell r="AE202" t="str">
            <v xml:space="preserve">  -----------------------</v>
          </cell>
          <cell r="AF202" t="str">
            <v xml:space="preserve">  -----------------------</v>
          </cell>
          <cell r="AG202" t="str">
            <v xml:space="preserve">  -----------------------</v>
          </cell>
          <cell r="AH202" t="str">
            <v xml:space="preserve">  -----------------------</v>
          </cell>
          <cell r="AI202" t="str">
            <v xml:space="preserve">  -----------------------</v>
          </cell>
          <cell r="AJ202" t="str">
            <v xml:space="preserve">  -----------------------</v>
          </cell>
          <cell r="AK202" t="str">
            <v xml:space="preserve">  -----------------------</v>
          </cell>
          <cell r="AL202" t="str">
            <v xml:space="preserve">  -----------------------</v>
          </cell>
          <cell r="AM202" t="str">
            <v xml:space="preserve">  -----------------------</v>
          </cell>
        </row>
        <row r="203">
          <cell r="C203">
            <v>6240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1000</v>
          </cell>
          <cell r="M203">
            <v>4984.5</v>
          </cell>
          <cell r="N203">
            <v>0</v>
          </cell>
          <cell r="O203">
            <v>0</v>
          </cell>
          <cell r="P203">
            <v>11224.5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920.74</v>
          </cell>
          <cell r="W203">
            <v>0</v>
          </cell>
          <cell r="X203">
            <v>920.74</v>
          </cell>
          <cell r="Y203">
            <v>303.76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1224.5</v>
          </cell>
          <cell r="AL203">
            <v>10000</v>
          </cell>
          <cell r="AM203">
            <v>215.12</v>
          </cell>
        </row>
        <row r="205">
          <cell r="A205"/>
          <cell r="C205" t="str">
            <v xml:space="preserve">  =============</v>
          </cell>
          <cell r="D205" t="str">
            <v xml:space="preserve">  =============</v>
          </cell>
          <cell r="E205" t="str">
            <v xml:space="preserve">  =============</v>
          </cell>
          <cell r="F205" t="str">
            <v xml:space="preserve">  =============</v>
          </cell>
          <cell r="G205" t="str">
            <v xml:space="preserve">  =============</v>
          </cell>
          <cell r="H205" t="str">
            <v xml:space="preserve">  =============</v>
          </cell>
          <cell r="I205" t="str">
            <v xml:space="preserve">  =============</v>
          </cell>
          <cell r="J205" t="str">
            <v xml:space="preserve">  =============</v>
          </cell>
          <cell r="K205" t="str">
            <v xml:space="preserve">  =============</v>
          </cell>
          <cell r="L205" t="str">
            <v xml:space="preserve">  =============</v>
          </cell>
          <cell r="M205" t="str">
            <v xml:space="preserve">  =============</v>
          </cell>
          <cell r="N205" t="str">
            <v xml:space="preserve">  =============</v>
          </cell>
          <cell r="O205" t="str">
            <v xml:space="preserve">  =============</v>
          </cell>
          <cell r="P205" t="str">
            <v xml:space="preserve">  =============</v>
          </cell>
          <cell r="Q205" t="str">
            <v xml:space="preserve">  =============</v>
          </cell>
          <cell r="R205" t="str">
            <v xml:space="preserve">  =============</v>
          </cell>
          <cell r="S205" t="str">
            <v xml:space="preserve">  =============</v>
          </cell>
          <cell r="T205" t="str">
            <v xml:space="preserve">  =============</v>
          </cell>
          <cell r="U205" t="str">
            <v xml:space="preserve">  =============</v>
          </cell>
          <cell r="V205" t="str">
            <v xml:space="preserve">  =============</v>
          </cell>
          <cell r="W205" t="str">
            <v xml:space="preserve">  =============</v>
          </cell>
          <cell r="X205" t="str">
            <v xml:space="preserve">  =============</v>
          </cell>
          <cell r="Y205" t="str">
            <v xml:space="preserve">  =============</v>
          </cell>
          <cell r="Z205" t="str">
            <v xml:space="preserve">  =============</v>
          </cell>
          <cell r="AA205" t="str">
            <v xml:space="preserve">  =============</v>
          </cell>
          <cell r="AB205" t="str">
            <v xml:space="preserve">  =============</v>
          </cell>
          <cell r="AC205" t="str">
            <v xml:space="preserve">  =============</v>
          </cell>
          <cell r="AD205" t="str">
            <v xml:space="preserve">  =============</v>
          </cell>
          <cell r="AE205" t="str">
            <v xml:space="preserve">  =============</v>
          </cell>
          <cell r="AF205" t="str">
            <v xml:space="preserve">  =============</v>
          </cell>
          <cell r="AG205" t="str">
            <v xml:space="preserve">  =============</v>
          </cell>
          <cell r="AH205" t="str">
            <v xml:space="preserve">  =============</v>
          </cell>
          <cell r="AI205" t="str">
            <v xml:space="preserve">  =============</v>
          </cell>
          <cell r="AJ205" t="str">
            <v xml:space="preserve">  =============</v>
          </cell>
          <cell r="AK205" t="str">
            <v xml:space="preserve">  =============</v>
          </cell>
          <cell r="AL205" t="str">
            <v xml:space="preserve">  =============</v>
          </cell>
          <cell r="AM205" t="str">
            <v xml:space="preserve">  =============</v>
          </cell>
        </row>
        <row r="206">
          <cell r="A206" t="str">
            <v>Total Gral.</v>
          </cell>
          <cell r="B206" t="str">
            <v xml:space="preserve"> </v>
          </cell>
          <cell r="C206">
            <v>753927.4</v>
          </cell>
          <cell r="D206">
            <v>4173.55</v>
          </cell>
          <cell r="E206">
            <v>0</v>
          </cell>
          <cell r="F206">
            <v>0</v>
          </cell>
          <cell r="G206">
            <v>1164.3599999999999</v>
          </cell>
          <cell r="H206">
            <v>12699.06</v>
          </cell>
          <cell r="I206">
            <v>18669.599999999999</v>
          </cell>
          <cell r="J206">
            <v>20744</v>
          </cell>
          <cell r="K206">
            <v>12446.4</v>
          </cell>
          <cell r="L206">
            <v>78000</v>
          </cell>
          <cell r="M206">
            <v>270096.39</v>
          </cell>
          <cell r="N206">
            <v>0</v>
          </cell>
          <cell r="O206">
            <v>0</v>
          </cell>
          <cell r="P206">
            <v>1093920.76</v>
          </cell>
          <cell r="Q206">
            <v>15</v>
          </cell>
          <cell r="R206">
            <v>3631.51</v>
          </cell>
          <cell r="S206">
            <v>43270.11</v>
          </cell>
          <cell r="T206">
            <v>-2815.81</v>
          </cell>
          <cell r="U206">
            <v>-20.72</v>
          </cell>
          <cell r="V206">
            <v>109651.14</v>
          </cell>
          <cell r="W206">
            <v>645.96</v>
          </cell>
          <cell r="X206">
            <v>106331.69</v>
          </cell>
          <cell r="Y206">
            <v>26534.41</v>
          </cell>
          <cell r="Z206">
            <v>18010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850.91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199268.87</v>
          </cell>
          <cell r="AL206">
            <v>894651.89</v>
          </cell>
          <cell r="AM206">
            <v>20652.98</v>
          </cell>
        </row>
        <row r="208">
          <cell r="C208" t="str">
            <v xml:space="preserve"> </v>
          </cell>
          <cell r="D208" t="str">
            <v xml:space="preserve"> </v>
          </cell>
          <cell r="E208" t="str">
            <v xml:space="preserve"> </v>
          </cell>
          <cell r="F208" t="str">
            <v xml:space="preserve"> </v>
          </cell>
          <cell r="G208" t="str">
            <v xml:space="preserve"> </v>
          </cell>
          <cell r="H208" t="str">
            <v xml:space="preserve"> </v>
          </cell>
          <cell r="I208" t="str">
            <v xml:space="preserve"> </v>
          </cell>
          <cell r="J208" t="str">
            <v xml:space="preserve"> </v>
          </cell>
          <cell r="K208" t="str">
            <v xml:space="preserve"> </v>
          </cell>
          <cell r="L208" t="str">
            <v xml:space="preserve"> </v>
          </cell>
          <cell r="M208" t="str">
            <v xml:space="preserve"> </v>
          </cell>
          <cell r="N208" t="str">
            <v xml:space="preserve"> </v>
          </cell>
          <cell r="O208" t="str">
            <v xml:space="preserve"> </v>
          </cell>
          <cell r="P208" t="str">
            <v xml:space="preserve"> </v>
          </cell>
          <cell r="Q208" t="str">
            <v xml:space="preserve"> </v>
          </cell>
          <cell r="R208" t="str">
            <v xml:space="preserve"> </v>
          </cell>
          <cell r="S208" t="str">
            <v xml:space="preserve"> </v>
          </cell>
          <cell r="T208" t="str">
            <v xml:space="preserve"> </v>
          </cell>
          <cell r="U208" t="str">
            <v xml:space="preserve"> </v>
          </cell>
          <cell r="V208" t="str">
            <v xml:space="preserve"> </v>
          </cell>
          <cell r="W208" t="str">
            <v xml:space="preserve"> </v>
          </cell>
          <cell r="X208" t="str">
            <v xml:space="preserve"> </v>
          </cell>
          <cell r="Y208" t="str">
            <v xml:space="preserve"> </v>
          </cell>
          <cell r="Z208" t="str">
            <v xml:space="preserve"> </v>
          </cell>
          <cell r="AA208" t="str">
            <v xml:space="preserve"> </v>
          </cell>
          <cell r="AB208" t="str">
            <v xml:space="preserve"> </v>
          </cell>
          <cell r="AC208" t="str">
            <v xml:space="preserve"> </v>
          </cell>
          <cell r="AD208" t="str">
            <v xml:space="preserve"> </v>
          </cell>
          <cell r="AE208" t="str">
            <v xml:space="preserve"> </v>
          </cell>
          <cell r="AF208" t="str">
            <v xml:space="preserve"> </v>
          </cell>
          <cell r="AG208" t="str">
            <v xml:space="preserve"> </v>
          </cell>
          <cell r="AH208" t="str">
            <v xml:space="preserve"> </v>
          </cell>
          <cell r="AI208" t="str">
            <v xml:space="preserve"> </v>
          </cell>
          <cell r="AJ208" t="str">
            <v xml:space="preserve"> </v>
          </cell>
          <cell r="AK208" t="str">
            <v xml:space="preserve"> </v>
          </cell>
          <cell r="AL208" t="str">
            <v xml:space="preserve"> </v>
          </cell>
          <cell r="AM208" t="str">
            <v xml:space="preserve"> </v>
          </cell>
        </row>
        <row r="209">
          <cell r="A209" t="str">
            <v xml:space="preserve"> </v>
          </cell>
          <cell r="B209" t="str">
            <v xml:space="preserve"> </v>
          </cell>
          <cell r="C209"/>
          <cell r="D209"/>
          <cell r="E209"/>
          <cell r="F209"/>
          <cell r="G209"/>
          <cell r="H209"/>
          <cell r="I209"/>
          <cell r="J209"/>
          <cell r="K209"/>
          <cell r="L209"/>
          <cell r="M209"/>
          <cell r="N209"/>
          <cell r="O209"/>
          <cell r="P209"/>
          <cell r="Q209"/>
          <cell r="R209"/>
          <cell r="S209"/>
          <cell r="T209"/>
          <cell r="U209"/>
          <cell r="V209"/>
          <cell r="W209"/>
          <cell r="X209"/>
          <cell r="Y209"/>
          <cell r="Z209"/>
          <cell r="AA209"/>
          <cell r="AB209"/>
          <cell r="AC209"/>
          <cell r="AD209"/>
          <cell r="AE209"/>
          <cell r="AF209"/>
          <cell r="AG209"/>
          <cell r="AH209"/>
          <cell r="AI209"/>
          <cell r="AJ209"/>
          <cell r="AK209"/>
          <cell r="AL209"/>
          <cell r="AM209"/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97"/>
  <sheetViews>
    <sheetView showGridLines="0" tabSelected="1" topLeftCell="B1" zoomScale="96" zoomScaleNormal="96" workbookViewId="0">
      <pane ySplit="6" topLeftCell="A127" activePane="bottomLeft" state="frozen"/>
      <selection pane="bottomLeft" activeCell="L8" sqref="L8:N143"/>
    </sheetView>
  </sheetViews>
  <sheetFormatPr baseColWidth="10" defaultRowHeight="14.25" x14ac:dyDescent="0.25"/>
  <cols>
    <col min="1" max="1" width="14.7109375" style="19" customWidth="1"/>
    <col min="2" max="2" width="46.42578125" style="11" bestFit="1" customWidth="1"/>
    <col min="3" max="3" width="42" style="5" bestFit="1" customWidth="1"/>
    <col min="4" max="4" width="18.42578125" style="5" bestFit="1" customWidth="1"/>
    <col min="5" max="5" width="14.28515625" style="20" customWidth="1"/>
    <col min="6" max="6" width="13.85546875" style="20" customWidth="1"/>
    <col min="7" max="7" width="15.85546875" style="5" customWidth="1"/>
    <col min="8" max="9" width="18.28515625" style="5" customWidth="1"/>
    <col min="10" max="11" width="16.5703125" style="5" customWidth="1"/>
    <col min="12" max="12" width="17.5703125" style="22" customWidth="1"/>
    <col min="13" max="13" width="16.7109375" style="22" customWidth="1"/>
    <col min="14" max="14" width="16.5703125" style="22" customWidth="1"/>
    <col min="15" max="16384" width="11.42578125" style="1"/>
  </cols>
  <sheetData>
    <row r="1" spans="1:14" ht="30" x14ac:dyDescent="0.25">
      <c r="A1" s="29" t="s">
        <v>121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30" x14ac:dyDescent="0.2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30" x14ac:dyDescent="0.25">
      <c r="A3" s="31" t="s">
        <v>232</v>
      </c>
      <c r="B3" s="31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ht="11.2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5" customHeight="1" x14ac:dyDescent="0.25">
      <c r="A5" s="32" t="s">
        <v>1</v>
      </c>
      <c r="B5" s="33" t="s">
        <v>2</v>
      </c>
      <c r="C5" s="33" t="s">
        <v>3</v>
      </c>
      <c r="D5" s="33" t="s">
        <v>4</v>
      </c>
      <c r="E5" s="34" t="s">
        <v>5</v>
      </c>
      <c r="F5" s="35"/>
      <c r="G5" s="35"/>
      <c r="H5" s="35"/>
      <c r="I5" s="35"/>
      <c r="J5" s="36"/>
      <c r="K5" s="27"/>
      <c r="L5" s="28" t="s">
        <v>6</v>
      </c>
      <c r="M5" s="28" t="s">
        <v>7</v>
      </c>
      <c r="N5" s="28" t="s">
        <v>8</v>
      </c>
    </row>
    <row r="6" spans="1:14" s="5" customFormat="1" ht="47.25" customHeight="1" x14ac:dyDescent="0.25">
      <c r="A6" s="32"/>
      <c r="B6" s="33"/>
      <c r="C6" s="33"/>
      <c r="D6" s="33"/>
      <c r="E6" s="3" t="s">
        <v>9</v>
      </c>
      <c r="F6" s="3" t="s">
        <v>139</v>
      </c>
      <c r="G6" s="4" t="s">
        <v>10</v>
      </c>
      <c r="H6" s="4" t="s">
        <v>11</v>
      </c>
      <c r="I6" s="4" t="s">
        <v>12</v>
      </c>
      <c r="J6" s="4" t="s">
        <v>13</v>
      </c>
      <c r="K6" s="4" t="s">
        <v>174</v>
      </c>
      <c r="L6" s="28"/>
      <c r="M6" s="28"/>
      <c r="N6" s="28"/>
    </row>
    <row r="7" spans="1:14" s="11" customFormat="1" ht="17.25" customHeight="1" x14ac:dyDescent="0.25">
      <c r="A7" s="6" t="s">
        <v>14</v>
      </c>
      <c r="B7" s="7"/>
      <c r="C7" s="8"/>
      <c r="D7" s="8"/>
      <c r="E7" s="9"/>
      <c r="F7" s="9"/>
      <c r="G7" s="8"/>
      <c r="H7" s="8"/>
      <c r="I7" s="8"/>
      <c r="J7" s="8"/>
      <c r="K7" s="8"/>
      <c r="L7" s="10"/>
      <c r="M7" s="10"/>
      <c r="N7" s="10"/>
    </row>
    <row r="8" spans="1:14" s="11" customFormat="1" ht="10.5" customHeight="1" x14ac:dyDescent="0.25">
      <c r="A8" s="12" t="s">
        <v>15</v>
      </c>
      <c r="B8" s="13" t="s">
        <v>16</v>
      </c>
      <c r="C8" s="14" t="s">
        <v>17</v>
      </c>
      <c r="D8" s="14" t="s">
        <v>18</v>
      </c>
      <c r="E8" s="15">
        <f>+F8/30</f>
        <v>392.25</v>
      </c>
      <c r="F8" s="15">
        <f>VLOOKUP($A8,[1]Hoja1!$A$9:$AM$276,3,0)</f>
        <v>11767.5</v>
      </c>
      <c r="G8" s="15">
        <f>VLOOKUP($A8,[1]Hoja1!$A$9:$AM$276,8,0)</f>
        <v>0</v>
      </c>
      <c r="H8" s="15">
        <f>VLOOKUP($A8,[1]Hoja1!$A$9:$AM$276,5,0)+VLOOKUP($A8,[1]Hoja1!$A$9:$AM$276,7,0)</f>
        <v>0</v>
      </c>
      <c r="I8" s="15">
        <f>VLOOKUP($A8,[1]Hoja1!$A$9:$AM$276,4,0)+VLOOKUP($A8,[1]Hoja1!$A$9:$AM$276,6,0)</f>
        <v>0</v>
      </c>
      <c r="J8" s="15">
        <f>VLOOKUP($A8,[1]Hoja1!$A$9:$AM$276,9,0)+VLOOKUP($A8,[1]Hoja1!$A$9:$AM$276,10,0)+VLOOKUP($A8,[1]Hoja1!$A$9:$AM$276,11,0)+VLOOKUP($A8,[1]Hoja1!$A$9:$AM$276,13,0)</f>
        <v>3232.5</v>
      </c>
      <c r="K8" s="15">
        <f>VLOOKUP($A8,[1]Hoja1!$A$9:$AM$276,12,0)</f>
        <v>1000</v>
      </c>
      <c r="L8" s="16">
        <f>SUM(F8:J8)</f>
        <v>15000</v>
      </c>
      <c r="M8" s="15">
        <f>VLOOKUP($A8,[1]Hoja1!$A$9:$AM$276,37,0)</f>
        <v>5354.64</v>
      </c>
      <c r="N8" s="16">
        <f>+L8-M8</f>
        <v>9645.36</v>
      </c>
    </row>
    <row r="9" spans="1:14" s="11" customFormat="1" ht="10.5" customHeight="1" x14ac:dyDescent="0.25">
      <c r="A9" s="12" t="s">
        <v>19</v>
      </c>
      <c r="B9" s="13" t="s">
        <v>20</v>
      </c>
      <c r="C9" s="14" t="s">
        <v>17</v>
      </c>
      <c r="D9" s="14" t="s">
        <v>18</v>
      </c>
      <c r="E9" s="15">
        <f t="shared" ref="E9:E19" si="0">+F9/30</f>
        <v>580.98</v>
      </c>
      <c r="F9" s="15">
        <f>VLOOKUP($A9,[1]Hoja1!$A$9:$AM$276,3,0)</f>
        <v>17429.400000000001</v>
      </c>
      <c r="G9" s="15">
        <f>VLOOKUP($A9,[1]Hoja1!$A$9:$AM$276,8,0)</f>
        <v>0</v>
      </c>
      <c r="H9" s="15">
        <f>VLOOKUP($A9,[1]Hoja1!$A$9:$AM$276,5,0)+VLOOKUP($A9,[1]Hoja1!$A$9:$AM$276,7,0)</f>
        <v>0</v>
      </c>
      <c r="I9" s="15">
        <f>VLOOKUP($A9,[1]Hoja1!$A$9:$AM$276,4,0)+VLOOKUP($A9,[1]Hoja1!$A$9:$AM$276,6,0)</f>
        <v>0</v>
      </c>
      <c r="J9" s="15">
        <f>VLOOKUP($A9,[1]Hoja1!$A$9:$AM$276,9,0)+VLOOKUP($A9,[1]Hoja1!$A$9:$AM$276,10,0)+VLOOKUP($A9,[1]Hoja1!$A$9:$AM$276,11,0)+VLOOKUP($A9,[1]Hoja1!$A$9:$AM$276,13,0)</f>
        <v>0</v>
      </c>
      <c r="K9" s="15">
        <f>VLOOKUP($A9,[1]Hoja1!$A$9:$AM$276,12,0)</f>
        <v>1000</v>
      </c>
      <c r="L9" s="16">
        <f t="shared" ref="L9:L25" si="1">SUM(F9:J9)</f>
        <v>17429.400000000001</v>
      </c>
      <c r="M9" s="15">
        <f>VLOOKUP($A9,[1]Hoja1!$A$9:$AM$276,37,0)</f>
        <v>2630.98</v>
      </c>
      <c r="N9" s="16">
        <f t="shared" ref="N9:N22" si="2">+L9-M9</f>
        <v>14798.420000000002</v>
      </c>
    </row>
    <row r="10" spans="1:14" s="11" customFormat="1" ht="10.5" customHeight="1" x14ac:dyDescent="0.25">
      <c r="A10" s="12" t="s">
        <v>21</v>
      </c>
      <c r="B10" s="13" t="s">
        <v>22</v>
      </c>
      <c r="C10" s="14" t="s">
        <v>17</v>
      </c>
      <c r="D10" s="14" t="s">
        <v>18</v>
      </c>
      <c r="E10" s="15">
        <f t="shared" si="0"/>
        <v>392.25</v>
      </c>
      <c r="F10" s="15">
        <f>VLOOKUP($A10,[1]Hoja1!$A$9:$AM$276,3,0)</f>
        <v>11767.5</v>
      </c>
      <c r="G10" s="15">
        <f>VLOOKUP($A10,[1]Hoja1!$A$9:$AM$276,8,0)</f>
        <v>0</v>
      </c>
      <c r="H10" s="15">
        <f>VLOOKUP($A10,[1]Hoja1!$A$9:$AM$276,5,0)+VLOOKUP($A10,[1]Hoja1!$A$9:$AM$276,7,0)</f>
        <v>0</v>
      </c>
      <c r="I10" s="15">
        <f>VLOOKUP($A10,[1]Hoja1!$A$9:$AM$276,4,0)+VLOOKUP($A10,[1]Hoja1!$A$9:$AM$276,6,0)</f>
        <v>0</v>
      </c>
      <c r="J10" s="15">
        <f>VLOOKUP($A10,[1]Hoja1!$A$9:$AM$276,9,0)+VLOOKUP($A10,[1]Hoja1!$A$9:$AM$276,10,0)+VLOOKUP($A10,[1]Hoja1!$A$9:$AM$276,11,0)+VLOOKUP($A10,[1]Hoja1!$A$9:$AM$276,13,0)</f>
        <v>3232.5</v>
      </c>
      <c r="K10" s="15">
        <f>VLOOKUP($A10,[1]Hoja1!$A$9:$AM$276,12,0)</f>
        <v>1000</v>
      </c>
      <c r="L10" s="16">
        <f t="shared" si="1"/>
        <v>15000</v>
      </c>
      <c r="M10" s="15">
        <f>VLOOKUP($A10,[1]Hoja1!$A$9:$AM$276,37,0)</f>
        <v>1997.62</v>
      </c>
      <c r="N10" s="16">
        <f t="shared" si="2"/>
        <v>13002.380000000001</v>
      </c>
    </row>
    <row r="11" spans="1:14" s="11" customFormat="1" ht="10.5" customHeight="1" x14ac:dyDescent="0.25">
      <c r="A11" s="12" t="s">
        <v>51</v>
      </c>
      <c r="B11" s="13" t="s">
        <v>52</v>
      </c>
      <c r="C11" s="14" t="s">
        <v>44</v>
      </c>
      <c r="D11" s="14" t="s">
        <v>18</v>
      </c>
      <c r="E11" s="15">
        <f t="shared" si="0"/>
        <v>285</v>
      </c>
      <c r="F11" s="15">
        <f>VLOOKUP($A11,[1]Hoja1!$A$9:$AM$276,3,0)</f>
        <v>8550</v>
      </c>
      <c r="G11" s="15">
        <f>VLOOKUP($A11,[1]Hoja1!$A$9:$AM$276,8,0)</f>
        <v>0</v>
      </c>
      <c r="H11" s="15">
        <f>VLOOKUP($A11,[1]Hoja1!$A$9:$AM$276,5,0)+VLOOKUP($A11,[1]Hoja1!$A$9:$AM$276,7,0)</f>
        <v>0</v>
      </c>
      <c r="I11" s="15">
        <f>VLOOKUP($A11,[1]Hoja1!$A$9:$AM$276,4,0)+VLOOKUP($A11,[1]Hoja1!$A$9:$AM$276,6,0)</f>
        <v>0</v>
      </c>
      <c r="J11" s="15">
        <f>VLOOKUP($A11,[1]Hoja1!$A$9:$AM$276,9,0)+VLOOKUP($A11,[1]Hoja1!$A$9:$AM$276,10,0)+VLOOKUP($A11,[1]Hoja1!$A$9:$AM$276,11,0)+VLOOKUP($A11,[1]Hoja1!$A$9:$AM$276,13,0)</f>
        <v>3450</v>
      </c>
      <c r="K11" s="15">
        <f>VLOOKUP($A11,[1]Hoja1!$A$9:$AM$276,12,0)</f>
        <v>1000</v>
      </c>
      <c r="L11" s="16">
        <f t="shared" si="1"/>
        <v>12000</v>
      </c>
      <c r="M11" s="15">
        <f>VLOOKUP($A11,[1]Hoja1!$A$9:$AM$276,37,0)</f>
        <v>4458.99</v>
      </c>
      <c r="N11" s="16">
        <f t="shared" si="2"/>
        <v>7541.01</v>
      </c>
    </row>
    <row r="12" spans="1:14" s="11" customFormat="1" ht="10.5" customHeight="1" x14ac:dyDescent="0.25">
      <c r="A12" s="12" t="s">
        <v>63</v>
      </c>
      <c r="B12" s="13" t="s">
        <v>122</v>
      </c>
      <c r="C12" s="14" t="s">
        <v>114</v>
      </c>
      <c r="D12" s="14" t="s">
        <v>140</v>
      </c>
      <c r="E12" s="15">
        <f t="shared" si="0"/>
        <v>207.44</v>
      </c>
      <c r="F12" s="15">
        <f>VLOOKUP($A12,[1]Hoja1!$A$9:$AM$276,3,0)</f>
        <v>6223.2</v>
      </c>
      <c r="G12" s="15">
        <f>VLOOKUP($A12,[1]Hoja1!$A$9:$AM$276,8,0)</f>
        <v>0</v>
      </c>
      <c r="H12" s="15">
        <f>VLOOKUP($A12,[1]Hoja1!$A$9:$AM$276,5,0)+VLOOKUP($A12,[1]Hoja1!$A$9:$AM$276,7,0)</f>
        <v>0</v>
      </c>
      <c r="I12" s="15">
        <f>VLOOKUP($A12,[1]Hoja1!$A$9:$AM$276,4,0)+VLOOKUP($A12,[1]Hoja1!$A$9:$AM$276,6,0)</f>
        <v>0</v>
      </c>
      <c r="J12" s="15">
        <f>VLOOKUP($A12,[1]Hoja1!$A$9:$AM$276,9,0)+VLOOKUP($A12,[1]Hoja1!$A$9:$AM$276,10,0)+VLOOKUP($A12,[1]Hoja1!$A$9:$AM$276,11,0)+VLOOKUP($A12,[1]Hoja1!$A$9:$AM$276,13,0)</f>
        <v>4481.8999999999996</v>
      </c>
      <c r="K12" s="15">
        <f>VLOOKUP($A12,[1]Hoja1!$A$9:$AM$276,12,0)</f>
        <v>1000</v>
      </c>
      <c r="L12" s="16">
        <f t="shared" si="1"/>
        <v>10705.099999999999</v>
      </c>
      <c r="M12" s="15">
        <f>VLOOKUP($A12,[1]Hoja1!$A$9:$AM$276,37,0)</f>
        <v>4051.89</v>
      </c>
      <c r="N12" s="16">
        <f t="shared" si="2"/>
        <v>6653.2099999999991</v>
      </c>
    </row>
    <row r="13" spans="1:14" s="11" customFormat="1" ht="10.5" customHeight="1" x14ac:dyDescent="0.25">
      <c r="A13" s="12" t="s">
        <v>199</v>
      </c>
      <c r="B13" s="13" t="s">
        <v>200</v>
      </c>
      <c r="C13" s="14"/>
      <c r="D13" s="14" t="s">
        <v>140</v>
      </c>
      <c r="E13" s="15">
        <v>352.5</v>
      </c>
      <c r="F13" s="15">
        <f>VLOOKUP($A13,[1]Hoja1!$A$9:$AM$276,3,0)</f>
        <v>10575</v>
      </c>
      <c r="G13" s="15">
        <f>VLOOKUP($A13,[1]Hoja1!$A$9:$AM$276,8,0)</f>
        <v>0</v>
      </c>
      <c r="H13" s="15">
        <f>VLOOKUP($A13,[1]Hoja1!$A$9:$AM$276,5,0)+VLOOKUP($A13,[1]Hoja1!$A$9:$AM$276,7,0)</f>
        <v>0</v>
      </c>
      <c r="I13" s="15">
        <f>VLOOKUP($A13,[1]Hoja1!$A$9:$AM$276,4,0)+VLOOKUP($A13,[1]Hoja1!$A$9:$AM$276,6,0)</f>
        <v>0</v>
      </c>
      <c r="J13" s="15">
        <f>VLOOKUP($A13,[1]Hoja1!$A$9:$AM$276,9,0)+VLOOKUP($A13,[1]Hoja1!$A$9:$AM$276,10,0)+VLOOKUP($A13,[1]Hoja1!$A$9:$AM$276,11,0)+VLOOKUP($A13,[1]Hoja1!$A$9:$AM$276,13,0)</f>
        <v>7116.87</v>
      </c>
      <c r="K13" s="15">
        <f>VLOOKUP($A13,[1]Hoja1!$A$9:$AM$276,12,0)</f>
        <v>1000</v>
      </c>
      <c r="L13" s="16">
        <f t="shared" si="1"/>
        <v>17691.87</v>
      </c>
      <c r="M13" s="15">
        <f>VLOOKUP($A13,[1]Hoja1!$A$9:$AM$276,37,0)</f>
        <v>2632.37</v>
      </c>
      <c r="N13" s="16">
        <f t="shared" si="2"/>
        <v>15059.5</v>
      </c>
    </row>
    <row r="14" spans="1:14" s="11" customFormat="1" ht="10.5" customHeight="1" x14ac:dyDescent="0.25">
      <c r="A14" s="12" t="s">
        <v>165</v>
      </c>
      <c r="B14" s="13" t="s">
        <v>166</v>
      </c>
      <c r="C14" s="14" t="s">
        <v>167</v>
      </c>
      <c r="D14" s="14" t="s">
        <v>140</v>
      </c>
      <c r="E14" s="15">
        <f t="shared" si="0"/>
        <v>352.5</v>
      </c>
      <c r="F14" s="15">
        <f>VLOOKUP($A14,[1]Hoja1!$A$9:$AM$276,3,0)</f>
        <v>10575</v>
      </c>
      <c r="G14" s="15">
        <f>VLOOKUP($A14,[1]Hoja1!$A$9:$AM$276,8,0)</f>
        <v>0</v>
      </c>
      <c r="H14" s="15">
        <f>VLOOKUP($A14,[1]Hoja1!$A$9:$AM$276,5,0)+VLOOKUP($A14,[1]Hoja1!$A$9:$AM$276,7,0)</f>
        <v>0</v>
      </c>
      <c r="I14" s="15">
        <f>VLOOKUP($A14,[1]Hoja1!$A$9:$AM$276,4,0)+VLOOKUP($A14,[1]Hoja1!$A$9:$AM$276,6,0)</f>
        <v>0</v>
      </c>
      <c r="J14" s="15">
        <f>VLOOKUP($A14,[1]Hoja1!$A$9:$AM$276,9,0)+VLOOKUP($A14,[1]Hoja1!$A$9:$AM$276,10,0)+VLOOKUP($A14,[1]Hoja1!$A$9:$AM$276,11,0)+VLOOKUP($A14,[1]Hoja1!$A$9:$AM$276,13,0)</f>
        <v>7038.42</v>
      </c>
      <c r="K14" s="15">
        <f>VLOOKUP($A14,[1]Hoja1!$A$9:$AM$276,12,0)</f>
        <v>1000</v>
      </c>
      <c r="L14" s="16">
        <f t="shared" si="1"/>
        <v>17613.419999999998</v>
      </c>
      <c r="M14" s="15">
        <f>VLOOKUP($A14,[1]Hoja1!$A$9:$AM$276,37,0)</f>
        <v>2613.42</v>
      </c>
      <c r="N14" s="16">
        <f t="shared" si="2"/>
        <v>14999.999999999998</v>
      </c>
    </row>
    <row r="15" spans="1:14" s="11" customFormat="1" ht="10.5" customHeight="1" x14ac:dyDescent="0.25">
      <c r="A15" s="12" t="s">
        <v>161</v>
      </c>
      <c r="B15" s="13" t="s">
        <v>162</v>
      </c>
      <c r="C15" s="14" t="s">
        <v>114</v>
      </c>
      <c r="D15" s="14" t="s">
        <v>140</v>
      </c>
      <c r="E15" s="15">
        <f t="shared" si="0"/>
        <v>207.44</v>
      </c>
      <c r="F15" s="15">
        <f>VLOOKUP($A15,[1]Hoja1!$A$9:$AM$276,3,0)</f>
        <v>6223.2</v>
      </c>
      <c r="G15" s="15">
        <f>VLOOKUP($A15,[1]Hoja1!$A$9:$AM$276,8,0)</f>
        <v>0</v>
      </c>
      <c r="H15" s="15">
        <f>VLOOKUP($A15,[1]Hoja1!$A$9:$AM$276,5,0)+VLOOKUP($A15,[1]Hoja1!$A$9:$AM$276,7,0)</f>
        <v>0</v>
      </c>
      <c r="I15" s="15">
        <f>VLOOKUP($A15,[1]Hoja1!$A$9:$AM$276,4,0)+VLOOKUP($A15,[1]Hoja1!$A$9:$AM$276,6,0)</f>
        <v>0</v>
      </c>
      <c r="J15" s="15">
        <f>VLOOKUP($A15,[1]Hoja1!$A$9:$AM$276,9,0)+VLOOKUP($A15,[1]Hoja1!$A$9:$AM$276,10,0)+VLOOKUP($A15,[1]Hoja1!$A$9:$AM$276,11,0)+VLOOKUP($A15,[1]Hoja1!$A$9:$AM$276,13,0)</f>
        <v>2402.4</v>
      </c>
      <c r="K15" s="15">
        <f>VLOOKUP($A15,[1]Hoja1!$A$9:$AM$276,12,0)</f>
        <v>1000</v>
      </c>
      <c r="L15" s="16">
        <f t="shared" si="1"/>
        <v>8625.6</v>
      </c>
      <c r="M15" s="15">
        <f>VLOOKUP($A15,[1]Hoja1!$A$9:$AM$276,37,0)</f>
        <v>625.54</v>
      </c>
      <c r="N15" s="16">
        <f t="shared" si="2"/>
        <v>8000.06</v>
      </c>
    </row>
    <row r="16" spans="1:14" s="11" customFormat="1" ht="10.5" customHeight="1" x14ac:dyDescent="0.25">
      <c r="A16" s="12" t="s">
        <v>163</v>
      </c>
      <c r="B16" s="13" t="s">
        <v>164</v>
      </c>
      <c r="C16" s="14" t="s">
        <v>114</v>
      </c>
      <c r="D16" s="14" t="s">
        <v>140</v>
      </c>
      <c r="E16" s="15">
        <f t="shared" si="0"/>
        <v>352.5</v>
      </c>
      <c r="F16" s="15">
        <f>VLOOKUP($A16,[1]Hoja1!$A$9:$AM$276,3,0)</f>
        <v>10575</v>
      </c>
      <c r="G16" s="15">
        <f>VLOOKUP($A16,[1]Hoja1!$A$9:$AM$276,8,0)</f>
        <v>0</v>
      </c>
      <c r="H16" s="15">
        <f>VLOOKUP($A16,[1]Hoja1!$A$9:$AM$276,5,0)+VLOOKUP($A16,[1]Hoja1!$A$9:$AM$276,7,0)</f>
        <v>0</v>
      </c>
      <c r="I16" s="15">
        <f>VLOOKUP($A16,[1]Hoja1!$A$9:$AM$276,4,0)+VLOOKUP($A16,[1]Hoja1!$A$9:$AM$276,6,0)</f>
        <v>0</v>
      </c>
      <c r="J16" s="15">
        <f>VLOOKUP($A16,[1]Hoja1!$A$9:$AM$276,9,0)+VLOOKUP($A16,[1]Hoja1!$A$9:$AM$276,10,0)+VLOOKUP($A16,[1]Hoja1!$A$9:$AM$276,11,0)+VLOOKUP($A16,[1]Hoja1!$A$9:$AM$276,13,0)</f>
        <v>7038.44</v>
      </c>
      <c r="K16" s="15">
        <f>VLOOKUP($A16,[1]Hoja1!$A$9:$AM$276,12,0)</f>
        <v>1000</v>
      </c>
      <c r="L16" s="16">
        <f t="shared" si="1"/>
        <v>17613.439999999999</v>
      </c>
      <c r="M16" s="15">
        <f>VLOOKUP($A16,[1]Hoja1!$A$9:$AM$276,37,0)</f>
        <v>2613.44</v>
      </c>
      <c r="N16" s="16">
        <f t="shared" si="2"/>
        <v>14999.999999999998</v>
      </c>
    </row>
    <row r="17" spans="1:14" s="11" customFormat="1" ht="10.5" customHeight="1" x14ac:dyDescent="0.25">
      <c r="A17" s="12" t="s">
        <v>178</v>
      </c>
      <c r="B17" s="13" t="s">
        <v>179</v>
      </c>
      <c r="C17" s="14" t="s">
        <v>114</v>
      </c>
      <c r="D17" s="14" t="s">
        <v>140</v>
      </c>
      <c r="E17" s="15">
        <f t="shared" si="0"/>
        <v>352.5</v>
      </c>
      <c r="F17" s="15">
        <f>VLOOKUP($A17,[1]Hoja1!$A$9:$AM$276,3,0)</f>
        <v>10575</v>
      </c>
      <c r="G17" s="15">
        <f>VLOOKUP($A17,[1]Hoja1!$A$9:$AM$276,8,0)</f>
        <v>0</v>
      </c>
      <c r="H17" s="15">
        <f>VLOOKUP($A17,[1]Hoja1!$A$9:$AM$276,5,0)+VLOOKUP($A17,[1]Hoja1!$A$9:$AM$276,7,0)</f>
        <v>0</v>
      </c>
      <c r="I17" s="15">
        <f>VLOOKUP($A17,[1]Hoja1!$A$9:$AM$276,4,0)+VLOOKUP($A17,[1]Hoja1!$A$9:$AM$276,6,0)</f>
        <v>0</v>
      </c>
      <c r="J17" s="15">
        <f>VLOOKUP($A17,[1]Hoja1!$A$9:$AM$276,9,0)+VLOOKUP($A17,[1]Hoja1!$A$9:$AM$276,10,0)+VLOOKUP($A17,[1]Hoja1!$A$9:$AM$276,11,0)+VLOOKUP($A17,[1]Hoja1!$A$9:$AM$276,13,0)</f>
        <v>7038.3</v>
      </c>
      <c r="K17" s="15">
        <f>VLOOKUP($A17,[1]Hoja1!$A$9:$AM$276,12,0)</f>
        <v>1000</v>
      </c>
      <c r="L17" s="16">
        <f t="shared" si="1"/>
        <v>17613.3</v>
      </c>
      <c r="M17" s="15">
        <f>VLOOKUP($A17,[1]Hoja1!$A$9:$AM$276,37,0)</f>
        <v>2613.3000000000002</v>
      </c>
      <c r="N17" s="16">
        <f t="shared" si="2"/>
        <v>15000</v>
      </c>
    </row>
    <row r="18" spans="1:14" s="11" customFormat="1" ht="10.5" customHeight="1" x14ac:dyDescent="0.25">
      <c r="A18" s="12" t="s">
        <v>180</v>
      </c>
      <c r="B18" s="13" t="s">
        <v>181</v>
      </c>
      <c r="C18" s="14" t="s">
        <v>114</v>
      </c>
      <c r="D18" s="14" t="s">
        <v>140</v>
      </c>
      <c r="E18" s="15">
        <v>208</v>
      </c>
      <c r="F18" s="15">
        <f>VLOOKUP($A18,[1]Hoja1!$A$9:$AM$276,3,0)</f>
        <v>6240</v>
      </c>
      <c r="G18" s="15">
        <f>VLOOKUP($A18,[1]Hoja1!$A$9:$AM$276,8,0)</f>
        <v>0</v>
      </c>
      <c r="H18" s="15">
        <f>VLOOKUP($A18,[1]Hoja1!$A$9:$AM$276,5,0)+VLOOKUP($A18,[1]Hoja1!$A$9:$AM$276,7,0)</f>
        <v>0</v>
      </c>
      <c r="I18" s="15">
        <f>VLOOKUP($A18,[1]Hoja1!$A$9:$AM$276,4,0)+VLOOKUP($A18,[1]Hoja1!$A$9:$AM$276,6,0)</f>
        <v>0</v>
      </c>
      <c r="J18" s="15">
        <f>VLOOKUP($A18,[1]Hoja1!$A$9:$AM$276,9,0)+VLOOKUP($A18,[1]Hoja1!$A$9:$AM$276,10,0)+VLOOKUP($A18,[1]Hoja1!$A$9:$AM$276,11,0)+VLOOKUP($A18,[1]Hoja1!$A$9:$AM$276,13,0)</f>
        <v>3777.1</v>
      </c>
      <c r="K18" s="15">
        <f>VLOOKUP($A18,[1]Hoja1!$A$9:$AM$276,12,0)</f>
        <v>1000</v>
      </c>
      <c r="L18" s="16">
        <f t="shared" si="1"/>
        <v>10017.1</v>
      </c>
      <c r="M18" s="15">
        <f>VLOOKUP($A18,[1]Hoja1!$A$9:$AM$276,37,0)</f>
        <v>1017.1</v>
      </c>
      <c r="N18" s="16">
        <f t="shared" si="2"/>
        <v>9000</v>
      </c>
    </row>
    <row r="19" spans="1:14" s="11" customFormat="1" ht="10.5" customHeight="1" x14ac:dyDescent="0.25">
      <c r="A19" s="12" t="s">
        <v>182</v>
      </c>
      <c r="B19" s="13" t="s">
        <v>183</v>
      </c>
      <c r="C19" s="14" t="s">
        <v>114</v>
      </c>
      <c r="D19" s="14" t="s">
        <v>140</v>
      </c>
      <c r="E19" s="15">
        <f t="shared" si="0"/>
        <v>352.5</v>
      </c>
      <c r="F19" s="15">
        <f>VLOOKUP($A19,[1]Hoja1!$A$9:$AM$276,3,0)</f>
        <v>10575</v>
      </c>
      <c r="G19" s="15">
        <f>VLOOKUP($A19,[1]Hoja1!$A$9:$AM$276,8,0)</f>
        <v>0</v>
      </c>
      <c r="H19" s="15">
        <f>VLOOKUP($A19,[1]Hoja1!$A$9:$AM$276,5,0)+VLOOKUP($A19,[1]Hoja1!$A$9:$AM$276,7,0)</f>
        <v>0</v>
      </c>
      <c r="I19" s="15">
        <f>VLOOKUP($A19,[1]Hoja1!$A$9:$AM$276,4,0)+VLOOKUP($A19,[1]Hoja1!$A$9:$AM$276,6,0)</f>
        <v>0</v>
      </c>
      <c r="J19" s="15">
        <f>VLOOKUP($A19,[1]Hoja1!$A$9:$AM$276,9,0)+VLOOKUP($A19,[1]Hoja1!$A$9:$AM$276,10,0)+VLOOKUP($A19,[1]Hoja1!$A$9:$AM$276,11,0)+VLOOKUP($A19,[1]Hoja1!$A$9:$AM$276,13,0)</f>
        <v>7038.4</v>
      </c>
      <c r="K19" s="15">
        <f>VLOOKUP($A19,[1]Hoja1!$A$9:$AM$276,12,0)</f>
        <v>1000</v>
      </c>
      <c r="L19" s="16">
        <f t="shared" si="1"/>
        <v>17613.400000000001</v>
      </c>
      <c r="M19" s="15">
        <f>VLOOKUP($A19,[1]Hoja1!$A$9:$AM$276,37,0)</f>
        <v>2613.4</v>
      </c>
      <c r="N19" s="16">
        <f t="shared" si="2"/>
        <v>15000.000000000002</v>
      </c>
    </row>
    <row r="20" spans="1:14" s="11" customFormat="1" ht="10.5" customHeight="1" x14ac:dyDescent="0.25">
      <c r="A20" s="12" t="s">
        <v>184</v>
      </c>
      <c r="B20" s="13" t="s">
        <v>185</v>
      </c>
      <c r="C20" s="14" t="s">
        <v>114</v>
      </c>
      <c r="D20" s="14" t="s">
        <v>140</v>
      </c>
      <c r="E20" s="15">
        <v>208</v>
      </c>
      <c r="F20" s="15">
        <f>VLOOKUP($A20,[1]Hoja1!$A$9:$AM$276,3,0)</f>
        <v>6240</v>
      </c>
      <c r="G20" s="15">
        <f>VLOOKUP($A20,[1]Hoja1!$A$9:$AM$276,8,0)</f>
        <v>0</v>
      </c>
      <c r="H20" s="15">
        <f>VLOOKUP($A20,[1]Hoja1!$A$9:$AM$276,5,0)+VLOOKUP($A20,[1]Hoja1!$A$9:$AM$276,7,0)</f>
        <v>0</v>
      </c>
      <c r="I20" s="15">
        <f>VLOOKUP($A20,[1]Hoja1!$A$9:$AM$276,4,0)+VLOOKUP($A20,[1]Hoja1!$A$9:$AM$276,6,0)</f>
        <v>0</v>
      </c>
      <c r="J20" s="15">
        <f>VLOOKUP($A20,[1]Hoja1!$A$9:$AM$276,9,0)+VLOOKUP($A20,[1]Hoja1!$A$9:$AM$276,10,0)+VLOOKUP($A20,[1]Hoja1!$A$9:$AM$276,11,0)+VLOOKUP($A20,[1]Hoja1!$A$9:$AM$276,13,0)</f>
        <v>4981.22</v>
      </c>
      <c r="K20" s="15">
        <f>VLOOKUP($A20,[1]Hoja1!$A$9:$AM$276,12,0)</f>
        <v>1000</v>
      </c>
      <c r="L20" s="16">
        <f t="shared" si="1"/>
        <v>11221.220000000001</v>
      </c>
      <c r="M20" s="15">
        <f>VLOOKUP($A20,[1]Hoja1!$A$9:$AM$276,37,0)</f>
        <v>1221.22</v>
      </c>
      <c r="N20" s="16">
        <f t="shared" si="2"/>
        <v>10000.000000000002</v>
      </c>
    </row>
    <row r="21" spans="1:14" s="11" customFormat="1" ht="10.5" customHeight="1" x14ac:dyDescent="0.25">
      <c r="A21" s="12" t="s">
        <v>206</v>
      </c>
      <c r="B21" s="13" t="s">
        <v>207</v>
      </c>
      <c r="C21" s="14" t="s">
        <v>114</v>
      </c>
      <c r="D21" s="14" t="s">
        <v>140</v>
      </c>
      <c r="E21" s="15">
        <v>352.5</v>
      </c>
      <c r="F21" s="15">
        <f>VLOOKUP($A21,[1]Hoja1!$A$9:$AM$276,3,0)</f>
        <v>10575</v>
      </c>
      <c r="G21" s="15">
        <f>VLOOKUP($A21,[1]Hoja1!$A$9:$AM$276,8,0)</f>
        <v>0</v>
      </c>
      <c r="H21" s="15">
        <f>VLOOKUP($A21,[1]Hoja1!$A$9:$AM$276,5,0)+VLOOKUP($A21,[1]Hoja1!$A$9:$AM$276,7,0)</f>
        <v>0</v>
      </c>
      <c r="I21" s="15">
        <f>VLOOKUP($A21,[1]Hoja1!$A$9:$AM$276,4,0)+VLOOKUP($A21,[1]Hoja1!$A$9:$AM$276,6,0)</f>
        <v>0</v>
      </c>
      <c r="J21" s="15">
        <f>VLOOKUP($A21,[1]Hoja1!$A$9:$AM$276,9,0)+VLOOKUP($A21,[1]Hoja1!$A$9:$AM$276,10,0)+VLOOKUP($A21,[1]Hoja1!$A$9:$AM$276,11,0)+VLOOKUP($A21,[1]Hoja1!$A$9:$AM$276,13,0)</f>
        <v>7029.68</v>
      </c>
      <c r="K21" s="15">
        <f>VLOOKUP($A21,[1]Hoja1!$A$9:$AM$276,12,0)</f>
        <v>1000</v>
      </c>
      <c r="L21" s="16">
        <f t="shared" si="1"/>
        <v>17604.68</v>
      </c>
      <c r="M21" s="15">
        <f>VLOOKUP($A21,[1]Hoja1!$A$9:$AM$276,37,0)</f>
        <v>2604.6799999999998</v>
      </c>
      <c r="N21" s="16">
        <f t="shared" ref="N21" si="3">+L21-M21</f>
        <v>15000</v>
      </c>
    </row>
    <row r="22" spans="1:14" s="11" customFormat="1" ht="10.5" customHeight="1" x14ac:dyDescent="0.25">
      <c r="A22" s="12" t="s">
        <v>217</v>
      </c>
      <c r="B22" s="13" t="s">
        <v>218</v>
      </c>
      <c r="C22" s="14" t="s">
        <v>114</v>
      </c>
      <c r="D22" s="14" t="s">
        <v>140</v>
      </c>
      <c r="E22" s="15">
        <v>320</v>
      </c>
      <c r="F22" s="15">
        <f>VLOOKUP($A22,[1]Hoja1!$A$9:$AM$276,3,0)</f>
        <v>9600</v>
      </c>
      <c r="G22" s="15">
        <f>VLOOKUP($A22,[1]Hoja1!$A$9:$AM$276,8,0)</f>
        <v>0</v>
      </c>
      <c r="H22" s="15">
        <f>VLOOKUP($A22,[1]Hoja1!$A$9:$AM$276,5,0)+VLOOKUP($A22,[1]Hoja1!$A$9:$AM$276,7,0)</f>
        <v>0</v>
      </c>
      <c r="I22" s="15">
        <f>VLOOKUP($A22,[1]Hoja1!$A$9:$AM$276,4,0)+VLOOKUP($A22,[1]Hoja1!$A$9:$AM$276,6,0)</f>
        <v>0</v>
      </c>
      <c r="J22" s="15">
        <f>VLOOKUP($A22,[1]Hoja1!$A$9:$AM$276,9,0)+VLOOKUP($A22,[1]Hoja1!$A$9:$AM$276,10,0)+VLOOKUP($A22,[1]Hoja1!$A$9:$AM$276,11,0)+VLOOKUP($A22,[1]Hoja1!$A$9:$AM$276,13,0)</f>
        <v>6689.6</v>
      </c>
      <c r="K22" s="15">
        <f>VLOOKUP($A22,[1]Hoja1!$A$9:$AM$276,12,0)</f>
        <v>1000</v>
      </c>
      <c r="L22" s="16">
        <f t="shared" si="1"/>
        <v>16289.6</v>
      </c>
      <c r="M22" s="15">
        <f>VLOOKUP($A22,[1]Hoja1!$A$9:$AM$276,37,0)</f>
        <v>2289.6</v>
      </c>
      <c r="N22" s="16">
        <f t="shared" si="2"/>
        <v>14000</v>
      </c>
    </row>
    <row r="23" spans="1:14" s="11" customFormat="1" ht="10.5" customHeight="1" x14ac:dyDescent="0.25">
      <c r="A23" s="12" t="s">
        <v>221</v>
      </c>
      <c r="B23" s="13" t="s">
        <v>222</v>
      </c>
      <c r="C23" s="14" t="s">
        <v>114</v>
      </c>
      <c r="D23" s="14" t="s">
        <v>140</v>
      </c>
      <c r="E23" s="15">
        <v>320</v>
      </c>
      <c r="F23" s="15">
        <f>VLOOKUP($A23,[1]Hoja1!$A$9:$AM$276,3,0)</f>
        <v>9600</v>
      </c>
      <c r="G23" s="15">
        <f>VLOOKUP($A23,[1]Hoja1!$A$9:$AM$276,8,0)</f>
        <v>0</v>
      </c>
      <c r="H23" s="15">
        <f>VLOOKUP($A23,[1]Hoja1!$A$9:$AM$276,5,0)+VLOOKUP($A23,[1]Hoja1!$A$9:$AM$276,7,0)</f>
        <v>0</v>
      </c>
      <c r="I23" s="15">
        <f>VLOOKUP($A23,[1]Hoja1!$A$9:$AM$276,4,0)+VLOOKUP($A23,[1]Hoja1!$A$9:$AM$276,6,0)</f>
        <v>0</v>
      </c>
      <c r="J23" s="15">
        <f>VLOOKUP($A23,[1]Hoja1!$A$9:$AM$276,9,0)+VLOOKUP($A23,[1]Hoja1!$A$9:$AM$276,10,0)+VLOOKUP($A23,[1]Hoja1!$A$9:$AM$276,11,0)+VLOOKUP($A23,[1]Hoja1!$A$9:$AM$276,13,0)</f>
        <v>7200.02</v>
      </c>
      <c r="K23" s="15">
        <f>VLOOKUP($A23,[1]Hoja1!$A$9:$AM$276,12,0)</f>
        <v>1000</v>
      </c>
      <c r="L23" s="16">
        <f t="shared" si="1"/>
        <v>16800.02</v>
      </c>
      <c r="M23" s="15">
        <f>VLOOKUP($A23,[1]Hoja1!$A$9:$AM$276,37,0)</f>
        <v>2800.02</v>
      </c>
      <c r="N23" s="16">
        <f t="shared" ref="N23:N25" si="4">+L23-M23</f>
        <v>14000</v>
      </c>
    </row>
    <row r="24" spans="1:14" s="11" customFormat="1" ht="10.5" customHeight="1" x14ac:dyDescent="0.25">
      <c r="A24" s="12" t="s">
        <v>223</v>
      </c>
      <c r="B24" s="13" t="s">
        <v>224</v>
      </c>
      <c r="C24" s="14" t="s">
        <v>114</v>
      </c>
      <c r="D24" s="14" t="s">
        <v>140</v>
      </c>
      <c r="E24" s="15">
        <v>456</v>
      </c>
      <c r="F24" s="15">
        <f>VLOOKUP($A24,[1]Hoja1!$A$9:$AM$276,3,0)</f>
        <v>13680</v>
      </c>
      <c r="G24" s="15">
        <f>VLOOKUP($A24,[1]Hoja1!$A$9:$AM$276,8,0)</f>
        <v>0</v>
      </c>
      <c r="H24" s="15">
        <f>VLOOKUP($A24,[1]Hoja1!$A$9:$AM$276,5,0)+VLOOKUP($A24,[1]Hoja1!$A$9:$AM$276,7,0)</f>
        <v>0</v>
      </c>
      <c r="I24" s="15">
        <f>VLOOKUP($A24,[1]Hoja1!$A$9:$AM$276,4,0)+VLOOKUP($A24,[1]Hoja1!$A$9:$AM$276,6,0)</f>
        <v>0</v>
      </c>
      <c r="J24" s="15">
        <f>VLOOKUP($A24,[1]Hoja1!$A$9:$AM$276,9,0)+VLOOKUP($A24,[1]Hoja1!$A$9:$AM$276,10,0)+VLOOKUP($A24,[1]Hoja1!$A$9:$AM$276,11,0)+VLOOKUP($A24,[1]Hoja1!$A$9:$AM$276,13,0)</f>
        <v>9509.7999999999993</v>
      </c>
      <c r="K24" s="15">
        <f>VLOOKUP($A24,[1]Hoja1!$A$9:$AM$276,12,0)</f>
        <v>1000</v>
      </c>
      <c r="L24" s="16">
        <f t="shared" si="1"/>
        <v>23189.8</v>
      </c>
      <c r="M24" s="15">
        <f>VLOOKUP($A24,[1]Hoja1!$A$9:$AM$276,37,0)</f>
        <v>4189.8</v>
      </c>
      <c r="N24" s="16">
        <f t="shared" ref="N24" si="5">+L24-M24</f>
        <v>19000</v>
      </c>
    </row>
    <row r="25" spans="1:14" s="11" customFormat="1" ht="10.5" customHeight="1" x14ac:dyDescent="0.25">
      <c r="A25" s="12" t="s">
        <v>230</v>
      </c>
      <c r="B25" s="13" t="s">
        <v>231</v>
      </c>
      <c r="C25" s="14" t="s">
        <v>114</v>
      </c>
      <c r="D25" s="14" t="s">
        <v>140</v>
      </c>
      <c r="E25" s="15">
        <v>475</v>
      </c>
      <c r="F25" s="15">
        <f>VLOOKUP($A25,[1]Hoja1!$A$9:$AM$276,3,0)</f>
        <v>14250</v>
      </c>
      <c r="G25" s="15">
        <f>VLOOKUP($A25,[1]Hoja1!$A$9:$AM$276,8,0)</f>
        <v>0</v>
      </c>
      <c r="H25" s="15">
        <f>VLOOKUP($A25,[1]Hoja1!$A$9:$AM$276,5,0)+VLOOKUP($A25,[1]Hoja1!$A$9:$AM$276,7,0)</f>
        <v>0</v>
      </c>
      <c r="I25" s="15">
        <f>VLOOKUP($A25,[1]Hoja1!$A$9:$AM$276,4,0)+VLOOKUP($A25,[1]Hoja1!$A$9:$AM$276,6,0)</f>
        <v>0</v>
      </c>
      <c r="J25" s="15">
        <f>VLOOKUP($A25,[1]Hoja1!$A$9:$AM$276,9,0)+VLOOKUP($A25,[1]Hoja1!$A$9:$AM$276,10,0)+VLOOKUP($A25,[1]Hoja1!$A$9:$AM$276,11,0)+VLOOKUP($A25,[1]Hoja1!$A$9:$AM$276,13,0)</f>
        <v>9537.56</v>
      </c>
      <c r="K25" s="15">
        <f>VLOOKUP($A25,[1]Hoja1!$A$9:$AM$276,12,0)</f>
        <v>1000</v>
      </c>
      <c r="L25" s="16">
        <f t="shared" si="1"/>
        <v>23787.559999999998</v>
      </c>
      <c r="M25" s="15">
        <f>VLOOKUP($A25,[1]Hoja1!$A$9:$AM$276,37,0)</f>
        <v>3854.84</v>
      </c>
      <c r="N25" s="16">
        <f t="shared" si="4"/>
        <v>19932.719999999998</v>
      </c>
    </row>
    <row r="26" spans="1:14" s="11" customFormat="1" ht="10.5" customHeight="1" x14ac:dyDescent="0.25">
      <c r="A26" s="12"/>
      <c r="B26" s="13"/>
      <c r="C26" s="14"/>
      <c r="D26" s="14"/>
      <c r="E26" s="15"/>
      <c r="F26" s="15"/>
      <c r="G26" s="14"/>
      <c r="H26" s="14"/>
      <c r="I26" s="14"/>
      <c r="J26" s="14"/>
      <c r="K26" s="14"/>
      <c r="L26" s="16"/>
      <c r="M26" s="16"/>
      <c r="N26" s="16"/>
    </row>
    <row r="27" spans="1:14" s="11" customFormat="1" ht="10.5" customHeight="1" x14ac:dyDescent="0.25">
      <c r="A27" s="12"/>
      <c r="B27" s="13"/>
      <c r="C27" s="14"/>
      <c r="D27" s="14"/>
      <c r="E27" s="15"/>
      <c r="F27" s="15"/>
      <c r="G27" s="14"/>
      <c r="H27" s="14"/>
      <c r="I27" s="15">
        <v>0</v>
      </c>
      <c r="J27" s="14"/>
      <c r="K27" s="14"/>
      <c r="L27" s="16"/>
      <c r="M27" s="16"/>
      <c r="N27" s="16"/>
    </row>
    <row r="28" spans="1:14" s="11" customFormat="1" ht="17.25" customHeight="1" x14ac:dyDescent="0.25">
      <c r="A28" s="6" t="s">
        <v>227</v>
      </c>
      <c r="B28" s="7"/>
      <c r="C28" s="8"/>
      <c r="D28" s="8"/>
      <c r="E28" s="9"/>
      <c r="F28" s="9"/>
      <c r="G28" s="8"/>
      <c r="H28" s="8"/>
      <c r="I28" s="8"/>
      <c r="J28" s="8"/>
      <c r="K28" s="8"/>
      <c r="L28" s="10"/>
      <c r="M28" s="10"/>
      <c r="N28" s="10"/>
    </row>
    <row r="29" spans="1:14" s="11" customFormat="1" ht="10.5" customHeight="1" x14ac:dyDescent="0.25">
      <c r="A29" s="12" t="s">
        <v>228</v>
      </c>
      <c r="B29" s="13" t="s">
        <v>229</v>
      </c>
      <c r="C29" s="14" t="s">
        <v>17</v>
      </c>
      <c r="D29" s="14" t="s">
        <v>140</v>
      </c>
      <c r="E29" s="15">
        <f t="shared" ref="E29" si="6">+F29/30</f>
        <v>207.44</v>
      </c>
      <c r="F29" s="15">
        <f>VLOOKUP($A29,[1]Hoja1!$A$9:$AM$276,3,0)</f>
        <v>6223.2</v>
      </c>
      <c r="G29" s="15">
        <f>VLOOKUP($A29,[1]Hoja1!$A$9:$AM$276,8,0)</f>
        <v>0</v>
      </c>
      <c r="H29" s="15">
        <f>VLOOKUP($A29,[1]Hoja1!$A$9:$AM$276,5,0)+VLOOKUP($A29,[1]Hoja1!$A$9:$AM$276,7,0)</f>
        <v>0</v>
      </c>
      <c r="I29" s="15">
        <f>VLOOKUP($A29,[1]Hoja1!$A$9:$AM$276,4,0)+VLOOKUP($A29,[1]Hoja1!$A$9:$AM$276,6,0)</f>
        <v>0</v>
      </c>
      <c r="J29" s="15">
        <f>VLOOKUP($A29,[1]Hoja1!$A$9:$AM$276,9,0)+VLOOKUP($A29,[1]Hoja1!$A$9:$AM$276,10,0)+VLOOKUP($A29,[1]Hoja1!$A$9:$AM$276,11,0)+VLOOKUP($A29,[1]Hoja1!$A$9:$AM$276,13,0)</f>
        <v>1916.5</v>
      </c>
      <c r="K29" s="15">
        <f>VLOOKUP($A29,[1]Hoja1!$A$9:$AM$276,12,0)</f>
        <v>1000</v>
      </c>
      <c r="L29" s="16">
        <f>SUM(F29:J29)</f>
        <v>8139.7</v>
      </c>
      <c r="M29" s="15">
        <f>VLOOKUP($A29,[1]Hoja1!$A$9:$AM$276,37,0)</f>
        <v>572.67999999999995</v>
      </c>
      <c r="N29" s="16">
        <f t="shared" ref="N29" si="7">+L29-M29</f>
        <v>7567.0199999999995</v>
      </c>
    </row>
    <row r="30" spans="1:14" s="11" customFormat="1" ht="10.5" customHeight="1" x14ac:dyDescent="0.25">
      <c r="A30" s="12"/>
      <c r="B30" s="13"/>
      <c r="C30" s="14"/>
      <c r="D30" s="14"/>
      <c r="E30" s="15"/>
      <c r="F30" s="15"/>
      <c r="G30" s="14"/>
      <c r="H30" s="14"/>
      <c r="I30" s="15">
        <v>0</v>
      </c>
      <c r="J30" s="14"/>
      <c r="K30" s="14"/>
      <c r="L30" s="16"/>
      <c r="M30" s="16"/>
      <c r="N30" s="16"/>
    </row>
    <row r="31" spans="1:14" s="11" customFormat="1" ht="17.25" customHeight="1" x14ac:dyDescent="0.25">
      <c r="A31" s="6" t="s">
        <v>23</v>
      </c>
      <c r="B31" s="7"/>
      <c r="C31" s="8"/>
      <c r="D31" s="8"/>
      <c r="E31" s="9"/>
      <c r="F31" s="9"/>
      <c r="G31" s="8"/>
      <c r="H31" s="8"/>
      <c r="I31" s="8"/>
      <c r="J31" s="8"/>
      <c r="K31" s="8"/>
      <c r="L31" s="10"/>
      <c r="M31" s="10"/>
      <c r="N31" s="10"/>
    </row>
    <row r="32" spans="1:14" s="11" customFormat="1" ht="10.5" customHeight="1" x14ac:dyDescent="0.25">
      <c r="A32" s="12" t="s">
        <v>113</v>
      </c>
      <c r="B32" s="13" t="s">
        <v>120</v>
      </c>
      <c r="C32" s="14" t="s">
        <v>17</v>
      </c>
      <c r="D32" s="14" t="s">
        <v>140</v>
      </c>
      <c r="E32" s="15">
        <f t="shared" ref="E32:E34" si="8">+F32/30</f>
        <v>207.44</v>
      </c>
      <c r="F32" s="15">
        <f>VLOOKUP($A32,[1]Hoja1!$A$9:$AM$276,3,0)</f>
        <v>6223.2</v>
      </c>
      <c r="G32" s="15">
        <f>VLOOKUP($A32,[1]Hoja1!$A$9:$AM$276,8,0)</f>
        <v>0</v>
      </c>
      <c r="H32" s="15">
        <f>VLOOKUP($A32,[1]Hoja1!$A$9:$AM$276,5,0)+VLOOKUP($A32,[1]Hoja1!$A$9:$AM$276,7,0)</f>
        <v>0</v>
      </c>
      <c r="I32" s="15">
        <f>VLOOKUP($A32,[1]Hoja1!$A$9:$AM$276,4,0)+VLOOKUP($A32,[1]Hoja1!$A$9:$AM$276,6,0)</f>
        <v>0</v>
      </c>
      <c r="J32" s="15">
        <f>VLOOKUP($A32,[1]Hoja1!$A$9:$AM$276,9,0)+VLOOKUP($A32,[1]Hoja1!$A$9:$AM$276,10,0)+VLOOKUP($A32,[1]Hoja1!$A$9:$AM$276,11,0)+VLOOKUP($A32,[1]Hoja1!$A$9:$AM$276,13,0)</f>
        <v>3719.66</v>
      </c>
      <c r="K32" s="15">
        <f>VLOOKUP($A32,[1]Hoja1!$A$9:$AM$276,12,0)</f>
        <v>1000</v>
      </c>
      <c r="L32" s="16">
        <f t="shared" ref="L32:L34" si="9">SUM(F32:J32)</f>
        <v>9942.86</v>
      </c>
      <c r="M32" s="15">
        <f>VLOOKUP($A32,[1]Hoja1!$A$9:$AM$276,37,0)</f>
        <v>2768.86</v>
      </c>
      <c r="N32" s="16">
        <f t="shared" ref="N32:N34" si="10">+L32-M32</f>
        <v>7174</v>
      </c>
    </row>
    <row r="33" spans="1:14" s="11" customFormat="1" ht="10.5" customHeight="1" x14ac:dyDescent="0.25">
      <c r="A33" s="12" t="s">
        <v>145</v>
      </c>
      <c r="B33" s="13" t="s">
        <v>146</v>
      </c>
      <c r="C33" s="14" t="s">
        <v>17</v>
      </c>
      <c r="D33" s="14" t="s">
        <v>140</v>
      </c>
      <c r="E33" s="15">
        <f t="shared" si="8"/>
        <v>333.33</v>
      </c>
      <c r="F33" s="15">
        <f>VLOOKUP($A33,[1]Hoja1!$A$9:$AM$276,3,0)</f>
        <v>9999.9</v>
      </c>
      <c r="G33" s="15">
        <f>VLOOKUP($A33,[1]Hoja1!$A$9:$AM$276,8,0)</f>
        <v>0</v>
      </c>
      <c r="H33" s="15">
        <f>VLOOKUP($A33,[1]Hoja1!$A$9:$AM$276,5,0)+VLOOKUP($A33,[1]Hoja1!$A$9:$AM$276,7,0)</f>
        <v>0</v>
      </c>
      <c r="I33" s="15">
        <f>VLOOKUP($A33,[1]Hoja1!$A$9:$AM$276,4,0)+VLOOKUP($A33,[1]Hoja1!$A$9:$AM$276,6,0)</f>
        <v>0</v>
      </c>
      <c r="J33" s="15">
        <f>VLOOKUP($A33,[1]Hoja1!$A$9:$AM$276,9,0)+VLOOKUP($A33,[1]Hoja1!$A$9:$AM$276,10,0)+VLOOKUP($A33,[1]Hoja1!$A$9:$AM$276,11,0)+VLOOKUP($A33,[1]Hoja1!$A$9:$AM$276,13,0)</f>
        <v>9000.1</v>
      </c>
      <c r="K33" s="15">
        <f>VLOOKUP($A33,[1]Hoja1!$A$9:$AM$276,12,0)</f>
        <v>1000</v>
      </c>
      <c r="L33" s="16">
        <f t="shared" si="9"/>
        <v>19000</v>
      </c>
      <c r="M33" s="15">
        <f>VLOOKUP($A33,[1]Hoja1!$A$9:$AM$276,37,0)</f>
        <v>2796.18</v>
      </c>
      <c r="N33" s="16">
        <f t="shared" si="10"/>
        <v>16203.82</v>
      </c>
    </row>
    <row r="34" spans="1:14" s="11" customFormat="1" ht="10.5" customHeight="1" x14ac:dyDescent="0.25">
      <c r="A34" s="12" t="s">
        <v>156</v>
      </c>
      <c r="B34" s="13" t="s">
        <v>157</v>
      </c>
      <c r="C34" s="14" t="s">
        <v>158</v>
      </c>
      <c r="D34" s="14" t="s">
        <v>140</v>
      </c>
      <c r="E34" s="15">
        <f t="shared" si="8"/>
        <v>650</v>
      </c>
      <c r="F34" s="15">
        <f>VLOOKUP($A34,[1]Hoja1!$A$9:$AM$276,3,0)</f>
        <v>19500</v>
      </c>
      <c r="G34" s="15">
        <f>VLOOKUP($A34,[1]Hoja1!$A$9:$AM$276,8,0)</f>
        <v>0</v>
      </c>
      <c r="H34" s="15">
        <f>VLOOKUP($A34,[1]Hoja1!$A$9:$AM$276,5,0)+VLOOKUP($A34,[1]Hoja1!$A$9:$AM$276,7,0)</f>
        <v>0</v>
      </c>
      <c r="I34" s="15">
        <f>VLOOKUP($A34,[1]Hoja1!$A$9:$AM$276,4,0)+VLOOKUP($A34,[1]Hoja1!$A$9:$AM$276,6,0)</f>
        <v>0</v>
      </c>
      <c r="J34" s="15">
        <f>VLOOKUP($A34,[1]Hoja1!$A$9:$AM$276,9,0)+VLOOKUP($A34,[1]Hoja1!$A$9:$AM$276,10,0)+VLOOKUP($A34,[1]Hoja1!$A$9:$AM$276,11,0)+VLOOKUP($A34,[1]Hoja1!$A$9:$AM$276,13,0)</f>
        <v>10500</v>
      </c>
      <c r="K34" s="15">
        <f>VLOOKUP($A34,[1]Hoja1!$A$9:$AM$276,12,0)</f>
        <v>1000</v>
      </c>
      <c r="L34" s="16">
        <f t="shared" si="9"/>
        <v>30000</v>
      </c>
      <c r="M34" s="15">
        <f>VLOOKUP($A34,[1]Hoja1!$A$9:$AM$276,37,0)</f>
        <v>5641.64</v>
      </c>
      <c r="N34" s="16">
        <f t="shared" si="10"/>
        <v>24358.36</v>
      </c>
    </row>
    <row r="35" spans="1:14" s="11" customFormat="1" ht="10.5" customHeight="1" x14ac:dyDescent="0.25">
      <c r="A35" s="12"/>
      <c r="B35" s="13"/>
      <c r="C35" s="14"/>
      <c r="D35" s="14"/>
      <c r="E35" s="15"/>
      <c r="F35" s="15"/>
      <c r="G35" s="14"/>
      <c r="H35" s="14"/>
      <c r="I35" s="15">
        <v>0</v>
      </c>
      <c r="J35" s="14"/>
      <c r="K35" s="14"/>
      <c r="L35" s="16"/>
      <c r="M35" s="16"/>
      <c r="N35" s="16"/>
    </row>
    <row r="36" spans="1:14" s="11" customFormat="1" ht="17.25" customHeight="1" x14ac:dyDescent="0.25">
      <c r="A36" s="6" t="s">
        <v>24</v>
      </c>
      <c r="B36" s="7"/>
      <c r="C36" s="8"/>
      <c r="D36" s="8"/>
      <c r="E36" s="9"/>
      <c r="F36" s="9"/>
      <c r="G36" s="8"/>
      <c r="H36" s="8"/>
      <c r="I36" s="8"/>
      <c r="J36" s="8"/>
      <c r="K36" s="8"/>
      <c r="L36" s="10"/>
      <c r="M36" s="10"/>
      <c r="N36" s="10"/>
    </row>
    <row r="37" spans="1:14" s="11" customFormat="1" ht="10.5" customHeight="1" x14ac:dyDescent="0.25">
      <c r="A37" s="12" t="s">
        <v>25</v>
      </c>
      <c r="B37" s="13" t="s">
        <v>26</v>
      </c>
      <c r="C37" s="14" t="s">
        <v>17</v>
      </c>
      <c r="D37" s="14" t="s">
        <v>18</v>
      </c>
      <c r="E37" s="15">
        <f t="shared" ref="E37:E38" si="11">+F37/30</f>
        <v>305.60000000000002</v>
      </c>
      <c r="F37" s="15">
        <f>VLOOKUP($A37,[1]Hoja1!$A$9:$AM$276,3,0)</f>
        <v>9168</v>
      </c>
      <c r="G37" s="15">
        <f>VLOOKUP($A37,[1]Hoja1!$A$9:$AM$276,8,0)</f>
        <v>0</v>
      </c>
      <c r="H37" s="15">
        <f>VLOOKUP($A37,[1]Hoja1!$A$9:$AM$276,5,0)+VLOOKUP($A37,[1]Hoja1!$A$9:$AM$276,7,0)</f>
        <v>0</v>
      </c>
      <c r="I37" s="15">
        <f>VLOOKUP($A37,[1]Hoja1!$A$9:$AM$276,4,0)+VLOOKUP($A37,[1]Hoja1!$A$9:$AM$276,6,0)</f>
        <v>0</v>
      </c>
      <c r="J37" s="15">
        <f>VLOOKUP($A37,[1]Hoja1!$A$9:$AM$276,9,0)+VLOOKUP($A37,[1]Hoja1!$A$9:$AM$276,10,0)+VLOOKUP($A37,[1]Hoja1!$A$9:$AM$276,11,0)+VLOOKUP($A37,[1]Hoja1!$A$9:$AM$276,13,0)</f>
        <v>0</v>
      </c>
      <c r="K37" s="15">
        <f>VLOOKUP($A37,[1]Hoja1!$A$9:$AM$276,12,0)</f>
        <v>1000</v>
      </c>
      <c r="L37" s="16">
        <f t="shared" ref="L37:L38" si="12">SUM(F37:J37)</f>
        <v>9168</v>
      </c>
      <c r="M37" s="15">
        <f>VLOOKUP($A37,[1]Hoja1!$A$9:$AM$276,37,0)</f>
        <v>4366.68</v>
      </c>
      <c r="N37" s="16">
        <f t="shared" ref="N37:N38" si="13">+L37-M37</f>
        <v>4801.32</v>
      </c>
    </row>
    <row r="38" spans="1:14" s="11" customFormat="1" ht="10.5" customHeight="1" x14ac:dyDescent="0.25">
      <c r="A38" s="12" t="s">
        <v>27</v>
      </c>
      <c r="B38" s="13" t="s">
        <v>28</v>
      </c>
      <c r="C38" s="14" t="s">
        <v>17</v>
      </c>
      <c r="D38" s="14" t="s">
        <v>18</v>
      </c>
      <c r="E38" s="15">
        <f t="shared" si="11"/>
        <v>0</v>
      </c>
      <c r="F38" s="15">
        <f>VLOOKUP($A38,[1]Hoja1!$A$9:$AM$276,3,0)</f>
        <v>0</v>
      </c>
      <c r="G38" s="15">
        <f>VLOOKUP($A38,[1]Hoja1!$A$9:$AM$276,8,0)</f>
        <v>0</v>
      </c>
      <c r="H38" s="15">
        <f>VLOOKUP($A38,[1]Hoja1!$A$9:$AM$276,5,0)+VLOOKUP($A38,[1]Hoja1!$A$9:$AM$276,7,0)</f>
        <v>0</v>
      </c>
      <c r="I38" s="15">
        <f>VLOOKUP($A38,[1]Hoja1!$A$9:$AM$276,4,0)+VLOOKUP($A38,[1]Hoja1!$A$9:$AM$276,6,0)</f>
        <v>0</v>
      </c>
      <c r="J38" s="15">
        <f>VLOOKUP($A38,[1]Hoja1!$A$9:$AM$276,9,0)+VLOOKUP($A38,[1]Hoja1!$A$9:$AM$276,10,0)+VLOOKUP($A38,[1]Hoja1!$A$9:$AM$276,11,0)+VLOOKUP($A38,[1]Hoja1!$A$9:$AM$276,13,0)</f>
        <v>0</v>
      </c>
      <c r="K38" s="15">
        <f>VLOOKUP($A38,[1]Hoja1!$A$9:$AM$276,12,0)</f>
        <v>1000</v>
      </c>
      <c r="L38" s="16">
        <f t="shared" si="12"/>
        <v>0</v>
      </c>
      <c r="M38" s="15">
        <f>VLOOKUP($A38,[1]Hoja1!$A$9:$AM$276,37,0)</f>
        <v>0</v>
      </c>
      <c r="N38" s="16">
        <f t="shared" si="13"/>
        <v>0</v>
      </c>
    </row>
    <row r="39" spans="1:14" s="11" customFormat="1" ht="10.5" customHeight="1" x14ac:dyDescent="0.25">
      <c r="A39" s="12"/>
      <c r="B39" s="13"/>
      <c r="C39" s="14"/>
      <c r="D39" s="14"/>
      <c r="E39" s="15"/>
      <c r="F39" s="15"/>
      <c r="G39" s="14"/>
      <c r="H39" s="14"/>
      <c r="I39" s="15"/>
      <c r="J39" s="14"/>
      <c r="K39" s="14"/>
      <c r="L39" s="16"/>
      <c r="M39" s="16"/>
      <c r="N39" s="16"/>
    </row>
    <row r="40" spans="1:14" s="11" customFormat="1" ht="17.25" customHeight="1" x14ac:dyDescent="0.25">
      <c r="A40" s="6" t="s">
        <v>29</v>
      </c>
      <c r="B40" s="7"/>
      <c r="C40" s="8"/>
      <c r="D40" s="8"/>
      <c r="E40" s="9"/>
      <c r="F40" s="9"/>
      <c r="G40" s="8"/>
      <c r="H40" s="8"/>
      <c r="I40" s="8"/>
      <c r="J40" s="8"/>
      <c r="K40" s="8"/>
      <c r="L40" s="10"/>
      <c r="M40" s="10"/>
      <c r="N40" s="10"/>
    </row>
    <row r="41" spans="1:14" s="11" customFormat="1" ht="10.5" customHeight="1" x14ac:dyDescent="0.25">
      <c r="A41" s="17" t="s">
        <v>30</v>
      </c>
      <c r="B41" s="13" t="s">
        <v>31</v>
      </c>
      <c r="C41" s="14" t="s">
        <v>32</v>
      </c>
      <c r="D41" s="14" t="s">
        <v>18</v>
      </c>
      <c r="E41" s="15">
        <f>+F41/30</f>
        <v>342.5</v>
      </c>
      <c r="F41" s="15">
        <f>VLOOKUP($A41,[1]Hoja1!$A$9:$AM$276,3,0)</f>
        <v>10275</v>
      </c>
      <c r="G41" s="15">
        <f>VLOOKUP($A41,[1]Hoja1!$A$9:$AM$276,8,0)</f>
        <v>0</v>
      </c>
      <c r="H41" s="15">
        <f>VLOOKUP($A41,[1]Hoja1!$A$9:$AM$276,5,0)+VLOOKUP($A41,[1]Hoja1!$A$9:$AM$276,7,0)</f>
        <v>0</v>
      </c>
      <c r="I41" s="15">
        <f>VLOOKUP($A41,[1]Hoja1!$A$9:$AM$276,4,0)+VLOOKUP($A41,[1]Hoja1!$A$9:$AM$276,6,0)</f>
        <v>0</v>
      </c>
      <c r="J41" s="15">
        <f>VLOOKUP($A41,[1]Hoja1!$A$9:$AM$276,9,0)+VLOOKUP($A41,[1]Hoja1!$A$9:$AM$276,10,0)+VLOOKUP($A41,[1]Hoja1!$A$9:$AM$276,11,0)+VLOOKUP($A41,[1]Hoja1!$A$9:$AM$276,13,0)</f>
        <v>1925</v>
      </c>
      <c r="K41" s="15">
        <f>VLOOKUP($A41,[1]Hoja1!$A$9:$AM$276,12,0)</f>
        <v>1000</v>
      </c>
      <c r="L41" s="16">
        <f>SUM(F41:J41)</f>
        <v>12200</v>
      </c>
      <c r="M41" s="15">
        <f>VLOOKUP($A41,[1]Hoja1!$A$9:$AM$276,37,0)</f>
        <v>2857.34</v>
      </c>
      <c r="N41" s="16">
        <f>+L41-M41</f>
        <v>9342.66</v>
      </c>
    </row>
    <row r="42" spans="1:14" s="11" customFormat="1" ht="10.5" customHeight="1" x14ac:dyDescent="0.25">
      <c r="A42" s="17"/>
      <c r="B42" s="13"/>
      <c r="C42" s="14"/>
      <c r="D42" s="14"/>
      <c r="E42" s="15"/>
      <c r="F42" s="15"/>
      <c r="G42" s="14"/>
      <c r="H42" s="14"/>
      <c r="I42" s="14"/>
      <c r="J42" s="14"/>
      <c r="K42" s="14"/>
      <c r="L42" s="16"/>
      <c r="M42" s="16"/>
      <c r="N42" s="16"/>
    </row>
    <row r="43" spans="1:14" s="11" customFormat="1" ht="17.25" customHeight="1" x14ac:dyDescent="0.25">
      <c r="A43" s="6" t="s">
        <v>33</v>
      </c>
      <c r="B43" s="7"/>
      <c r="C43" s="8"/>
      <c r="D43" s="8"/>
      <c r="E43" s="9"/>
      <c r="F43" s="9"/>
      <c r="G43" s="8"/>
      <c r="H43" s="8"/>
      <c r="I43" s="8"/>
      <c r="J43" s="8"/>
      <c r="K43" s="8"/>
      <c r="L43" s="10"/>
      <c r="M43" s="10"/>
      <c r="N43" s="10"/>
    </row>
    <row r="44" spans="1:14" s="11" customFormat="1" ht="10.5" customHeight="1" x14ac:dyDescent="0.25">
      <c r="A44" s="12" t="s">
        <v>34</v>
      </c>
      <c r="B44" s="13" t="s">
        <v>35</v>
      </c>
      <c r="C44" s="14" t="s">
        <v>17</v>
      </c>
      <c r="D44" s="14" t="s">
        <v>18</v>
      </c>
      <c r="E44" s="15">
        <f t="shared" ref="E44:E47" si="14">+F44/30</f>
        <v>480.3</v>
      </c>
      <c r="F44" s="15">
        <f>VLOOKUP($A44,[1]Hoja1!$A$9:$AM$276,3,0)</f>
        <v>14409</v>
      </c>
      <c r="G44" s="15">
        <f>VLOOKUP($A44,[1]Hoja1!$A$9:$AM$276,8,0)</f>
        <v>0</v>
      </c>
      <c r="H44" s="15">
        <f>VLOOKUP($A44,[1]Hoja1!$A$9:$AM$276,5,0)+VLOOKUP($A44,[1]Hoja1!$A$9:$AM$276,7,0)</f>
        <v>0</v>
      </c>
      <c r="I44" s="15">
        <f>VLOOKUP($A44,[1]Hoja1!$A$9:$AM$276,4,0)+VLOOKUP($A44,[1]Hoja1!$A$9:$AM$276,6,0)</f>
        <v>0</v>
      </c>
      <c r="J44" s="15">
        <f>VLOOKUP($A44,[1]Hoja1!$A$9:$AM$276,9,0)+VLOOKUP($A44,[1]Hoja1!$A$9:$AM$276,10,0)+VLOOKUP($A44,[1]Hoja1!$A$9:$AM$276,11,0)+VLOOKUP($A44,[1]Hoja1!$A$9:$AM$276,13,0)</f>
        <v>0</v>
      </c>
      <c r="K44" s="15">
        <f>VLOOKUP($A44,[1]Hoja1!$A$9:$AM$276,12,0)</f>
        <v>1000</v>
      </c>
      <c r="L44" s="16">
        <f t="shared" ref="L44:L48" si="15">SUM(F44:J44)</f>
        <v>14409</v>
      </c>
      <c r="M44" s="15">
        <f>VLOOKUP($A44,[1]Hoja1!$A$9:$AM$276,37,0)</f>
        <v>7880.92</v>
      </c>
      <c r="N44" s="16">
        <f t="shared" ref="N44:N48" si="16">+L44-M44</f>
        <v>6528.08</v>
      </c>
    </row>
    <row r="45" spans="1:14" s="11" customFormat="1" ht="10.5" customHeight="1" x14ac:dyDescent="0.25">
      <c r="A45" s="12" t="s">
        <v>153</v>
      </c>
      <c r="B45" s="13" t="s">
        <v>154</v>
      </c>
      <c r="C45" s="14" t="s">
        <v>155</v>
      </c>
      <c r="D45" s="14" t="s">
        <v>140</v>
      </c>
      <c r="E45" s="15">
        <f t="shared" si="14"/>
        <v>207.44</v>
      </c>
      <c r="F45" s="15">
        <f>VLOOKUP($A45,[1]Hoja1!$A$9:$AM$276,3,0)</f>
        <v>6223.2</v>
      </c>
      <c r="G45" s="15">
        <f>VLOOKUP($A45,[1]Hoja1!$A$9:$AM$276,8,0)</f>
        <v>0</v>
      </c>
      <c r="H45" s="15">
        <f>VLOOKUP($A45,[1]Hoja1!$A$9:$AM$276,5,0)+VLOOKUP($A45,[1]Hoja1!$A$9:$AM$276,7,0)</f>
        <v>0</v>
      </c>
      <c r="I45" s="15">
        <f>VLOOKUP($A45,[1]Hoja1!$A$9:$AM$276,4,0)+VLOOKUP($A45,[1]Hoja1!$A$9:$AM$276,6,0)</f>
        <v>0</v>
      </c>
      <c r="J45" s="15">
        <f>VLOOKUP($A45,[1]Hoja1!$A$9:$AM$276,9,0)+VLOOKUP($A45,[1]Hoja1!$A$9:$AM$276,10,0)+VLOOKUP($A45,[1]Hoja1!$A$9:$AM$276,11,0)+VLOOKUP($A45,[1]Hoja1!$A$9:$AM$276,13,0)</f>
        <v>3776.8</v>
      </c>
      <c r="K45" s="15">
        <f>VLOOKUP($A45,[1]Hoja1!$A$9:$AM$276,12,0)</f>
        <v>1000</v>
      </c>
      <c r="L45" s="16">
        <f t="shared" si="15"/>
        <v>10000</v>
      </c>
      <c r="M45" s="15">
        <f>VLOOKUP($A45,[1]Hoja1!$A$9:$AM$276,37,0)</f>
        <v>775.08</v>
      </c>
      <c r="N45" s="16">
        <f t="shared" si="16"/>
        <v>9224.92</v>
      </c>
    </row>
    <row r="46" spans="1:14" s="11" customFormat="1" ht="10.5" customHeight="1" x14ac:dyDescent="0.25">
      <c r="A46" s="12" t="s">
        <v>149</v>
      </c>
      <c r="B46" s="13" t="s">
        <v>150</v>
      </c>
      <c r="C46" s="14" t="s">
        <v>32</v>
      </c>
      <c r="D46" s="14" t="s">
        <v>140</v>
      </c>
      <c r="E46" s="15">
        <f t="shared" si="14"/>
        <v>475</v>
      </c>
      <c r="F46" s="15">
        <f>VLOOKUP($A46,[1]Hoja1!$A$9:$AM$276,3,0)</f>
        <v>14250</v>
      </c>
      <c r="G46" s="15">
        <f>VLOOKUP($A46,[1]Hoja1!$A$9:$AM$276,8,0)</f>
        <v>0</v>
      </c>
      <c r="H46" s="15">
        <f>VLOOKUP($A46,[1]Hoja1!$A$9:$AM$276,5,0)+VLOOKUP($A46,[1]Hoja1!$A$9:$AM$276,7,0)</f>
        <v>0</v>
      </c>
      <c r="I46" s="15">
        <f>VLOOKUP($A46,[1]Hoja1!$A$9:$AM$276,4,0)+VLOOKUP($A46,[1]Hoja1!$A$9:$AM$276,6,0)</f>
        <v>0</v>
      </c>
      <c r="J46" s="15">
        <f>VLOOKUP($A46,[1]Hoja1!$A$9:$AM$276,9,0)+VLOOKUP($A46,[1]Hoja1!$A$9:$AM$276,10,0)+VLOOKUP($A46,[1]Hoja1!$A$9:$AM$276,11,0)+VLOOKUP($A46,[1]Hoja1!$A$9:$AM$276,13,0)</f>
        <v>9537.56</v>
      </c>
      <c r="K46" s="15">
        <f>VLOOKUP($A46,[1]Hoja1!$A$9:$AM$276,12,0)</f>
        <v>1000</v>
      </c>
      <c r="L46" s="16">
        <f t="shared" si="15"/>
        <v>23787.559999999998</v>
      </c>
      <c r="M46" s="15">
        <f>VLOOKUP($A46,[1]Hoja1!$A$9:$AM$276,37,0)</f>
        <v>4119.4799999999996</v>
      </c>
      <c r="N46" s="16">
        <f t="shared" si="16"/>
        <v>19668.079999999998</v>
      </c>
    </row>
    <row r="47" spans="1:14" s="11" customFormat="1" ht="10.5" customHeight="1" x14ac:dyDescent="0.25">
      <c r="A47" s="12" t="s">
        <v>168</v>
      </c>
      <c r="B47" s="13" t="s">
        <v>169</v>
      </c>
      <c r="C47" s="14" t="s">
        <v>170</v>
      </c>
      <c r="D47" s="14" t="s">
        <v>18</v>
      </c>
      <c r="E47" s="15">
        <f t="shared" si="14"/>
        <v>485</v>
      </c>
      <c r="F47" s="15">
        <f>VLOOKUP($A47,[1]Hoja1!$A$9:$AM$276,3,0)</f>
        <v>14550</v>
      </c>
      <c r="G47" s="15">
        <f>VLOOKUP($A47,[1]Hoja1!$A$9:$AM$276,8,0)</f>
        <v>0</v>
      </c>
      <c r="H47" s="15">
        <f>VLOOKUP($A47,[1]Hoja1!$A$9:$AM$276,5,0)+VLOOKUP($A47,[1]Hoja1!$A$9:$AM$276,7,0)</f>
        <v>0</v>
      </c>
      <c r="I47" s="15">
        <f>VLOOKUP($A47,[1]Hoja1!$A$9:$AM$276,4,0)+VLOOKUP($A47,[1]Hoja1!$A$9:$AM$276,6,0)</f>
        <v>0</v>
      </c>
      <c r="J47" s="15">
        <f>VLOOKUP($A47,[1]Hoja1!$A$9:$AM$276,9,0)+VLOOKUP($A47,[1]Hoja1!$A$9:$AM$276,10,0)+VLOOKUP($A47,[1]Hoja1!$A$9:$AM$276,11,0)+VLOOKUP($A47,[1]Hoja1!$A$9:$AM$276,13,0)</f>
        <v>9676.7999999999993</v>
      </c>
      <c r="K47" s="15">
        <f>VLOOKUP($A47,[1]Hoja1!$A$9:$AM$276,12,0)</f>
        <v>1000</v>
      </c>
      <c r="L47" s="16">
        <f t="shared" si="15"/>
        <v>24226.799999999999</v>
      </c>
      <c r="M47" s="15">
        <f>VLOOKUP($A47,[1]Hoja1!$A$9:$AM$276,37,0)</f>
        <v>4226.8</v>
      </c>
      <c r="N47" s="16">
        <f t="shared" si="16"/>
        <v>20000</v>
      </c>
    </row>
    <row r="48" spans="1:14" s="11" customFormat="1" ht="10.5" customHeight="1" x14ac:dyDescent="0.25">
      <c r="A48" s="12" t="s">
        <v>186</v>
      </c>
      <c r="B48" s="13" t="s">
        <v>187</v>
      </c>
      <c r="C48" s="14" t="s">
        <v>188</v>
      </c>
      <c r="D48" s="14" t="s">
        <v>18</v>
      </c>
      <c r="E48" s="15">
        <v>280</v>
      </c>
      <c r="F48" s="15">
        <f>VLOOKUP($A48,[1]Hoja1!$A$9:$AM$276,3,0)</f>
        <v>8400</v>
      </c>
      <c r="G48" s="15">
        <f>VLOOKUP($A48,[1]Hoja1!$A$9:$AM$276,8,0)</f>
        <v>0</v>
      </c>
      <c r="H48" s="15">
        <f>VLOOKUP($A48,[1]Hoja1!$A$9:$AM$276,5,0)+VLOOKUP($A48,[1]Hoja1!$A$9:$AM$276,7,0)</f>
        <v>0</v>
      </c>
      <c r="I48" s="15">
        <f>VLOOKUP($A48,[1]Hoja1!$A$9:$AM$276,4,0)+VLOOKUP($A48,[1]Hoja1!$A$9:$AM$276,6,0)</f>
        <v>0</v>
      </c>
      <c r="J48" s="15">
        <f>VLOOKUP($A48,[1]Hoja1!$A$9:$AM$276,9,0)+VLOOKUP($A48,[1]Hoja1!$A$9:$AM$276,10,0)+VLOOKUP($A48,[1]Hoja1!$A$9:$AM$276,11,0)+VLOOKUP($A48,[1]Hoja1!$A$9:$AM$276,13,0)</f>
        <v>4480</v>
      </c>
      <c r="K48" s="15">
        <f>VLOOKUP($A48,[1]Hoja1!$A$9:$AM$276,12,0)</f>
        <v>1000</v>
      </c>
      <c r="L48" s="16">
        <f t="shared" si="15"/>
        <v>12880</v>
      </c>
      <c r="M48" s="15">
        <f>VLOOKUP($A48,[1]Hoja1!$A$9:$AM$276,37,0)</f>
        <v>1575.38</v>
      </c>
      <c r="N48" s="16">
        <f t="shared" si="16"/>
        <v>11304.619999999999</v>
      </c>
    </row>
    <row r="49" spans="1:14" s="11" customFormat="1" ht="10.5" customHeight="1" x14ac:dyDescent="0.25">
      <c r="A49" s="26"/>
      <c r="B49" s="13"/>
      <c r="C49" s="14"/>
      <c r="D49" s="14"/>
      <c r="E49" s="15"/>
      <c r="F49" s="15"/>
      <c r="G49" s="14"/>
      <c r="H49" s="14"/>
      <c r="I49" s="14"/>
      <c r="J49" s="14"/>
      <c r="K49" s="14"/>
      <c r="L49" s="16"/>
      <c r="M49" s="16"/>
      <c r="N49" s="16"/>
    </row>
    <row r="50" spans="1:14" s="11" customFormat="1" ht="17.25" customHeight="1" x14ac:dyDescent="0.25">
      <c r="A50" s="6" t="s">
        <v>38</v>
      </c>
      <c r="B50" s="7"/>
      <c r="C50" s="8"/>
      <c r="D50" s="8"/>
      <c r="E50" s="9"/>
      <c r="F50" s="9"/>
      <c r="G50" s="8"/>
      <c r="H50" s="8"/>
      <c r="I50" s="8"/>
      <c r="J50" s="8"/>
      <c r="K50" s="8"/>
      <c r="L50" s="10"/>
      <c r="M50" s="10"/>
      <c r="N50" s="10"/>
    </row>
    <row r="51" spans="1:14" s="11" customFormat="1" ht="10.5" customHeight="1" x14ac:dyDescent="0.25">
      <c r="A51" s="26" t="s">
        <v>39</v>
      </c>
      <c r="B51" s="13" t="s">
        <v>40</v>
      </c>
      <c r="C51" s="14" t="s">
        <v>41</v>
      </c>
      <c r="D51" s="14" t="s">
        <v>18</v>
      </c>
      <c r="E51" s="15">
        <f t="shared" ref="E51:E66" si="17">+F51/30</f>
        <v>392.25</v>
      </c>
      <c r="F51" s="15">
        <f>VLOOKUP($A51,[1]Hoja1!$A$9:$AM$276,3,0)</f>
        <v>11767.5</v>
      </c>
      <c r="G51" s="15">
        <f>VLOOKUP($A51,[1]Hoja1!$A$9:$AM$276,8,0)</f>
        <v>0</v>
      </c>
      <c r="H51" s="15">
        <f>VLOOKUP($A51,[1]Hoja1!$A$9:$AM$276,5,0)+VLOOKUP($A51,[1]Hoja1!$A$9:$AM$276,7,0)</f>
        <v>0</v>
      </c>
      <c r="I51" s="15">
        <f>VLOOKUP($A51,[1]Hoja1!$A$9:$AM$276,4,0)+VLOOKUP($A51,[1]Hoja1!$A$9:$AM$276,6,0)</f>
        <v>0</v>
      </c>
      <c r="J51" s="15">
        <f>VLOOKUP($A51,[1]Hoja1!$A$9:$AM$276,9,0)+VLOOKUP($A51,[1]Hoja1!$A$9:$AM$276,10,0)+VLOOKUP($A51,[1]Hoja1!$A$9:$AM$276,11,0)+VLOOKUP($A51,[1]Hoja1!$A$9:$AM$276,13,0)</f>
        <v>0</v>
      </c>
      <c r="K51" s="15">
        <f>VLOOKUP($A51,[1]Hoja1!$A$9:$AM$276,12,0)</f>
        <v>1000</v>
      </c>
      <c r="L51" s="16">
        <f t="shared" ref="L51:L66" si="18">SUM(F51:J51)</f>
        <v>11767.5</v>
      </c>
      <c r="M51" s="15">
        <f>VLOOKUP($A51,[1]Hoja1!$A$9:$AM$276,37,0)</f>
        <v>6062.25</v>
      </c>
      <c r="N51" s="16">
        <f t="shared" ref="N51:N66" si="19">+L51-M51</f>
        <v>5705.25</v>
      </c>
    </row>
    <row r="52" spans="1:14" s="11" customFormat="1" ht="10.5" customHeight="1" x14ac:dyDescent="0.25">
      <c r="A52" s="26" t="s">
        <v>42</v>
      </c>
      <c r="B52" s="13" t="s">
        <v>43</v>
      </c>
      <c r="C52" s="14" t="s">
        <v>44</v>
      </c>
      <c r="D52" s="14" t="s">
        <v>18</v>
      </c>
      <c r="E52" s="15">
        <f t="shared" si="17"/>
        <v>222</v>
      </c>
      <c r="F52" s="15">
        <f>VLOOKUP($A52,[1]Hoja1!$A$9:$AM$276,3,0)</f>
        <v>6660</v>
      </c>
      <c r="G52" s="15">
        <f>VLOOKUP($A52,[1]Hoja1!$A$9:$AM$276,8,0)</f>
        <v>0</v>
      </c>
      <c r="H52" s="15">
        <f>VLOOKUP($A52,[1]Hoja1!$A$9:$AM$276,5,0)+VLOOKUP($A52,[1]Hoja1!$A$9:$AM$276,7,0)</f>
        <v>0</v>
      </c>
      <c r="I52" s="15">
        <f>VLOOKUP($A52,[1]Hoja1!$A$9:$AM$276,4,0)+VLOOKUP($A52,[1]Hoja1!$A$9:$AM$276,6,0)</f>
        <v>0</v>
      </c>
      <c r="J52" s="15">
        <f>VLOOKUP($A52,[1]Hoja1!$A$9:$AM$276,9,0)+VLOOKUP($A52,[1]Hoja1!$A$9:$AM$276,10,0)+VLOOKUP($A52,[1]Hoja1!$A$9:$AM$276,11,0)+VLOOKUP($A52,[1]Hoja1!$A$9:$AM$276,13,0)</f>
        <v>0</v>
      </c>
      <c r="K52" s="15">
        <f>VLOOKUP($A52,[1]Hoja1!$A$9:$AM$276,12,0)</f>
        <v>1000</v>
      </c>
      <c r="L52" s="16">
        <f t="shared" si="18"/>
        <v>6660</v>
      </c>
      <c r="M52" s="15">
        <f>VLOOKUP($A52,[1]Hoja1!$A$9:$AM$276,37,0)</f>
        <v>1044.3599999999999</v>
      </c>
      <c r="N52" s="16">
        <f t="shared" si="19"/>
        <v>5615.64</v>
      </c>
    </row>
    <row r="53" spans="1:14" s="11" customFormat="1" ht="10.5" customHeight="1" x14ac:dyDescent="0.25">
      <c r="A53" s="26" t="s">
        <v>45</v>
      </c>
      <c r="B53" s="13" t="s">
        <v>46</v>
      </c>
      <c r="C53" s="14" t="s">
        <v>44</v>
      </c>
      <c r="D53" s="14" t="s">
        <v>18</v>
      </c>
      <c r="E53" s="15">
        <f t="shared" si="17"/>
        <v>222</v>
      </c>
      <c r="F53" s="15">
        <f>VLOOKUP($A53,[1]Hoja1!$A$9:$AM$276,3,0)</f>
        <v>6660</v>
      </c>
      <c r="G53" s="15">
        <f>VLOOKUP($A53,[1]Hoja1!$A$9:$AM$276,8,0)</f>
        <v>0</v>
      </c>
      <c r="H53" s="15">
        <f>VLOOKUP($A53,[1]Hoja1!$A$9:$AM$276,5,0)+VLOOKUP($A53,[1]Hoja1!$A$9:$AM$276,7,0)</f>
        <v>0</v>
      </c>
      <c r="I53" s="15">
        <f>VLOOKUP($A53,[1]Hoja1!$A$9:$AM$276,4,0)+VLOOKUP($A53,[1]Hoja1!$A$9:$AM$276,6,0)</f>
        <v>0</v>
      </c>
      <c r="J53" s="15">
        <f>VLOOKUP($A53,[1]Hoja1!$A$9:$AM$276,9,0)+VLOOKUP($A53,[1]Hoja1!$A$9:$AM$276,10,0)+VLOOKUP($A53,[1]Hoja1!$A$9:$AM$276,11,0)+VLOOKUP($A53,[1]Hoja1!$A$9:$AM$276,13,0)</f>
        <v>0</v>
      </c>
      <c r="K53" s="15">
        <f>VLOOKUP($A53,[1]Hoja1!$A$9:$AM$276,12,0)</f>
        <v>1000</v>
      </c>
      <c r="L53" s="16">
        <f t="shared" si="18"/>
        <v>6660</v>
      </c>
      <c r="M53" s="15">
        <f>VLOOKUP($A53,[1]Hoja1!$A$9:$AM$276,37,0)</f>
        <v>2853.22</v>
      </c>
      <c r="N53" s="16">
        <f t="shared" si="19"/>
        <v>3806.78</v>
      </c>
    </row>
    <row r="54" spans="1:14" s="11" customFormat="1" ht="10.5" customHeight="1" x14ac:dyDescent="0.25">
      <c r="A54" s="26" t="s">
        <v>47</v>
      </c>
      <c r="B54" s="13" t="s">
        <v>48</v>
      </c>
      <c r="C54" s="14" t="s">
        <v>44</v>
      </c>
      <c r="D54" s="14" t="s">
        <v>18</v>
      </c>
      <c r="E54" s="15">
        <f t="shared" si="17"/>
        <v>222</v>
      </c>
      <c r="F54" s="15">
        <f>VLOOKUP($A54,[1]Hoja1!$A$9:$AM$276,3,0)</f>
        <v>6660</v>
      </c>
      <c r="G54" s="15">
        <f>VLOOKUP($A54,[1]Hoja1!$A$9:$AM$276,8,0)</f>
        <v>0</v>
      </c>
      <c r="H54" s="15">
        <f>VLOOKUP($A54,[1]Hoja1!$A$9:$AM$276,5,0)+VLOOKUP($A54,[1]Hoja1!$A$9:$AM$276,7,0)</f>
        <v>0</v>
      </c>
      <c r="I54" s="15">
        <f>VLOOKUP($A54,[1]Hoja1!$A$9:$AM$276,4,0)+VLOOKUP($A54,[1]Hoja1!$A$9:$AM$276,6,0)</f>
        <v>0</v>
      </c>
      <c r="J54" s="15">
        <f>VLOOKUP($A54,[1]Hoja1!$A$9:$AM$276,9,0)+VLOOKUP($A54,[1]Hoja1!$A$9:$AM$276,10,0)+VLOOKUP($A54,[1]Hoja1!$A$9:$AM$276,11,0)+VLOOKUP($A54,[1]Hoja1!$A$9:$AM$276,13,0)</f>
        <v>0</v>
      </c>
      <c r="K54" s="15">
        <f>VLOOKUP($A54,[1]Hoja1!$A$9:$AM$276,12,0)</f>
        <v>1000</v>
      </c>
      <c r="L54" s="16">
        <f t="shared" si="18"/>
        <v>6660</v>
      </c>
      <c r="M54" s="15">
        <f>VLOOKUP($A54,[1]Hoja1!$A$9:$AM$276,37,0)</f>
        <v>3298.62</v>
      </c>
      <c r="N54" s="16">
        <f t="shared" si="19"/>
        <v>3361.38</v>
      </c>
    </row>
    <row r="55" spans="1:14" s="11" customFormat="1" ht="10.5" customHeight="1" x14ac:dyDescent="0.25">
      <c r="A55" s="26" t="s">
        <v>49</v>
      </c>
      <c r="B55" s="13" t="s">
        <v>50</v>
      </c>
      <c r="C55" s="14" t="s">
        <v>41</v>
      </c>
      <c r="D55" s="14" t="s">
        <v>18</v>
      </c>
      <c r="E55" s="15">
        <f t="shared" si="17"/>
        <v>305.60000000000002</v>
      </c>
      <c r="F55" s="15">
        <f>VLOOKUP($A55,[1]Hoja1!$A$9:$AM$276,3,0)</f>
        <v>9168</v>
      </c>
      <c r="G55" s="15">
        <f>VLOOKUP($A55,[1]Hoja1!$A$9:$AM$276,8,0)</f>
        <v>0</v>
      </c>
      <c r="H55" s="15">
        <f>VLOOKUP($A55,[1]Hoja1!$A$9:$AM$276,5,0)+VLOOKUP($A55,[1]Hoja1!$A$9:$AM$276,7,0)</f>
        <v>0</v>
      </c>
      <c r="I55" s="15">
        <f>VLOOKUP($A55,[1]Hoja1!$A$9:$AM$276,4,0)+VLOOKUP($A55,[1]Hoja1!$A$9:$AM$276,6,0)</f>
        <v>0</v>
      </c>
      <c r="J55" s="15">
        <f>VLOOKUP($A55,[1]Hoja1!$A$9:$AM$276,9,0)+VLOOKUP($A55,[1]Hoja1!$A$9:$AM$276,10,0)+VLOOKUP($A55,[1]Hoja1!$A$9:$AM$276,11,0)+VLOOKUP($A55,[1]Hoja1!$A$9:$AM$276,13,0)</f>
        <v>2000</v>
      </c>
      <c r="K55" s="15">
        <f>VLOOKUP($A55,[1]Hoja1!$A$9:$AM$276,12,0)</f>
        <v>1000</v>
      </c>
      <c r="L55" s="16">
        <f t="shared" si="18"/>
        <v>11168</v>
      </c>
      <c r="M55" s="15">
        <f>VLOOKUP($A55,[1]Hoja1!$A$9:$AM$276,37,0)</f>
        <v>5919.42</v>
      </c>
      <c r="N55" s="16">
        <f t="shared" si="19"/>
        <v>5248.58</v>
      </c>
    </row>
    <row r="56" spans="1:14" s="11" customFormat="1" ht="10.5" customHeight="1" x14ac:dyDescent="0.25">
      <c r="A56" s="26" t="s">
        <v>36</v>
      </c>
      <c r="B56" s="13" t="s">
        <v>37</v>
      </c>
      <c r="C56" s="14" t="s">
        <v>17</v>
      </c>
      <c r="D56" s="14" t="s">
        <v>18</v>
      </c>
      <c r="E56" s="15">
        <f t="shared" si="17"/>
        <v>263.94</v>
      </c>
      <c r="F56" s="15">
        <f>VLOOKUP($A56,[1]Hoja1!$A$9:$AM$276,3,0)</f>
        <v>7918.2</v>
      </c>
      <c r="G56" s="15">
        <f>VLOOKUP($A56,[1]Hoja1!$A$9:$AM$276,8,0)</f>
        <v>0</v>
      </c>
      <c r="H56" s="15">
        <f>VLOOKUP($A56,[1]Hoja1!$A$9:$AM$276,5,0)+VLOOKUP($A56,[1]Hoja1!$A$9:$AM$276,7,0)</f>
        <v>0</v>
      </c>
      <c r="I56" s="15">
        <f>VLOOKUP($A56,[1]Hoja1!$A$9:$AM$276,4,0)+VLOOKUP($A56,[1]Hoja1!$A$9:$AM$276,6,0)</f>
        <v>0</v>
      </c>
      <c r="J56" s="15">
        <f>VLOOKUP($A56,[1]Hoja1!$A$9:$AM$276,9,0)+VLOOKUP($A56,[1]Hoja1!$A$9:$AM$276,10,0)+VLOOKUP($A56,[1]Hoja1!$A$9:$AM$276,11,0)+VLOOKUP($A56,[1]Hoja1!$A$9:$AM$276,13,0)</f>
        <v>0</v>
      </c>
      <c r="K56" s="15">
        <f>VLOOKUP($A56,[1]Hoja1!$A$9:$AM$276,12,0)</f>
        <v>1000</v>
      </c>
      <c r="L56" s="16">
        <f t="shared" si="18"/>
        <v>7918.2</v>
      </c>
      <c r="M56" s="15">
        <f>VLOOKUP($A56,[1]Hoja1!$A$9:$AM$276,37,0)</f>
        <v>1940.92</v>
      </c>
      <c r="N56" s="16">
        <f t="shared" si="19"/>
        <v>5977.28</v>
      </c>
    </row>
    <row r="57" spans="1:14" s="11" customFormat="1" ht="10.5" customHeight="1" x14ac:dyDescent="0.25">
      <c r="A57" s="26" t="s">
        <v>53</v>
      </c>
      <c r="B57" s="13" t="s">
        <v>54</v>
      </c>
      <c r="C57" s="14" t="s">
        <v>17</v>
      </c>
      <c r="D57" s="14" t="s">
        <v>18</v>
      </c>
      <c r="E57" s="15">
        <f t="shared" si="17"/>
        <v>516.79999999999995</v>
      </c>
      <c r="F57" s="15">
        <f>VLOOKUP($A57,[1]Hoja1!$A$9:$AM$276,3,0)</f>
        <v>15504</v>
      </c>
      <c r="G57" s="15">
        <f>VLOOKUP($A57,[1]Hoja1!$A$9:$AM$276,8,0)</f>
        <v>0</v>
      </c>
      <c r="H57" s="15">
        <f>VLOOKUP($A57,[1]Hoja1!$A$9:$AM$276,5,0)+VLOOKUP($A57,[1]Hoja1!$A$9:$AM$276,7,0)</f>
        <v>0</v>
      </c>
      <c r="I57" s="15">
        <f>VLOOKUP($A57,[1]Hoja1!$A$9:$AM$276,4,0)+VLOOKUP($A57,[1]Hoja1!$A$9:$AM$276,6,0)</f>
        <v>0</v>
      </c>
      <c r="J57" s="15">
        <f>VLOOKUP($A57,[1]Hoja1!$A$9:$AM$276,9,0)+VLOOKUP($A57,[1]Hoja1!$A$9:$AM$276,10,0)+VLOOKUP($A57,[1]Hoja1!$A$9:$AM$276,11,0)+VLOOKUP($A57,[1]Hoja1!$A$9:$AM$276,13,0)</f>
        <v>0</v>
      </c>
      <c r="K57" s="15">
        <f>VLOOKUP($A57,[1]Hoja1!$A$9:$AM$276,12,0)</f>
        <v>1000</v>
      </c>
      <c r="L57" s="16">
        <f t="shared" si="18"/>
        <v>15504</v>
      </c>
      <c r="M57" s="15">
        <f>VLOOKUP($A57,[1]Hoja1!$A$9:$AM$276,37,0)</f>
        <v>6524.23</v>
      </c>
      <c r="N57" s="16">
        <f t="shared" si="19"/>
        <v>8979.77</v>
      </c>
    </row>
    <row r="58" spans="1:14" s="11" customFormat="1" ht="10.5" customHeight="1" x14ac:dyDescent="0.25">
      <c r="A58" s="26" t="s">
        <v>55</v>
      </c>
      <c r="B58" s="13" t="s">
        <v>56</v>
      </c>
      <c r="C58" s="14" t="s">
        <v>57</v>
      </c>
      <c r="D58" s="14" t="s">
        <v>18</v>
      </c>
      <c r="E58" s="15">
        <f t="shared" si="17"/>
        <v>525</v>
      </c>
      <c r="F58" s="15">
        <f>VLOOKUP($A58,[1]Hoja1!$A$9:$AM$276,3,0)</f>
        <v>15750</v>
      </c>
      <c r="G58" s="15">
        <f>VLOOKUP($A58,[1]Hoja1!$A$9:$AM$276,8,0)</f>
        <v>0</v>
      </c>
      <c r="H58" s="15">
        <f>VLOOKUP($A58,[1]Hoja1!$A$9:$AM$276,5,0)+VLOOKUP($A58,[1]Hoja1!$A$9:$AM$276,7,0)</f>
        <v>0</v>
      </c>
      <c r="I58" s="15">
        <f>VLOOKUP($A58,[1]Hoja1!$A$9:$AM$276,4,0)+VLOOKUP($A58,[1]Hoja1!$A$9:$AM$276,6,0)</f>
        <v>0</v>
      </c>
      <c r="J58" s="15">
        <f>VLOOKUP($A58,[1]Hoja1!$A$9:$AM$276,9,0)+VLOOKUP($A58,[1]Hoja1!$A$9:$AM$276,10,0)+VLOOKUP($A58,[1]Hoja1!$A$9:$AM$276,11,0)+VLOOKUP($A58,[1]Hoja1!$A$9:$AM$276,13,0)</f>
        <v>1850.8</v>
      </c>
      <c r="K58" s="15">
        <f>VLOOKUP($A58,[1]Hoja1!$A$9:$AM$276,12,0)</f>
        <v>1000</v>
      </c>
      <c r="L58" s="16">
        <f t="shared" si="18"/>
        <v>17600.8</v>
      </c>
      <c r="M58" s="15">
        <f>VLOOKUP($A58,[1]Hoja1!$A$9:$AM$276,37,0)</f>
        <v>4657.49</v>
      </c>
      <c r="N58" s="16">
        <f t="shared" si="19"/>
        <v>12943.31</v>
      </c>
    </row>
    <row r="59" spans="1:14" s="11" customFormat="1" ht="10.5" customHeight="1" x14ac:dyDescent="0.25">
      <c r="A59" s="26" t="s">
        <v>58</v>
      </c>
      <c r="B59" s="13" t="s">
        <v>59</v>
      </c>
      <c r="C59" s="14" t="s">
        <v>60</v>
      </c>
      <c r="D59" s="14" t="s">
        <v>18</v>
      </c>
      <c r="E59" s="15">
        <f t="shared" si="17"/>
        <v>212.8</v>
      </c>
      <c r="F59" s="15">
        <f>VLOOKUP($A59,[1]Hoja1!$A$9:$AM$276,3,0)</f>
        <v>6384</v>
      </c>
      <c r="G59" s="15">
        <f>VLOOKUP($A59,[1]Hoja1!$A$9:$AM$276,8,0)</f>
        <v>0</v>
      </c>
      <c r="H59" s="15">
        <f>VLOOKUP($A59,[1]Hoja1!$A$9:$AM$276,5,0)+VLOOKUP($A59,[1]Hoja1!$A$9:$AM$276,7,0)</f>
        <v>0</v>
      </c>
      <c r="I59" s="15">
        <f>VLOOKUP($A59,[1]Hoja1!$A$9:$AM$276,4,0)+VLOOKUP($A59,[1]Hoja1!$A$9:$AM$276,6,0)</f>
        <v>0</v>
      </c>
      <c r="J59" s="15">
        <f>VLOOKUP($A59,[1]Hoja1!$A$9:$AM$276,9,0)+VLOOKUP($A59,[1]Hoja1!$A$9:$AM$276,10,0)+VLOOKUP($A59,[1]Hoja1!$A$9:$AM$276,11,0)+VLOOKUP($A59,[1]Hoja1!$A$9:$AM$276,13,0)</f>
        <v>0</v>
      </c>
      <c r="K59" s="15">
        <f>VLOOKUP($A59,[1]Hoja1!$A$9:$AM$276,12,0)</f>
        <v>1000</v>
      </c>
      <c r="L59" s="16">
        <f t="shared" si="18"/>
        <v>6384</v>
      </c>
      <c r="M59" s="15">
        <f>VLOOKUP($A59,[1]Hoja1!$A$9:$AM$276,37,0)</f>
        <v>306.76</v>
      </c>
      <c r="N59" s="16">
        <f t="shared" si="19"/>
        <v>6077.24</v>
      </c>
    </row>
    <row r="60" spans="1:14" s="11" customFormat="1" ht="10.5" customHeight="1" x14ac:dyDescent="0.25">
      <c r="A60" s="26" t="s">
        <v>132</v>
      </c>
      <c r="B60" s="13" t="s">
        <v>62</v>
      </c>
      <c r="C60" s="14" t="s">
        <v>61</v>
      </c>
      <c r="D60" s="14" t="s">
        <v>18</v>
      </c>
      <c r="E60" s="15">
        <f t="shared" si="17"/>
        <v>534.42999999999995</v>
      </c>
      <c r="F60" s="15">
        <f>VLOOKUP($A60,[1]Hoja1!$A$9:$AM$276,3,0)</f>
        <v>16032.9</v>
      </c>
      <c r="G60" s="15">
        <f>VLOOKUP($A60,[1]Hoja1!$A$9:$AM$276,8,0)</f>
        <v>0</v>
      </c>
      <c r="H60" s="15">
        <f>VLOOKUP($A60,[1]Hoja1!$A$9:$AM$276,5,0)+VLOOKUP($A60,[1]Hoja1!$A$9:$AM$276,7,0)</f>
        <v>0</v>
      </c>
      <c r="I60" s="15">
        <f>VLOOKUP($A60,[1]Hoja1!$A$9:$AM$276,4,0)+VLOOKUP($A60,[1]Hoja1!$A$9:$AM$276,6,0)</f>
        <v>0</v>
      </c>
      <c r="J60" s="15">
        <f>VLOOKUP($A60,[1]Hoja1!$A$9:$AM$276,9,0)+VLOOKUP($A60,[1]Hoja1!$A$9:$AM$276,10,0)+VLOOKUP($A60,[1]Hoja1!$A$9:$AM$276,11,0)+VLOOKUP($A60,[1]Hoja1!$A$9:$AM$276,13,0)</f>
        <v>4600</v>
      </c>
      <c r="K60" s="15">
        <f>VLOOKUP($A60,[1]Hoja1!$A$9:$AM$276,12,0)</f>
        <v>1000</v>
      </c>
      <c r="L60" s="16">
        <f t="shared" si="18"/>
        <v>20632.900000000001</v>
      </c>
      <c r="M60" s="15">
        <f>VLOOKUP($A60,[1]Hoja1!$A$9:$AM$276,37,0)</f>
        <v>6185.84</v>
      </c>
      <c r="N60" s="16">
        <f t="shared" si="19"/>
        <v>14447.060000000001</v>
      </c>
    </row>
    <row r="61" spans="1:14" s="11" customFormat="1" ht="10.5" customHeight="1" x14ac:dyDescent="0.25">
      <c r="A61" s="26" t="s">
        <v>133</v>
      </c>
      <c r="B61" s="13" t="s">
        <v>64</v>
      </c>
      <c r="C61" s="14" t="s">
        <v>61</v>
      </c>
      <c r="D61" s="14" t="s">
        <v>18</v>
      </c>
      <c r="E61" s="15">
        <f t="shared" si="17"/>
        <v>446.53</v>
      </c>
      <c r="F61" s="15">
        <f>VLOOKUP($A61,[1]Hoja1!$A$9:$AM$276,3,0)</f>
        <v>13395.9</v>
      </c>
      <c r="G61" s="15">
        <f>VLOOKUP($A61,[1]Hoja1!$A$9:$AM$276,8,0)</f>
        <v>0</v>
      </c>
      <c r="H61" s="15">
        <f>VLOOKUP($A61,[1]Hoja1!$A$9:$AM$276,5,0)+VLOOKUP($A61,[1]Hoja1!$A$9:$AM$276,7,0)</f>
        <v>0</v>
      </c>
      <c r="I61" s="15">
        <f>VLOOKUP($A61,[1]Hoja1!$A$9:$AM$276,4,0)+VLOOKUP($A61,[1]Hoja1!$A$9:$AM$276,6,0)</f>
        <v>0</v>
      </c>
      <c r="J61" s="15">
        <f>VLOOKUP($A61,[1]Hoja1!$A$9:$AM$276,9,0)+VLOOKUP($A61,[1]Hoja1!$A$9:$AM$276,10,0)+VLOOKUP($A61,[1]Hoja1!$A$9:$AM$276,11,0)+VLOOKUP($A61,[1]Hoja1!$A$9:$AM$276,13,0)</f>
        <v>4600</v>
      </c>
      <c r="K61" s="15">
        <f>VLOOKUP($A61,[1]Hoja1!$A$9:$AM$276,12,0)</f>
        <v>1000</v>
      </c>
      <c r="L61" s="16">
        <f t="shared" si="18"/>
        <v>17995.900000000001</v>
      </c>
      <c r="M61" s="15">
        <f>VLOOKUP($A61,[1]Hoja1!$A$9:$AM$276,37,0)</f>
        <v>3278</v>
      </c>
      <c r="N61" s="16">
        <f t="shared" si="19"/>
        <v>14717.900000000001</v>
      </c>
    </row>
    <row r="62" spans="1:14" s="11" customFormat="1" ht="10.5" customHeight="1" x14ac:dyDescent="0.25">
      <c r="A62" s="26" t="s">
        <v>125</v>
      </c>
      <c r="B62" s="13" t="s">
        <v>65</v>
      </c>
      <c r="C62" s="14" t="s">
        <v>66</v>
      </c>
      <c r="D62" s="14" t="s">
        <v>140</v>
      </c>
      <c r="E62" s="15">
        <f t="shared" si="17"/>
        <v>233.32999999999998</v>
      </c>
      <c r="F62" s="15">
        <f>VLOOKUP($A62,[1]Hoja1!$A$9:$AM$276,3,0)</f>
        <v>6999.9</v>
      </c>
      <c r="G62" s="15">
        <f>VLOOKUP($A62,[1]Hoja1!$A$9:$AM$276,8,0)</f>
        <v>0</v>
      </c>
      <c r="H62" s="15">
        <f>VLOOKUP($A62,[1]Hoja1!$A$9:$AM$276,5,0)+VLOOKUP($A62,[1]Hoja1!$A$9:$AM$276,7,0)</f>
        <v>0</v>
      </c>
      <c r="I62" s="15">
        <f>VLOOKUP($A62,[1]Hoja1!$A$9:$AM$276,4,0)+VLOOKUP($A62,[1]Hoja1!$A$9:$AM$276,6,0)</f>
        <v>0</v>
      </c>
      <c r="J62" s="15">
        <f>VLOOKUP($A62,[1]Hoja1!$A$9:$AM$276,9,0)+VLOOKUP($A62,[1]Hoja1!$A$9:$AM$276,10,0)+VLOOKUP($A62,[1]Hoja1!$A$9:$AM$276,11,0)+VLOOKUP($A62,[1]Hoja1!$A$9:$AM$276,13,0)</f>
        <v>1476.42</v>
      </c>
      <c r="K62" s="15">
        <f>VLOOKUP($A62,[1]Hoja1!$A$9:$AM$276,12,0)</f>
        <v>1000</v>
      </c>
      <c r="L62" s="16">
        <f t="shared" si="18"/>
        <v>8476.32</v>
      </c>
      <c r="M62" s="15">
        <f>VLOOKUP($A62,[1]Hoja1!$A$9:$AM$276,37,0)</f>
        <v>837.52</v>
      </c>
      <c r="N62" s="16">
        <f t="shared" si="19"/>
        <v>7638.7999999999993</v>
      </c>
    </row>
    <row r="63" spans="1:14" s="11" customFormat="1" ht="10.5" customHeight="1" x14ac:dyDescent="0.25">
      <c r="A63" s="26" t="s">
        <v>126</v>
      </c>
      <c r="B63" s="13" t="s">
        <v>67</v>
      </c>
      <c r="C63" s="14" t="s">
        <v>66</v>
      </c>
      <c r="D63" s="14" t="s">
        <v>140</v>
      </c>
      <c r="E63" s="15">
        <f t="shared" si="17"/>
        <v>430</v>
      </c>
      <c r="F63" s="15">
        <f>VLOOKUP($A63,[1]Hoja1!$A$9:$AM$276,3,0)</f>
        <v>12900</v>
      </c>
      <c r="G63" s="15">
        <f>VLOOKUP($A63,[1]Hoja1!$A$9:$AM$276,8,0)</f>
        <v>0</v>
      </c>
      <c r="H63" s="15">
        <f>VLOOKUP($A63,[1]Hoja1!$A$9:$AM$276,5,0)+VLOOKUP($A63,[1]Hoja1!$A$9:$AM$276,7,0)</f>
        <v>0</v>
      </c>
      <c r="I63" s="15">
        <f>VLOOKUP($A63,[1]Hoja1!$A$9:$AM$276,4,0)+VLOOKUP($A63,[1]Hoja1!$A$9:$AM$276,6,0)</f>
        <v>0</v>
      </c>
      <c r="J63" s="15">
        <f>VLOOKUP($A63,[1]Hoja1!$A$9:$AM$276,9,0)+VLOOKUP($A63,[1]Hoja1!$A$9:$AM$276,10,0)+VLOOKUP($A63,[1]Hoja1!$A$9:$AM$276,11,0)+VLOOKUP($A63,[1]Hoja1!$A$9:$AM$276,13,0)</f>
        <v>0</v>
      </c>
      <c r="K63" s="15">
        <f>VLOOKUP($A63,[1]Hoja1!$A$9:$AM$276,12,0)</f>
        <v>1000</v>
      </c>
      <c r="L63" s="16">
        <f t="shared" si="18"/>
        <v>12900</v>
      </c>
      <c r="M63" s="15">
        <f>VLOOKUP($A63,[1]Hoja1!$A$9:$AM$276,37,0)</f>
        <v>2567.96</v>
      </c>
      <c r="N63" s="16">
        <f t="shared" si="19"/>
        <v>10332.040000000001</v>
      </c>
    </row>
    <row r="64" spans="1:14" s="11" customFormat="1" ht="10.5" customHeight="1" x14ac:dyDescent="0.25">
      <c r="A64" s="26" t="s">
        <v>108</v>
      </c>
      <c r="B64" s="13" t="s">
        <v>111</v>
      </c>
      <c r="C64" s="14" t="s">
        <v>112</v>
      </c>
      <c r="D64" s="14" t="s">
        <v>140</v>
      </c>
      <c r="E64" s="15">
        <f t="shared" si="17"/>
        <v>580.98</v>
      </c>
      <c r="F64" s="15">
        <f>VLOOKUP($A64,[1]Hoja1!$A$9:$AM$276,3,0)</f>
        <v>17429.400000000001</v>
      </c>
      <c r="G64" s="15">
        <f>VLOOKUP($A64,[1]Hoja1!$A$9:$AM$276,8,0)</f>
        <v>0</v>
      </c>
      <c r="H64" s="15">
        <f>VLOOKUP($A64,[1]Hoja1!$A$9:$AM$276,5,0)+VLOOKUP($A64,[1]Hoja1!$A$9:$AM$276,7,0)</f>
        <v>0</v>
      </c>
      <c r="I64" s="15">
        <f>VLOOKUP($A64,[1]Hoja1!$A$9:$AM$276,4,0)+VLOOKUP($A64,[1]Hoja1!$A$9:$AM$276,6,0)</f>
        <v>0</v>
      </c>
      <c r="J64" s="15">
        <f>VLOOKUP($A64,[1]Hoja1!$A$9:$AM$276,9,0)+VLOOKUP($A64,[1]Hoja1!$A$9:$AM$276,10,0)+VLOOKUP($A64,[1]Hoja1!$A$9:$AM$276,11,0)+VLOOKUP($A64,[1]Hoja1!$A$9:$AM$276,13,0)</f>
        <v>2000</v>
      </c>
      <c r="K64" s="15">
        <f>VLOOKUP($A64,[1]Hoja1!$A$9:$AM$276,12,0)</f>
        <v>1000</v>
      </c>
      <c r="L64" s="16">
        <f t="shared" si="18"/>
        <v>19429.400000000001</v>
      </c>
      <c r="M64" s="15">
        <f>VLOOKUP($A64,[1]Hoja1!$A$9:$AM$276,37,0)</f>
        <v>8081.47</v>
      </c>
      <c r="N64" s="16">
        <f t="shared" si="19"/>
        <v>11347.93</v>
      </c>
    </row>
    <row r="65" spans="1:14" s="11" customFormat="1" ht="10.5" customHeight="1" x14ac:dyDescent="0.25">
      <c r="A65" s="26" t="s">
        <v>219</v>
      </c>
      <c r="B65" s="13" t="s">
        <v>220</v>
      </c>
      <c r="C65" s="14" t="s">
        <v>17</v>
      </c>
      <c r="D65" s="14" t="s">
        <v>140</v>
      </c>
      <c r="E65" s="15">
        <f t="shared" ref="E65" si="20">+F65/30</f>
        <v>250</v>
      </c>
      <c r="F65" s="15">
        <f>VLOOKUP($A65,[1]Hoja1!$A$9:$AM$276,3,0)</f>
        <v>7500</v>
      </c>
      <c r="G65" s="15">
        <f>VLOOKUP($A65,[1]Hoja1!$A$9:$AM$276,8,0)</f>
        <v>0</v>
      </c>
      <c r="H65" s="15">
        <f>VLOOKUP($A65,[1]Hoja1!$A$9:$AM$276,5,0)+VLOOKUP($A65,[1]Hoja1!$A$9:$AM$276,7,0)</f>
        <v>0</v>
      </c>
      <c r="I65" s="15">
        <f>VLOOKUP($A65,[1]Hoja1!$A$9:$AM$276,4,0)+VLOOKUP($A65,[1]Hoja1!$A$9:$AM$276,6,0)</f>
        <v>0</v>
      </c>
      <c r="J65" s="15">
        <f>VLOOKUP($A65,[1]Hoja1!$A$9:$AM$276,9,0)+VLOOKUP($A65,[1]Hoja1!$A$9:$AM$276,10,0)+VLOOKUP($A65,[1]Hoja1!$A$9:$AM$276,11,0)+VLOOKUP($A65,[1]Hoja1!$A$9:$AM$276,13,0)</f>
        <v>1439.4</v>
      </c>
      <c r="K65" s="15">
        <f>VLOOKUP($A65,[1]Hoja1!$A$9:$AM$276,12,0)</f>
        <v>1000</v>
      </c>
      <c r="L65" s="16">
        <f t="shared" si="18"/>
        <v>8939.4</v>
      </c>
      <c r="M65" s="15">
        <f>VLOOKUP($A65,[1]Hoja1!$A$9:$AM$276,37,0)</f>
        <v>902.92</v>
      </c>
      <c r="N65" s="16">
        <f t="shared" ref="N65" si="21">+L65-M65</f>
        <v>8036.48</v>
      </c>
    </row>
    <row r="66" spans="1:14" s="11" customFormat="1" ht="10.5" customHeight="1" x14ac:dyDescent="0.25">
      <c r="A66" s="26" t="s">
        <v>159</v>
      </c>
      <c r="B66" s="13" t="s">
        <v>160</v>
      </c>
      <c r="C66" s="14" t="s">
        <v>32</v>
      </c>
      <c r="D66" s="14" t="s">
        <v>140</v>
      </c>
      <c r="E66" s="15">
        <f t="shared" si="17"/>
        <v>475</v>
      </c>
      <c r="F66" s="15">
        <f>VLOOKUP($A66,[1]Hoja1!$A$9:$AM$276,3,0)</f>
        <v>14250</v>
      </c>
      <c r="G66" s="15">
        <f>VLOOKUP($A66,[1]Hoja1!$A$9:$AM$276,8,0)</f>
        <v>0</v>
      </c>
      <c r="H66" s="15">
        <f>VLOOKUP($A66,[1]Hoja1!$A$9:$AM$276,5,0)+VLOOKUP($A66,[1]Hoja1!$A$9:$AM$276,7,0)</f>
        <v>0</v>
      </c>
      <c r="I66" s="15">
        <f>VLOOKUP($A66,[1]Hoja1!$A$9:$AM$276,4,0)+VLOOKUP($A66,[1]Hoja1!$A$9:$AM$276,6,0)</f>
        <v>0</v>
      </c>
      <c r="J66" s="15">
        <f>VLOOKUP($A66,[1]Hoja1!$A$9:$AM$276,9,0)+VLOOKUP($A66,[1]Hoja1!$A$9:$AM$276,10,0)+VLOOKUP($A66,[1]Hoja1!$A$9:$AM$276,11,0)+VLOOKUP($A66,[1]Hoja1!$A$9:$AM$276,13,0)</f>
        <v>9537.56</v>
      </c>
      <c r="K66" s="15">
        <f>VLOOKUP($A66,[1]Hoja1!$A$9:$AM$276,12,0)</f>
        <v>1000</v>
      </c>
      <c r="L66" s="16">
        <f t="shared" si="18"/>
        <v>23787.559999999998</v>
      </c>
      <c r="M66" s="15">
        <f>VLOOKUP($A66,[1]Hoja1!$A$9:$AM$276,37,0)</f>
        <v>4119.4799999999996</v>
      </c>
      <c r="N66" s="16">
        <f t="shared" si="19"/>
        <v>19668.079999999998</v>
      </c>
    </row>
    <row r="67" spans="1:14" s="11" customFormat="1" ht="10.5" customHeight="1" x14ac:dyDescent="0.25">
      <c r="A67" s="26"/>
      <c r="B67" s="13"/>
      <c r="C67" s="14"/>
      <c r="D67" s="14"/>
      <c r="E67" s="15"/>
      <c r="F67" s="15"/>
      <c r="G67" s="14"/>
      <c r="H67" s="14"/>
      <c r="I67" s="14"/>
      <c r="J67" s="14"/>
      <c r="K67" s="14"/>
      <c r="L67" s="16"/>
      <c r="M67" s="16"/>
      <c r="N67" s="16"/>
    </row>
    <row r="68" spans="1:14" s="11" customFormat="1" ht="17.25" customHeight="1" x14ac:dyDescent="0.25">
      <c r="A68" s="6" t="s">
        <v>68</v>
      </c>
      <c r="B68" s="7"/>
      <c r="C68" s="8"/>
      <c r="D68" s="8"/>
      <c r="E68" s="9"/>
      <c r="F68" s="9"/>
      <c r="G68" s="8"/>
      <c r="H68" s="8"/>
      <c r="I68" s="8"/>
      <c r="J68" s="8"/>
      <c r="K68" s="8"/>
      <c r="L68" s="10"/>
      <c r="M68" s="10"/>
      <c r="N68" s="10"/>
    </row>
    <row r="69" spans="1:14" s="11" customFormat="1" ht="10.5" customHeight="1" x14ac:dyDescent="0.25">
      <c r="A69" s="26" t="s">
        <v>127</v>
      </c>
      <c r="B69" s="13" t="s">
        <v>69</v>
      </c>
      <c r="C69" s="14" t="s">
        <v>70</v>
      </c>
      <c r="D69" s="14" t="s">
        <v>140</v>
      </c>
      <c r="E69" s="15">
        <f t="shared" ref="E69:E73" si="22">+F69/30</f>
        <v>207.44</v>
      </c>
      <c r="F69" s="15">
        <f>VLOOKUP($A69,[1]Hoja1!$A$9:$AM$276,3,0)</f>
        <v>6223.2</v>
      </c>
      <c r="G69" s="15">
        <f>VLOOKUP($A69,[1]Hoja1!$A$9:$AM$276,8,0)</f>
        <v>0</v>
      </c>
      <c r="H69" s="15">
        <f>VLOOKUP($A69,[1]Hoja1!$A$9:$AM$276,5,0)+VLOOKUP($A69,[1]Hoja1!$A$9:$AM$276,7,0)</f>
        <v>0</v>
      </c>
      <c r="I69" s="15">
        <f>VLOOKUP($A69,[1]Hoja1!$A$9:$AM$276,4,0)+VLOOKUP($A69,[1]Hoja1!$A$9:$AM$276,6,0)</f>
        <v>0</v>
      </c>
      <c r="J69" s="15">
        <f>VLOOKUP($A69,[1]Hoja1!$A$9:$AM$276,9,0)+VLOOKUP($A69,[1]Hoja1!$A$9:$AM$276,10,0)+VLOOKUP($A69,[1]Hoja1!$A$9:$AM$276,11,0)+VLOOKUP($A69,[1]Hoja1!$A$9:$AM$276,13,0)</f>
        <v>0</v>
      </c>
      <c r="K69" s="15">
        <f>VLOOKUP($A69,[1]Hoja1!$A$9:$AM$276,12,0)</f>
        <v>1000</v>
      </c>
      <c r="L69" s="16">
        <f t="shared" ref="L69:L73" si="23">SUM(F69:J69)</f>
        <v>6223.2</v>
      </c>
      <c r="M69" s="15">
        <f>VLOOKUP($A69,[1]Hoja1!$A$9:$AM$276,37,0)</f>
        <v>0</v>
      </c>
      <c r="N69" s="16">
        <f t="shared" ref="N69:N72" si="24">+L69-M69</f>
        <v>6223.2</v>
      </c>
    </row>
    <row r="70" spans="1:14" s="11" customFormat="1" ht="10.5" customHeight="1" x14ac:dyDescent="0.25">
      <c r="A70" s="26" t="s">
        <v>124</v>
      </c>
      <c r="B70" s="13" t="s">
        <v>91</v>
      </c>
      <c r="C70" s="14" t="s">
        <v>70</v>
      </c>
      <c r="D70" s="14" t="s">
        <v>140</v>
      </c>
      <c r="E70" s="15">
        <f t="shared" si="22"/>
        <v>207.44</v>
      </c>
      <c r="F70" s="15">
        <f>VLOOKUP($A70,[1]Hoja1!$A$9:$AM$276,3,0)</f>
        <v>6223.2</v>
      </c>
      <c r="G70" s="15">
        <f>VLOOKUP($A70,[1]Hoja1!$A$9:$AM$276,8,0)</f>
        <v>0</v>
      </c>
      <c r="H70" s="15">
        <f>VLOOKUP($A70,[1]Hoja1!$A$9:$AM$276,5,0)+VLOOKUP($A70,[1]Hoja1!$A$9:$AM$276,7,0)</f>
        <v>0</v>
      </c>
      <c r="I70" s="15">
        <f>VLOOKUP($A70,[1]Hoja1!$A$9:$AM$276,4,0)+VLOOKUP($A70,[1]Hoja1!$A$9:$AM$276,6,0)</f>
        <v>0</v>
      </c>
      <c r="J70" s="15">
        <f>VLOOKUP($A70,[1]Hoja1!$A$9:$AM$276,9,0)+VLOOKUP($A70,[1]Hoja1!$A$9:$AM$276,10,0)+VLOOKUP($A70,[1]Hoja1!$A$9:$AM$276,11,0)+VLOOKUP($A70,[1]Hoja1!$A$9:$AM$276,13,0)</f>
        <v>0</v>
      </c>
      <c r="K70" s="15">
        <f>VLOOKUP($A70,[1]Hoja1!$A$9:$AM$276,12,0)</f>
        <v>1000</v>
      </c>
      <c r="L70" s="16">
        <f t="shared" si="23"/>
        <v>6223.2</v>
      </c>
      <c r="M70" s="15">
        <f>VLOOKUP($A70,[1]Hoja1!$A$9:$AM$276,37,0)</f>
        <v>0</v>
      </c>
      <c r="N70" s="16">
        <f t="shared" si="24"/>
        <v>6223.2</v>
      </c>
    </row>
    <row r="71" spans="1:14" s="11" customFormat="1" ht="10.5" customHeight="1" x14ac:dyDescent="0.25">
      <c r="A71" s="26" t="s">
        <v>225</v>
      </c>
      <c r="B71" s="13" t="s">
        <v>226</v>
      </c>
      <c r="C71" s="14" t="s">
        <v>70</v>
      </c>
      <c r="D71" s="14" t="s">
        <v>140</v>
      </c>
      <c r="E71" s="15">
        <v>208</v>
      </c>
      <c r="F71" s="15">
        <f>VLOOKUP($A71,[1]Hoja1!$A$9:$AM$276,3,0)</f>
        <v>6240</v>
      </c>
      <c r="G71" s="15">
        <f>VLOOKUP($A71,[1]Hoja1!$A$9:$AM$276,8,0)</f>
        <v>0</v>
      </c>
      <c r="H71" s="15">
        <f>VLOOKUP($A71,[1]Hoja1!$A$9:$AM$276,5,0)+VLOOKUP($A71,[1]Hoja1!$A$9:$AM$276,7,0)</f>
        <v>0</v>
      </c>
      <c r="I71" s="15">
        <f>VLOOKUP($A71,[1]Hoja1!$A$9:$AM$276,4,0)+VLOOKUP($A71,[1]Hoja1!$A$9:$AM$276,6,0)</f>
        <v>0</v>
      </c>
      <c r="J71" s="15">
        <f>VLOOKUP($A71,[1]Hoja1!$A$9:$AM$276,9,0)+VLOOKUP($A71,[1]Hoja1!$A$9:$AM$276,10,0)+VLOOKUP($A71,[1]Hoja1!$A$9:$AM$276,11,0)+VLOOKUP($A71,[1]Hoja1!$A$9:$AM$276,13,0)</f>
        <v>0</v>
      </c>
      <c r="K71" s="15">
        <f>VLOOKUP($A71,[1]Hoja1!$A$9:$AM$276,12,0)</f>
        <v>1000</v>
      </c>
      <c r="L71" s="16">
        <f t="shared" si="23"/>
        <v>6240</v>
      </c>
      <c r="M71" s="15">
        <f>VLOOKUP($A71,[1]Hoja1!$A$9:$AM$276,37,0)</f>
        <v>294.92</v>
      </c>
      <c r="N71" s="16">
        <f t="shared" ref="N71" si="25">+L71-M71</f>
        <v>5945.08</v>
      </c>
    </row>
    <row r="72" spans="1:14" s="11" customFormat="1" ht="10.5" customHeight="1" x14ac:dyDescent="0.25">
      <c r="A72" s="26" t="s">
        <v>107</v>
      </c>
      <c r="B72" s="13" t="s">
        <v>71</v>
      </c>
      <c r="C72" s="14" t="s">
        <v>70</v>
      </c>
      <c r="D72" s="14" t="s">
        <v>140</v>
      </c>
      <c r="E72" s="15">
        <f t="shared" si="22"/>
        <v>207.44</v>
      </c>
      <c r="F72" s="15">
        <f>VLOOKUP($A72,[1]Hoja1!$A$9:$AM$276,3,0)</f>
        <v>6223.2</v>
      </c>
      <c r="G72" s="15">
        <f>VLOOKUP($A72,[1]Hoja1!$A$9:$AM$276,8,0)</f>
        <v>0</v>
      </c>
      <c r="H72" s="15">
        <f>VLOOKUP($A72,[1]Hoja1!$A$9:$AM$276,5,0)+VLOOKUP($A72,[1]Hoja1!$A$9:$AM$276,7,0)</f>
        <v>0</v>
      </c>
      <c r="I72" s="15">
        <f>VLOOKUP($A72,[1]Hoja1!$A$9:$AM$276,4,0)+VLOOKUP($A72,[1]Hoja1!$A$9:$AM$276,6,0)</f>
        <v>0</v>
      </c>
      <c r="J72" s="15">
        <f>VLOOKUP($A72,[1]Hoja1!$A$9:$AM$276,9,0)+VLOOKUP($A72,[1]Hoja1!$A$9:$AM$276,10,0)+VLOOKUP($A72,[1]Hoja1!$A$9:$AM$276,11,0)+VLOOKUP($A72,[1]Hoja1!$A$9:$AM$276,13,0)</f>
        <v>0</v>
      </c>
      <c r="K72" s="15">
        <f>VLOOKUP($A72,[1]Hoja1!$A$9:$AM$276,12,0)</f>
        <v>1000</v>
      </c>
      <c r="L72" s="16">
        <f t="shared" si="23"/>
        <v>6223.2</v>
      </c>
      <c r="M72" s="15">
        <f>VLOOKUP($A72,[1]Hoja1!$A$9:$AM$276,37,0)</f>
        <v>0</v>
      </c>
      <c r="N72" s="16">
        <f t="shared" si="24"/>
        <v>6223.2</v>
      </c>
    </row>
    <row r="73" spans="1:14" s="11" customFormat="1" ht="10.5" customHeight="1" x14ac:dyDescent="0.25">
      <c r="A73" s="26" t="s">
        <v>136</v>
      </c>
      <c r="B73" s="13" t="s">
        <v>148</v>
      </c>
      <c r="C73" s="14" t="s">
        <v>70</v>
      </c>
      <c r="D73" s="14" t="s">
        <v>140</v>
      </c>
      <c r="E73" s="15">
        <f t="shared" si="22"/>
        <v>300</v>
      </c>
      <c r="F73" s="15">
        <f>VLOOKUP($A73,[1]Hoja1!$A$9:$AM$276,3,0)</f>
        <v>9000</v>
      </c>
      <c r="G73" s="15">
        <f>VLOOKUP($A73,[1]Hoja1!$A$9:$AM$276,8,0)</f>
        <v>0</v>
      </c>
      <c r="H73" s="15">
        <f>VLOOKUP($A73,[1]Hoja1!$A$9:$AM$276,5,0)+VLOOKUP($A73,[1]Hoja1!$A$9:$AM$276,7,0)</f>
        <v>0</v>
      </c>
      <c r="I73" s="15">
        <f>VLOOKUP($A73,[1]Hoja1!$A$9:$AM$276,4,0)+VLOOKUP($A73,[1]Hoja1!$A$9:$AM$276,6,0)</f>
        <v>0</v>
      </c>
      <c r="J73" s="15">
        <f>VLOOKUP($A73,[1]Hoja1!$A$9:$AM$276,9,0)+VLOOKUP($A73,[1]Hoja1!$A$9:$AM$276,10,0)+VLOOKUP($A73,[1]Hoja1!$A$9:$AM$276,11,0)+VLOOKUP($A73,[1]Hoja1!$A$9:$AM$276,13,0)</f>
        <v>4200</v>
      </c>
      <c r="K73" s="15">
        <f>VLOOKUP($A73,[1]Hoja1!$A$9:$AM$276,12,0)</f>
        <v>1000</v>
      </c>
      <c r="L73" s="16">
        <f t="shared" si="23"/>
        <v>13200</v>
      </c>
      <c r="M73" s="15">
        <f>VLOOKUP($A73,[1]Hoja1!$A$9:$AM$276,37,0)</f>
        <v>1613.14</v>
      </c>
      <c r="N73" s="16">
        <f>+L73-M73</f>
        <v>11586.86</v>
      </c>
    </row>
    <row r="74" spans="1:14" s="11" customFormat="1" ht="10.5" customHeight="1" x14ac:dyDescent="0.25">
      <c r="A74" s="26"/>
      <c r="B74" s="13"/>
      <c r="C74" s="14"/>
      <c r="D74" s="14"/>
      <c r="E74" s="15"/>
      <c r="F74" s="15"/>
      <c r="G74" s="14"/>
      <c r="H74" s="14"/>
      <c r="I74" s="14"/>
      <c r="J74" s="14"/>
      <c r="K74" s="14"/>
      <c r="L74" s="16"/>
      <c r="M74" s="16"/>
      <c r="N74" s="16"/>
    </row>
    <row r="75" spans="1:14" s="11" customFormat="1" ht="17.25" customHeight="1" x14ac:dyDescent="0.25">
      <c r="A75" s="6" t="s">
        <v>72</v>
      </c>
      <c r="B75" s="7"/>
      <c r="C75" s="8"/>
      <c r="D75" s="8"/>
      <c r="E75" s="9"/>
      <c r="F75" s="9"/>
      <c r="G75" s="8"/>
      <c r="H75" s="8"/>
      <c r="I75" s="8"/>
      <c r="J75" s="8"/>
      <c r="K75" s="8"/>
      <c r="L75" s="10"/>
      <c r="M75" s="10"/>
      <c r="N75" s="10"/>
    </row>
    <row r="76" spans="1:14" s="11" customFormat="1" ht="10.5" customHeight="1" x14ac:dyDescent="0.25">
      <c r="A76" s="26" t="s">
        <v>128</v>
      </c>
      <c r="B76" s="13" t="s">
        <v>73</v>
      </c>
      <c r="C76" s="14" t="s">
        <v>17</v>
      </c>
      <c r="D76" s="14" t="s">
        <v>140</v>
      </c>
      <c r="E76" s="15">
        <f t="shared" ref="E76:E77" si="26">+F76/30</f>
        <v>399.99</v>
      </c>
      <c r="F76" s="15">
        <f>VLOOKUP($A76,[1]Hoja1!$A$9:$AM$276,3,0)</f>
        <v>11999.7</v>
      </c>
      <c r="G76" s="15">
        <f>VLOOKUP($A76,[1]Hoja1!$A$9:$AM$276,8,0)</f>
        <v>0</v>
      </c>
      <c r="H76" s="15">
        <f>VLOOKUP($A76,[1]Hoja1!$A$9:$AM$276,5,0)+VLOOKUP($A76,[1]Hoja1!$A$9:$AM$276,7,0)</f>
        <v>0</v>
      </c>
      <c r="I76" s="15">
        <f>VLOOKUP($A76,[1]Hoja1!$A$9:$AM$276,4,0)+VLOOKUP($A76,[1]Hoja1!$A$9:$AM$276,6,0)</f>
        <v>0</v>
      </c>
      <c r="J76" s="15">
        <f>VLOOKUP($A76,[1]Hoja1!$A$9:$AM$276,9,0)+VLOOKUP($A76,[1]Hoja1!$A$9:$AM$276,10,0)+VLOOKUP($A76,[1]Hoja1!$A$9:$AM$276,11,0)+VLOOKUP($A76,[1]Hoja1!$A$9:$AM$276,13,0)</f>
        <v>3614.72</v>
      </c>
      <c r="K76" s="15">
        <f>VLOOKUP($A76,[1]Hoja1!$A$9:$AM$276,12,0)</f>
        <v>1000</v>
      </c>
      <c r="L76" s="16">
        <f t="shared" ref="L76:L78" si="27">SUM(F76:J76)</f>
        <v>15614.42</v>
      </c>
      <c r="M76" s="15">
        <f>VLOOKUP($A76,[1]Hoja1!$A$9:$AM$276,37,0)</f>
        <v>2073.02</v>
      </c>
      <c r="N76" s="16">
        <f t="shared" ref="N76:N78" si="28">+L76-M76</f>
        <v>13541.4</v>
      </c>
    </row>
    <row r="77" spans="1:14" s="11" customFormat="1" ht="10.5" customHeight="1" x14ac:dyDescent="0.25">
      <c r="A77" s="26" t="s">
        <v>151</v>
      </c>
      <c r="B77" s="13" t="s">
        <v>152</v>
      </c>
      <c r="C77" s="14" t="s">
        <v>32</v>
      </c>
      <c r="D77" s="14" t="s">
        <v>140</v>
      </c>
      <c r="E77" s="15">
        <f t="shared" si="26"/>
        <v>475</v>
      </c>
      <c r="F77" s="15">
        <f>VLOOKUP($A77,[1]Hoja1!$A$9:$AM$276,3,0)</f>
        <v>14250</v>
      </c>
      <c r="G77" s="15">
        <f>VLOOKUP($A77,[1]Hoja1!$A$9:$AM$276,8,0)</f>
        <v>0</v>
      </c>
      <c r="H77" s="15">
        <f>VLOOKUP($A77,[1]Hoja1!$A$9:$AM$276,5,0)+VLOOKUP($A77,[1]Hoja1!$A$9:$AM$276,7,0)</f>
        <v>0</v>
      </c>
      <c r="I77" s="15">
        <f>VLOOKUP($A77,[1]Hoja1!$A$9:$AM$276,4,0)+VLOOKUP($A77,[1]Hoja1!$A$9:$AM$276,6,0)</f>
        <v>0</v>
      </c>
      <c r="J77" s="15">
        <f>VLOOKUP($A77,[1]Hoja1!$A$9:$AM$276,9,0)+VLOOKUP($A77,[1]Hoja1!$A$9:$AM$276,10,0)+VLOOKUP($A77,[1]Hoja1!$A$9:$AM$276,11,0)+VLOOKUP($A77,[1]Hoja1!$A$9:$AM$276,13,0)</f>
        <v>9537.56</v>
      </c>
      <c r="K77" s="15">
        <f>VLOOKUP($A77,[1]Hoja1!$A$9:$AM$276,12,0)</f>
        <v>1000</v>
      </c>
      <c r="L77" s="16">
        <f t="shared" si="27"/>
        <v>23787.559999999998</v>
      </c>
      <c r="M77" s="15">
        <f>VLOOKUP($A77,[1]Hoja1!$A$9:$AM$276,37,0)</f>
        <v>4119.4799999999996</v>
      </c>
      <c r="N77" s="16">
        <f t="shared" si="28"/>
        <v>19668.079999999998</v>
      </c>
    </row>
    <row r="78" spans="1:14" x14ac:dyDescent="0.25">
      <c r="A78" s="26" t="s">
        <v>208</v>
      </c>
      <c r="B78" s="13" t="s">
        <v>209</v>
      </c>
      <c r="C78" s="5" t="s">
        <v>17</v>
      </c>
      <c r="D78" s="14" t="s">
        <v>140</v>
      </c>
      <c r="E78" s="15">
        <v>208</v>
      </c>
      <c r="F78" s="15">
        <f>VLOOKUP($A78,[1]Hoja1!$A$9:$AM$276,3,0)</f>
        <v>8400</v>
      </c>
      <c r="G78" s="15">
        <f>VLOOKUP($A78,[1]Hoja1!$A$9:$AM$276,8,0)</f>
        <v>0</v>
      </c>
      <c r="H78" s="15">
        <f>VLOOKUP($A78,[1]Hoja1!$A$9:$AM$276,5,0)+VLOOKUP($A78,[1]Hoja1!$A$9:$AM$276,7,0)</f>
        <v>0</v>
      </c>
      <c r="I78" s="15">
        <f>VLOOKUP($A78,[1]Hoja1!$A$9:$AM$276,4,0)+VLOOKUP($A78,[1]Hoja1!$A$9:$AM$276,6,0)</f>
        <v>0</v>
      </c>
      <c r="J78" s="15">
        <f>VLOOKUP($A78,[1]Hoja1!$A$9:$AM$276,9,0)+VLOOKUP($A78,[1]Hoja1!$A$9:$AM$276,10,0)+VLOOKUP($A78,[1]Hoja1!$A$9:$AM$276,11,0)+VLOOKUP($A78,[1]Hoja1!$A$9:$AM$276,13,0)</f>
        <v>5600</v>
      </c>
      <c r="K78" s="15">
        <f>VLOOKUP($A78,[1]Hoja1!$A$9:$AM$276,12,0)</f>
        <v>1000</v>
      </c>
      <c r="L78" s="16">
        <f t="shared" si="27"/>
        <v>14000</v>
      </c>
      <c r="M78" s="15">
        <f>VLOOKUP($A78,[1]Hoja1!$A$9:$AM$276,37,0)</f>
        <v>1776.08</v>
      </c>
      <c r="N78" s="16">
        <f t="shared" si="28"/>
        <v>12223.92</v>
      </c>
    </row>
    <row r="79" spans="1:14" s="11" customFormat="1" ht="10.5" customHeight="1" x14ac:dyDescent="0.25">
      <c r="A79" s="26"/>
      <c r="B79" s="13"/>
      <c r="C79" s="14"/>
      <c r="D79" s="14"/>
      <c r="E79" s="15"/>
      <c r="F79" s="15"/>
      <c r="G79" s="14"/>
      <c r="H79" s="14"/>
      <c r="I79" s="14"/>
      <c r="J79" s="14"/>
      <c r="K79" s="14"/>
      <c r="L79" s="16"/>
      <c r="M79" s="16"/>
      <c r="N79" s="16"/>
    </row>
    <row r="80" spans="1:14" s="11" customFormat="1" ht="10.5" customHeight="1" x14ac:dyDescent="0.25">
      <c r="A80" s="26"/>
      <c r="B80" s="13"/>
      <c r="C80" s="14"/>
      <c r="D80" s="14"/>
      <c r="E80" s="15"/>
      <c r="F80" s="15"/>
      <c r="G80" s="14"/>
      <c r="H80" s="14"/>
      <c r="I80" s="14"/>
      <c r="J80" s="14"/>
      <c r="K80" s="14"/>
      <c r="L80" s="16"/>
      <c r="M80" s="16"/>
      <c r="N80" s="16"/>
    </row>
    <row r="81" spans="1:14" s="11" customFormat="1" ht="17.25" customHeight="1" x14ac:dyDescent="0.25">
      <c r="A81" s="6" t="s">
        <v>74</v>
      </c>
      <c r="B81" s="7"/>
      <c r="C81" s="8"/>
      <c r="D81" s="8"/>
      <c r="E81" s="9"/>
      <c r="F81" s="9"/>
      <c r="G81" s="8"/>
      <c r="H81" s="8"/>
      <c r="I81" s="8"/>
      <c r="J81" s="8"/>
      <c r="K81" s="8"/>
      <c r="L81" s="10"/>
      <c r="M81" s="10"/>
      <c r="N81" s="10"/>
    </row>
    <row r="82" spans="1:14" s="11" customFormat="1" ht="10.5" customHeight="1" x14ac:dyDescent="0.25">
      <c r="A82" s="26" t="s">
        <v>75</v>
      </c>
      <c r="B82" s="13" t="s">
        <v>76</v>
      </c>
      <c r="C82" s="14" t="s">
        <v>77</v>
      </c>
      <c r="D82" s="14" t="s">
        <v>18</v>
      </c>
      <c r="E82" s="15">
        <f>+F82/30</f>
        <v>330.60999999999996</v>
      </c>
      <c r="F82" s="15">
        <f>VLOOKUP($A82,[1]Hoja1!$A$9:$AM$276,3,0)</f>
        <v>9918.2999999999993</v>
      </c>
      <c r="G82" s="15">
        <f>VLOOKUP($A82,[1]Hoja1!$A$9:$AM$276,8,0)</f>
        <v>0</v>
      </c>
      <c r="H82" s="15">
        <f>VLOOKUP($A82,[1]Hoja1!$A$9:$AM$276,5,0)+VLOOKUP($A82,[1]Hoja1!$A$9:$AM$276,7,0)</f>
        <v>0</v>
      </c>
      <c r="I82" s="15">
        <f>VLOOKUP($A82,[1]Hoja1!$A$9:$AM$276,4,0)+VLOOKUP($A82,[1]Hoja1!$A$9:$AM$276,6,0)</f>
        <v>0</v>
      </c>
      <c r="J82" s="15">
        <f>VLOOKUP($A82,[1]Hoja1!$A$9:$AM$276,9,0)+VLOOKUP($A82,[1]Hoja1!$A$9:$AM$276,10,0)+VLOOKUP($A82,[1]Hoja1!$A$9:$AM$276,11,0)+VLOOKUP($A82,[1]Hoja1!$A$9:$AM$276,13,0)</f>
        <v>0</v>
      </c>
      <c r="K82" s="15">
        <f>VLOOKUP($A82,[1]Hoja1!$A$9:$AM$276,12,0)</f>
        <v>1000</v>
      </c>
      <c r="L82" s="16">
        <f>SUM(F82:J82)</f>
        <v>9918.2999999999993</v>
      </c>
      <c r="M82" s="15">
        <f>VLOOKUP($A82,[1]Hoja1!$A$9:$AM$276,37,0)</f>
        <v>1647.04</v>
      </c>
      <c r="N82" s="16">
        <f>+L82-M82</f>
        <v>8271.2599999999984</v>
      </c>
    </row>
    <row r="83" spans="1:14" s="11" customFormat="1" ht="10.5" customHeight="1" x14ac:dyDescent="0.25">
      <c r="A83" s="26"/>
      <c r="B83" s="13"/>
      <c r="C83" s="14"/>
      <c r="D83" s="14"/>
      <c r="E83" s="15"/>
      <c r="F83" s="15"/>
      <c r="G83" s="14"/>
      <c r="H83" s="14"/>
      <c r="I83" s="14"/>
      <c r="J83" s="14"/>
      <c r="K83" s="14"/>
      <c r="L83" s="16"/>
      <c r="M83" s="16"/>
      <c r="N83" s="16"/>
    </row>
    <row r="84" spans="1:14" s="11" customFormat="1" ht="17.25" customHeight="1" x14ac:dyDescent="0.25">
      <c r="A84" s="6" t="s">
        <v>115</v>
      </c>
      <c r="B84" s="7"/>
      <c r="C84" s="8"/>
      <c r="D84" s="8"/>
      <c r="E84" s="9"/>
      <c r="F84" s="9"/>
      <c r="G84" s="8"/>
      <c r="H84" s="8"/>
      <c r="I84" s="8"/>
      <c r="J84" s="8"/>
      <c r="K84" s="8"/>
      <c r="L84" s="10"/>
      <c r="M84" s="10"/>
      <c r="N84" s="10"/>
    </row>
    <row r="85" spans="1:14" s="11" customFormat="1" ht="10.5" customHeight="1" x14ac:dyDescent="0.25">
      <c r="A85" s="26" t="s">
        <v>129</v>
      </c>
      <c r="B85" s="13" t="s">
        <v>116</v>
      </c>
      <c r="C85" s="14" t="s">
        <v>17</v>
      </c>
      <c r="D85" s="14" t="s">
        <v>140</v>
      </c>
      <c r="E85" s="15">
        <f t="shared" ref="E85" si="29">+F85/30</f>
        <v>207.44</v>
      </c>
      <c r="F85" s="15">
        <f>VLOOKUP($A85,[1]Hoja1!$A$9:$AM$276,3,0)</f>
        <v>6223.2</v>
      </c>
      <c r="G85" s="15">
        <f>VLOOKUP($A85,[1]Hoja1!$A$9:$AM$276,8,0)</f>
        <v>0</v>
      </c>
      <c r="H85" s="15">
        <f>VLOOKUP($A85,[1]Hoja1!$A$9:$AM$276,5,0)+VLOOKUP($A85,[1]Hoja1!$A$9:$AM$276,7,0)</f>
        <v>0</v>
      </c>
      <c r="I85" s="15">
        <f>VLOOKUP($A85,[1]Hoja1!$A$9:$AM$276,4,0)+VLOOKUP($A85,[1]Hoja1!$A$9:$AM$276,6,0)</f>
        <v>0</v>
      </c>
      <c r="J85" s="15">
        <f>VLOOKUP($A85,[1]Hoja1!$A$9:$AM$276,9,0)+VLOOKUP($A85,[1]Hoja1!$A$9:$AM$276,10,0)+VLOOKUP($A85,[1]Hoja1!$A$9:$AM$276,11,0)+VLOOKUP($A85,[1]Hoja1!$A$9:$AM$276,13,0)</f>
        <v>1916.5</v>
      </c>
      <c r="K85" s="15">
        <f>VLOOKUP($A85,[1]Hoja1!$A$9:$AM$276,12,0)</f>
        <v>1000</v>
      </c>
      <c r="L85" s="16">
        <f>SUM(F85:J85)</f>
        <v>8139.7</v>
      </c>
      <c r="M85" s="15">
        <f>VLOOKUP($A85,[1]Hoja1!$A$9:$AM$276,37,0)</f>
        <v>572.67999999999995</v>
      </c>
      <c r="N85" s="16">
        <f t="shared" ref="N85" si="30">+L85-M85</f>
        <v>7567.0199999999995</v>
      </c>
    </row>
    <row r="86" spans="1:14" s="11" customFormat="1" ht="10.5" customHeight="1" x14ac:dyDescent="0.25">
      <c r="A86" s="26"/>
      <c r="B86" s="13"/>
      <c r="C86" s="14"/>
      <c r="D86" s="14"/>
      <c r="E86" s="15"/>
      <c r="F86" s="15"/>
      <c r="G86" s="14"/>
      <c r="H86" s="14"/>
      <c r="I86" s="14"/>
      <c r="J86" s="14"/>
      <c r="K86" s="14"/>
      <c r="L86" s="16"/>
      <c r="M86" s="16"/>
      <c r="N86" s="16"/>
    </row>
    <row r="87" spans="1:14" s="11" customFormat="1" ht="17.25" customHeight="1" x14ac:dyDescent="0.25">
      <c r="A87" s="6" t="s">
        <v>78</v>
      </c>
      <c r="B87" s="7"/>
      <c r="C87" s="8"/>
      <c r="D87" s="8"/>
      <c r="E87" s="9"/>
      <c r="F87" s="9"/>
      <c r="G87" s="8"/>
      <c r="H87" s="8"/>
      <c r="I87" s="8"/>
      <c r="J87" s="8"/>
      <c r="K87" s="8"/>
      <c r="L87" s="10"/>
      <c r="M87" s="10"/>
      <c r="N87" s="10"/>
    </row>
    <row r="88" spans="1:14" s="11" customFormat="1" ht="10.5" customHeight="1" x14ac:dyDescent="0.25">
      <c r="A88" s="26" t="s">
        <v>79</v>
      </c>
      <c r="B88" s="13" t="s">
        <v>80</v>
      </c>
      <c r="C88" s="14" t="s">
        <v>81</v>
      </c>
      <c r="D88" s="14" t="s">
        <v>18</v>
      </c>
      <c r="E88" s="15">
        <f>+F88/30</f>
        <v>0</v>
      </c>
      <c r="F88" s="15">
        <f>VLOOKUP($A88,[1]Hoja1!$A$9:$AM$276,3,0)</f>
        <v>0</v>
      </c>
      <c r="G88" s="15">
        <f>VLOOKUP($A88,[1]Hoja1!$A$9:$AM$276,8,0)</f>
        <v>0</v>
      </c>
      <c r="H88" s="15">
        <f>VLOOKUP($A88,[1]Hoja1!$A$9:$AM$276,5,0)+VLOOKUP($A88,[1]Hoja1!$A$9:$AM$276,7,0)</f>
        <v>0</v>
      </c>
      <c r="I88" s="15">
        <f>VLOOKUP($A88,[1]Hoja1!$A$9:$AM$276,4,0)+VLOOKUP($A88,[1]Hoja1!$A$9:$AM$276,6,0)</f>
        <v>0</v>
      </c>
      <c r="J88" s="15">
        <f>VLOOKUP($A88,[1]Hoja1!$A$9:$AM$276,9,0)+VLOOKUP($A88,[1]Hoja1!$A$9:$AM$276,10,0)+VLOOKUP($A88,[1]Hoja1!$A$9:$AM$276,11,0)+VLOOKUP($A88,[1]Hoja1!$A$9:$AM$276,13,0)</f>
        <v>0</v>
      </c>
      <c r="K88" s="15">
        <f>VLOOKUP($A88,[1]Hoja1!$A$9:$AM$276,12,0)</f>
        <v>1000</v>
      </c>
      <c r="L88" s="16">
        <f>SUM(F88:J88)</f>
        <v>0</v>
      </c>
      <c r="M88" s="15">
        <f>VLOOKUP($A88,[1]Hoja1!$A$9:$AM$276,37,0)</f>
        <v>0</v>
      </c>
      <c r="N88" s="16">
        <f>+L88-M88</f>
        <v>0</v>
      </c>
    </row>
    <row r="89" spans="1:14" s="11" customFormat="1" ht="10.5" customHeight="1" x14ac:dyDescent="0.25">
      <c r="A89" s="26"/>
      <c r="B89" s="13"/>
      <c r="C89" s="14"/>
      <c r="D89" s="14"/>
      <c r="E89" s="15"/>
      <c r="F89" s="15"/>
      <c r="G89" s="14"/>
      <c r="H89" s="14"/>
      <c r="I89" s="14"/>
      <c r="J89" s="14"/>
      <c r="K89" s="14"/>
      <c r="L89" s="16"/>
      <c r="M89" s="16"/>
      <c r="N89" s="16"/>
    </row>
    <row r="90" spans="1:14" s="11" customFormat="1" ht="17.25" customHeight="1" x14ac:dyDescent="0.25">
      <c r="A90" s="6" t="s">
        <v>82</v>
      </c>
      <c r="B90" s="7"/>
      <c r="C90" s="8"/>
      <c r="D90" s="8"/>
      <c r="E90" s="9"/>
      <c r="F90" s="9"/>
      <c r="G90" s="8"/>
      <c r="H90" s="8"/>
      <c r="I90" s="8"/>
      <c r="J90" s="8"/>
      <c r="K90" s="8"/>
      <c r="L90" s="10"/>
      <c r="M90" s="10"/>
      <c r="N90" s="10"/>
    </row>
    <row r="91" spans="1:14" s="11" customFormat="1" ht="10.5" customHeight="1" x14ac:dyDescent="0.25">
      <c r="A91" s="26" t="s">
        <v>83</v>
      </c>
      <c r="B91" s="13" t="s">
        <v>84</v>
      </c>
      <c r="C91" s="14" t="s">
        <v>17</v>
      </c>
      <c r="D91" s="14" t="s">
        <v>18</v>
      </c>
      <c r="E91" s="15">
        <f t="shared" ref="E91:E92" si="31">+F91/30</f>
        <v>326.69</v>
      </c>
      <c r="F91" s="15">
        <f>VLOOKUP($A91,[1]Hoja1!$A$9:$AM$276,3,0)</f>
        <v>9800.7000000000007</v>
      </c>
      <c r="G91" s="15">
        <f>VLOOKUP($A91,[1]Hoja1!$A$9:$AM$276,8,0)</f>
        <v>0</v>
      </c>
      <c r="H91" s="15">
        <f>VLOOKUP($A91,[1]Hoja1!$A$9:$AM$276,5,0)+VLOOKUP($A91,[1]Hoja1!$A$9:$AM$276,7,0)</f>
        <v>0</v>
      </c>
      <c r="I91" s="15">
        <f>VLOOKUP($A91,[1]Hoja1!$A$9:$AM$276,4,0)+VLOOKUP($A91,[1]Hoja1!$A$9:$AM$276,6,0)</f>
        <v>0</v>
      </c>
      <c r="J91" s="15">
        <f>VLOOKUP($A91,[1]Hoja1!$A$9:$AM$276,9,0)+VLOOKUP($A91,[1]Hoja1!$A$9:$AM$276,10,0)+VLOOKUP($A91,[1]Hoja1!$A$9:$AM$276,11,0)+VLOOKUP($A91,[1]Hoja1!$A$9:$AM$276,13,0)</f>
        <v>0</v>
      </c>
      <c r="K91" s="15">
        <f>VLOOKUP($A91,[1]Hoja1!$A$9:$AM$276,12,0)</f>
        <v>1000</v>
      </c>
      <c r="L91" s="16">
        <f t="shared" ref="L91:L92" si="32">SUM(F91:J91)</f>
        <v>9800.7000000000007</v>
      </c>
      <c r="M91" s="15">
        <f>VLOOKUP($A91,[1]Hoja1!$A$9:$AM$276,37,0)</f>
        <v>1030.5</v>
      </c>
      <c r="N91" s="16">
        <f t="shared" ref="N91:N92" si="33">+L91-M91</f>
        <v>8770.2000000000007</v>
      </c>
    </row>
    <row r="92" spans="1:14" s="11" customFormat="1" ht="10.5" customHeight="1" x14ac:dyDescent="0.25">
      <c r="A92" s="26" t="s">
        <v>123</v>
      </c>
      <c r="B92" s="13" t="s">
        <v>117</v>
      </c>
      <c r="C92" s="14" t="s">
        <v>118</v>
      </c>
      <c r="D92" s="14" t="s">
        <v>18</v>
      </c>
      <c r="E92" s="15">
        <f t="shared" si="31"/>
        <v>333</v>
      </c>
      <c r="F92" s="15">
        <f>VLOOKUP($A92,[1]Hoja1!$A$9:$AM$276,3,0)</f>
        <v>9990</v>
      </c>
      <c r="G92" s="15">
        <f>VLOOKUP($A92,[1]Hoja1!$A$9:$AM$276,8,0)</f>
        <v>0</v>
      </c>
      <c r="H92" s="15">
        <f>VLOOKUP($A92,[1]Hoja1!$A$9:$AM$276,5,0)+VLOOKUP($A92,[1]Hoja1!$A$9:$AM$276,7,0)</f>
        <v>0</v>
      </c>
      <c r="I92" s="15">
        <f>VLOOKUP($A92,[1]Hoja1!$A$9:$AM$276,4,0)+VLOOKUP($A92,[1]Hoja1!$A$9:$AM$276,6,0)</f>
        <v>0</v>
      </c>
      <c r="J92" s="15">
        <f>VLOOKUP($A92,[1]Hoja1!$A$9:$AM$276,9,0)+VLOOKUP($A92,[1]Hoja1!$A$9:$AM$276,10,0)+VLOOKUP($A92,[1]Hoja1!$A$9:$AM$276,11,0)+VLOOKUP($A92,[1]Hoja1!$A$9:$AM$276,13,0)</f>
        <v>1120.74</v>
      </c>
      <c r="K92" s="15">
        <f>VLOOKUP($A92,[1]Hoja1!$A$9:$AM$276,12,0)</f>
        <v>1000</v>
      </c>
      <c r="L92" s="16">
        <f t="shared" si="32"/>
        <v>11110.74</v>
      </c>
      <c r="M92" s="15">
        <f>VLOOKUP($A92,[1]Hoja1!$A$9:$AM$276,37,0)</f>
        <v>1216.82</v>
      </c>
      <c r="N92" s="16">
        <f t="shared" si="33"/>
        <v>9893.92</v>
      </c>
    </row>
    <row r="93" spans="1:14" s="11" customFormat="1" ht="10.5" customHeight="1" x14ac:dyDescent="0.25">
      <c r="A93" s="26"/>
      <c r="B93" s="13"/>
      <c r="C93" s="14"/>
      <c r="D93" s="14"/>
      <c r="E93" s="15"/>
      <c r="F93" s="15"/>
      <c r="G93" s="14"/>
      <c r="H93" s="14"/>
      <c r="I93" s="14"/>
      <c r="J93" s="14"/>
      <c r="K93" s="14"/>
      <c r="L93" s="16"/>
      <c r="M93" s="16"/>
      <c r="N93" s="16"/>
    </row>
    <row r="94" spans="1:14" s="11" customFormat="1" ht="17.25" customHeight="1" x14ac:dyDescent="0.25">
      <c r="A94" s="6" t="s">
        <v>85</v>
      </c>
      <c r="B94" s="7"/>
      <c r="C94" s="8"/>
      <c r="D94" s="8"/>
      <c r="E94" s="9"/>
      <c r="F94" s="9"/>
      <c r="G94" s="8"/>
      <c r="H94" s="8"/>
      <c r="I94" s="8"/>
      <c r="J94" s="8"/>
      <c r="K94" s="8"/>
      <c r="L94" s="10"/>
      <c r="M94" s="10"/>
      <c r="N94" s="10"/>
    </row>
    <row r="95" spans="1:14" s="11" customFormat="1" ht="10.5" customHeight="1" x14ac:dyDescent="0.25">
      <c r="A95" s="26" t="s">
        <v>86</v>
      </c>
      <c r="B95" s="13" t="s">
        <v>87</v>
      </c>
      <c r="C95" s="14" t="s">
        <v>17</v>
      </c>
      <c r="D95" s="14" t="s">
        <v>18</v>
      </c>
      <c r="E95" s="15">
        <f>+F95/30</f>
        <v>305.60000000000002</v>
      </c>
      <c r="F95" s="15">
        <f>VLOOKUP($A95,[1]Hoja1!$A$9:$AM$276,3,0)</f>
        <v>9168</v>
      </c>
      <c r="G95" s="15">
        <f>VLOOKUP($A95,[1]Hoja1!$A$9:$AM$276,8,0)</f>
        <v>0</v>
      </c>
      <c r="H95" s="15">
        <f>VLOOKUP($A95,[1]Hoja1!$A$9:$AM$276,5,0)+VLOOKUP($A95,[1]Hoja1!$A$9:$AM$276,7,0)</f>
        <v>0</v>
      </c>
      <c r="I95" s="15">
        <f>VLOOKUP($A95,[1]Hoja1!$A$9:$AM$276,4,0)+VLOOKUP($A95,[1]Hoja1!$A$9:$AM$276,6,0)</f>
        <v>0</v>
      </c>
      <c r="J95" s="15">
        <f>VLOOKUP($A95,[1]Hoja1!$A$9:$AM$276,9,0)+VLOOKUP($A95,[1]Hoja1!$A$9:$AM$276,10,0)+VLOOKUP($A95,[1]Hoja1!$A$9:$AM$276,11,0)+VLOOKUP($A95,[1]Hoja1!$A$9:$AM$276,13,0)</f>
        <v>0</v>
      </c>
      <c r="K95" s="15">
        <f>VLOOKUP($A95,[1]Hoja1!$A$9:$AM$276,12,0)</f>
        <v>1000</v>
      </c>
      <c r="L95" s="16">
        <f>SUM(F95:J95)</f>
        <v>9168</v>
      </c>
      <c r="M95" s="15">
        <f>VLOOKUP($A95,[1]Hoja1!$A$9:$AM$276,37,0)</f>
        <v>941.34</v>
      </c>
      <c r="N95" s="16">
        <f>+L95-M95</f>
        <v>8226.66</v>
      </c>
    </row>
    <row r="96" spans="1:14" s="11" customFormat="1" ht="10.5" customHeight="1" x14ac:dyDescent="0.25">
      <c r="A96" s="26"/>
      <c r="B96" s="13"/>
      <c r="C96" s="14"/>
      <c r="D96" s="14"/>
      <c r="E96" s="15"/>
      <c r="F96" s="15"/>
      <c r="G96" s="14"/>
      <c r="H96" s="14"/>
      <c r="I96" s="14"/>
      <c r="J96" s="14"/>
      <c r="K96" s="14"/>
      <c r="L96" s="16"/>
      <c r="M96" s="16"/>
      <c r="N96" s="16"/>
    </row>
    <row r="97" spans="1:14" s="11" customFormat="1" ht="17.25" customHeight="1" x14ac:dyDescent="0.25">
      <c r="A97" s="6" t="s">
        <v>88</v>
      </c>
      <c r="B97" s="7"/>
      <c r="C97" s="8"/>
      <c r="D97" s="8"/>
      <c r="E97" s="9"/>
      <c r="F97" s="9"/>
      <c r="G97" s="8"/>
      <c r="H97" s="8"/>
      <c r="I97" s="8"/>
      <c r="J97" s="8"/>
      <c r="K97" s="8"/>
      <c r="L97" s="10"/>
      <c r="M97" s="10"/>
      <c r="N97" s="10"/>
    </row>
    <row r="98" spans="1:14" s="11" customFormat="1" ht="10.5" customHeight="1" x14ac:dyDescent="0.25">
      <c r="A98" s="26" t="s">
        <v>89</v>
      </c>
      <c r="B98" s="13" t="s">
        <v>90</v>
      </c>
      <c r="C98" s="14" t="s">
        <v>17</v>
      </c>
      <c r="D98" s="14" t="s">
        <v>18</v>
      </c>
      <c r="E98" s="15">
        <f>+F98/30</f>
        <v>480.3</v>
      </c>
      <c r="F98" s="15">
        <f>VLOOKUP($A98,[1]Hoja1!$A$9:$AM$276,3,0)</f>
        <v>14409</v>
      </c>
      <c r="G98" s="15">
        <f>VLOOKUP($A98,[1]Hoja1!$A$9:$AM$276,8,0)</f>
        <v>0</v>
      </c>
      <c r="H98" s="15">
        <f>VLOOKUP($A98,[1]Hoja1!$A$9:$AM$276,5,0)+VLOOKUP($A98,[1]Hoja1!$A$9:$AM$276,7,0)</f>
        <v>0</v>
      </c>
      <c r="I98" s="15">
        <f>VLOOKUP($A98,[1]Hoja1!$A$9:$AM$276,4,0)+VLOOKUP($A98,[1]Hoja1!$A$9:$AM$276,6,0)</f>
        <v>0</v>
      </c>
      <c r="J98" s="15">
        <f>VLOOKUP($A98,[1]Hoja1!$A$9:$AM$276,9,0)+VLOOKUP($A98,[1]Hoja1!$A$9:$AM$276,10,0)+VLOOKUP($A98,[1]Hoja1!$A$9:$AM$276,11,0)+VLOOKUP($A98,[1]Hoja1!$A$9:$AM$276,13,0)</f>
        <v>0</v>
      </c>
      <c r="K98" s="15">
        <f>VLOOKUP($A98,[1]Hoja1!$A$9:$AM$276,12,0)</f>
        <v>1000</v>
      </c>
      <c r="L98" s="16">
        <f>SUM(F98:J98)</f>
        <v>14409</v>
      </c>
      <c r="M98" s="15">
        <f>VLOOKUP($A98,[1]Hoja1!$A$9:$AM$276,37,0)</f>
        <v>6818.53</v>
      </c>
      <c r="N98" s="16">
        <f>+L98-M98</f>
        <v>7590.47</v>
      </c>
    </row>
    <row r="99" spans="1:14" s="11" customFormat="1" ht="10.5" customHeight="1" x14ac:dyDescent="0.25">
      <c r="A99" s="26"/>
      <c r="B99" s="13"/>
      <c r="C99" s="14"/>
      <c r="D99" s="14"/>
      <c r="E99" s="15"/>
      <c r="F99" s="15"/>
      <c r="G99" s="14"/>
      <c r="H99" s="14"/>
      <c r="I99" s="14"/>
      <c r="J99" s="14"/>
      <c r="K99" s="14"/>
      <c r="L99" s="16"/>
      <c r="M99" s="16"/>
      <c r="N99" s="16"/>
    </row>
    <row r="100" spans="1:14" s="11" customFormat="1" ht="17.25" customHeight="1" x14ac:dyDescent="0.25">
      <c r="A100" s="6" t="s">
        <v>147</v>
      </c>
      <c r="B100" s="7"/>
      <c r="C100" s="8"/>
      <c r="D100" s="8"/>
      <c r="E100" s="9"/>
      <c r="F100" s="9"/>
      <c r="G100" s="8"/>
      <c r="H100" s="8"/>
      <c r="I100" s="8"/>
      <c r="J100" s="8"/>
      <c r="K100" s="8"/>
      <c r="L100" s="10"/>
      <c r="M100" s="10"/>
      <c r="N100" s="10"/>
    </row>
    <row r="101" spans="1:14" s="11" customFormat="1" ht="10.5" customHeight="1" x14ac:dyDescent="0.25">
      <c r="A101" s="26" t="s">
        <v>93</v>
      </c>
      <c r="B101" s="13" t="s">
        <v>94</v>
      </c>
      <c r="C101" s="14" t="s">
        <v>17</v>
      </c>
      <c r="D101" s="14" t="s">
        <v>18</v>
      </c>
      <c r="E101" s="15">
        <f>+F101/30</f>
        <v>263.94</v>
      </c>
      <c r="F101" s="15">
        <f>VLOOKUP($A101,[1]Hoja1!$A$9:$AM$276,3,0)</f>
        <v>7918.2</v>
      </c>
      <c r="G101" s="15">
        <f>VLOOKUP($A101,[1]Hoja1!$A$9:$AM$276,8,0)</f>
        <v>0</v>
      </c>
      <c r="H101" s="15">
        <f>VLOOKUP($A101,[1]Hoja1!$A$9:$AM$276,5,0)+VLOOKUP($A101,[1]Hoja1!$A$9:$AM$276,7,0)</f>
        <v>0</v>
      </c>
      <c r="I101" s="15">
        <f>VLOOKUP($A101,[1]Hoja1!$A$9:$AM$276,4,0)+VLOOKUP($A101,[1]Hoja1!$A$9:$AM$276,6,0)</f>
        <v>0</v>
      </c>
      <c r="J101" s="15">
        <f>VLOOKUP($A101,[1]Hoja1!$A$9:$AM$276,9,0)+VLOOKUP($A101,[1]Hoja1!$A$9:$AM$276,10,0)+VLOOKUP($A101,[1]Hoja1!$A$9:$AM$276,11,0)+VLOOKUP($A101,[1]Hoja1!$A$9:$AM$276,13,0)</f>
        <v>0</v>
      </c>
      <c r="K101" s="15">
        <f>VLOOKUP($A101,[1]Hoja1!$A$9:$AM$276,12,0)</f>
        <v>1000</v>
      </c>
      <c r="L101" s="16">
        <f t="shared" ref="L101:L102" si="34">SUM(F101:J101)</f>
        <v>7918.2</v>
      </c>
      <c r="M101" s="15">
        <f>VLOOKUP($A101,[1]Hoja1!$A$9:$AM$276,37,0)</f>
        <v>766.02</v>
      </c>
      <c r="N101" s="16">
        <f t="shared" ref="N101:N102" si="35">+L101-M101</f>
        <v>7152.18</v>
      </c>
    </row>
    <row r="102" spans="1:14" s="11" customFormat="1" ht="10.5" customHeight="1" x14ac:dyDescent="0.25">
      <c r="A102" s="26" t="s">
        <v>197</v>
      </c>
      <c r="B102" s="13" t="s">
        <v>198</v>
      </c>
      <c r="C102" s="14" t="s">
        <v>81</v>
      </c>
      <c r="D102" s="14" t="s">
        <v>18</v>
      </c>
      <c r="E102" s="15">
        <v>352.5</v>
      </c>
      <c r="F102" s="15">
        <f>VLOOKUP($A102,[1]Hoja1!$A$9:$AM$276,3,0)</f>
        <v>10575</v>
      </c>
      <c r="G102" s="15">
        <f>VLOOKUP($A102,[1]Hoja1!$A$9:$AM$276,8,0)</f>
        <v>0</v>
      </c>
      <c r="H102" s="15">
        <f>VLOOKUP($A102,[1]Hoja1!$A$9:$AM$276,5,0)+VLOOKUP($A102,[1]Hoja1!$A$9:$AM$276,7,0)</f>
        <v>0</v>
      </c>
      <c r="I102" s="15">
        <f>VLOOKUP($A102,[1]Hoja1!$A$9:$AM$276,4,0)+VLOOKUP($A102,[1]Hoja1!$A$9:$AM$276,6,0)</f>
        <v>0</v>
      </c>
      <c r="J102" s="15">
        <f>VLOOKUP($A102,[1]Hoja1!$A$9:$AM$276,9,0)+VLOOKUP($A102,[1]Hoja1!$A$9:$AM$276,10,0)+VLOOKUP($A102,[1]Hoja1!$A$9:$AM$276,11,0)+VLOOKUP($A102,[1]Hoja1!$A$9:$AM$276,13,0)</f>
        <v>7038.34</v>
      </c>
      <c r="K102" s="15">
        <f>VLOOKUP($A102,[1]Hoja1!$A$9:$AM$276,12,0)</f>
        <v>1000</v>
      </c>
      <c r="L102" s="16">
        <f t="shared" si="34"/>
        <v>17613.34</v>
      </c>
      <c r="M102" s="15">
        <f>VLOOKUP($A102,[1]Hoja1!$A$9:$AM$276,37,0)</f>
        <v>2613.34</v>
      </c>
      <c r="N102" s="16">
        <f t="shared" si="35"/>
        <v>15000</v>
      </c>
    </row>
    <row r="103" spans="1:14" s="11" customFormat="1" ht="10.5" customHeight="1" x14ac:dyDescent="0.25">
      <c r="A103" s="26"/>
      <c r="B103" s="13"/>
      <c r="C103" s="14"/>
      <c r="D103" s="14"/>
      <c r="E103" s="15"/>
      <c r="F103" s="15"/>
      <c r="G103" s="14"/>
      <c r="H103" s="14"/>
      <c r="I103" s="14"/>
      <c r="J103" s="14"/>
      <c r="K103" s="14"/>
      <c r="L103" s="16"/>
      <c r="M103" s="16"/>
      <c r="N103" s="16"/>
    </row>
    <row r="104" spans="1:14" s="11" customFormat="1" ht="17.25" customHeight="1" x14ac:dyDescent="0.25">
      <c r="A104" s="6" t="s">
        <v>92</v>
      </c>
      <c r="B104" s="7"/>
      <c r="C104" s="8"/>
      <c r="D104" s="8"/>
      <c r="E104" s="9"/>
      <c r="F104" s="9"/>
      <c r="G104" s="8"/>
      <c r="H104" s="8"/>
      <c r="I104" s="8"/>
      <c r="J104" s="8"/>
      <c r="K104" s="8"/>
      <c r="L104" s="10"/>
      <c r="M104" s="10"/>
      <c r="N104" s="10"/>
    </row>
    <row r="105" spans="1:14" s="11" customFormat="1" ht="10.5" customHeight="1" x14ac:dyDescent="0.25">
      <c r="A105" s="26" t="s">
        <v>130</v>
      </c>
      <c r="B105" s="13" t="s">
        <v>95</v>
      </c>
      <c r="C105" s="14" t="s">
        <v>17</v>
      </c>
      <c r="D105" s="14" t="s">
        <v>18</v>
      </c>
      <c r="E105" s="15">
        <f t="shared" ref="E105" si="36">+F105/30</f>
        <v>333.33</v>
      </c>
      <c r="F105" s="15">
        <f>VLOOKUP($A105,[1]Hoja1!$A$9:$AM$276,3,0)</f>
        <v>9999.9</v>
      </c>
      <c r="G105" s="15">
        <f>VLOOKUP($A105,[1]Hoja1!$A$9:$AM$276,8,0)</f>
        <v>0</v>
      </c>
      <c r="H105" s="15">
        <f>VLOOKUP($A105,[1]Hoja1!$A$9:$AM$276,5,0)+VLOOKUP($A105,[1]Hoja1!$A$9:$AM$276,7,0)</f>
        <v>0</v>
      </c>
      <c r="I105" s="15">
        <f>VLOOKUP($A105,[1]Hoja1!$A$9:$AM$276,4,0)+VLOOKUP($A105,[1]Hoja1!$A$9:$AM$276,6,0)</f>
        <v>0</v>
      </c>
      <c r="J105" s="15">
        <f>VLOOKUP($A105,[1]Hoja1!$A$9:$AM$276,9,0)+VLOOKUP($A105,[1]Hoja1!$A$9:$AM$276,10,0)+VLOOKUP($A105,[1]Hoja1!$A$9:$AM$276,11,0)+VLOOKUP($A105,[1]Hoja1!$A$9:$AM$276,13,0)</f>
        <v>1110.8399999999999</v>
      </c>
      <c r="K105" s="15">
        <f>VLOOKUP($A105,[1]Hoja1!$A$9:$AM$276,12,0)</f>
        <v>1000</v>
      </c>
      <c r="L105" s="16">
        <f>SUM(F105:J105)</f>
        <v>11110.74</v>
      </c>
      <c r="M105" s="15">
        <f>VLOOKUP($A105,[1]Hoja1!$A$9:$AM$276,37,0)</f>
        <v>1216.8399999999999</v>
      </c>
      <c r="N105" s="16">
        <f>+L105-M105</f>
        <v>9893.9</v>
      </c>
    </row>
    <row r="106" spans="1:14" s="11" customFormat="1" ht="10.5" customHeight="1" x14ac:dyDescent="0.25">
      <c r="A106" s="26"/>
      <c r="B106" s="13"/>
      <c r="C106" s="14"/>
      <c r="D106" s="14"/>
      <c r="E106" s="15"/>
      <c r="F106" s="15"/>
      <c r="G106" s="14"/>
      <c r="H106" s="14"/>
      <c r="I106" s="14"/>
      <c r="J106" s="14"/>
      <c r="K106" s="14"/>
      <c r="L106" s="16"/>
      <c r="M106" s="16"/>
      <c r="N106" s="16"/>
    </row>
    <row r="107" spans="1:14" s="11" customFormat="1" ht="17.25" customHeight="1" x14ac:dyDescent="0.25">
      <c r="A107" s="6" t="s">
        <v>96</v>
      </c>
      <c r="B107" s="7"/>
      <c r="C107" s="8"/>
      <c r="D107" s="8"/>
      <c r="E107" s="9"/>
      <c r="F107" s="9"/>
      <c r="G107" s="8"/>
      <c r="H107" s="8"/>
      <c r="I107" s="8"/>
      <c r="J107" s="8"/>
      <c r="K107" s="8"/>
      <c r="L107" s="10"/>
      <c r="M107" s="10"/>
      <c r="N107" s="10"/>
    </row>
    <row r="108" spans="1:14" s="11" customFormat="1" ht="10.5" customHeight="1" x14ac:dyDescent="0.25">
      <c r="A108" s="26" t="s">
        <v>97</v>
      </c>
      <c r="B108" s="13" t="s">
        <v>98</v>
      </c>
      <c r="C108" s="14" t="s">
        <v>17</v>
      </c>
      <c r="D108" s="14" t="s">
        <v>18</v>
      </c>
      <c r="E108" s="15">
        <f>+F108/30</f>
        <v>113.49333333333334</v>
      </c>
      <c r="F108" s="15">
        <f>VLOOKUP($A108,[1]Hoja1!$A$9:$AM$276,3,0)</f>
        <v>3404.8</v>
      </c>
      <c r="G108" s="15">
        <f>VLOOKUP($A108,[1]Hoja1!$A$9:$AM$276,8,0)</f>
        <v>6646.36</v>
      </c>
      <c r="H108" s="15">
        <f>VLOOKUP($A108,[1]Hoja1!$A$9:$AM$276,5,0)+VLOOKUP($A108,[1]Hoja1!$A$9:$AM$276,7,0)</f>
        <v>502.21</v>
      </c>
      <c r="I108" s="15">
        <f>VLOOKUP($A108,[1]Hoja1!$A$9:$AM$276,4,0)+VLOOKUP($A108,[1]Hoja1!$A$9:$AM$276,6,0)</f>
        <v>1434.21</v>
      </c>
      <c r="J108" s="15">
        <f>VLOOKUP($A108,[1]Hoja1!$A$9:$AM$276,9,0)+VLOOKUP($A108,[1]Hoja1!$A$9:$AM$276,10,0)+VLOOKUP($A108,[1]Hoja1!$A$9:$AM$276,11,0)+VLOOKUP($A108,[1]Hoja1!$A$9:$AM$276,13,0)</f>
        <v>0</v>
      </c>
      <c r="K108" s="15">
        <f>VLOOKUP($A108,[1]Hoja1!$A$9:$AM$276,12,0)</f>
        <v>0</v>
      </c>
      <c r="L108" s="16">
        <f>SUM(F108:J108)</f>
        <v>11987.579999999998</v>
      </c>
      <c r="M108" s="15">
        <f>VLOOKUP($A108,[1]Hoja1!$A$9:$AM$276,37,0)</f>
        <v>4891.3999999999996</v>
      </c>
      <c r="N108" s="16">
        <f>+L108-M108</f>
        <v>7096.1799999999985</v>
      </c>
    </row>
    <row r="109" spans="1:14" s="11" customFormat="1" ht="10.5" customHeight="1" x14ac:dyDescent="0.25">
      <c r="A109" s="26"/>
      <c r="B109" s="13"/>
      <c r="C109" s="14"/>
      <c r="D109" s="14"/>
      <c r="E109" s="15"/>
      <c r="F109" s="15"/>
      <c r="G109" s="14"/>
      <c r="H109" s="14"/>
      <c r="I109" s="14"/>
      <c r="J109" s="14"/>
      <c r="K109" s="14"/>
      <c r="L109" s="16"/>
      <c r="M109" s="16"/>
      <c r="N109" s="16"/>
    </row>
    <row r="110" spans="1:14" s="11" customFormat="1" ht="17.25" customHeight="1" x14ac:dyDescent="0.25">
      <c r="A110" s="6" t="s">
        <v>99</v>
      </c>
      <c r="B110" s="7"/>
      <c r="C110" s="8"/>
      <c r="D110" s="8"/>
      <c r="E110" s="9"/>
      <c r="F110" s="9"/>
      <c r="G110" s="8"/>
      <c r="H110" s="8"/>
      <c r="I110" s="8"/>
      <c r="J110" s="8"/>
      <c r="K110" s="8"/>
      <c r="L110" s="10"/>
      <c r="M110" s="10"/>
      <c r="N110" s="10"/>
    </row>
    <row r="111" spans="1:14" s="11" customFormat="1" ht="13.5" customHeight="1" x14ac:dyDescent="0.25">
      <c r="A111" s="26" t="s">
        <v>137</v>
      </c>
      <c r="B111" s="13" t="s">
        <v>138</v>
      </c>
      <c r="C111" s="14" t="s">
        <v>17</v>
      </c>
      <c r="D111" s="14" t="s">
        <v>140</v>
      </c>
      <c r="E111" s="15">
        <f t="shared" ref="E111:E112" si="37">+F111/30</f>
        <v>207.44</v>
      </c>
      <c r="F111" s="15">
        <f>VLOOKUP($A111,[1]Hoja1!$A$9:$AM$276,3,0)</f>
        <v>6223.2</v>
      </c>
      <c r="G111" s="15">
        <f>VLOOKUP($A111,[1]Hoja1!$A$9:$AM$276,8,0)</f>
        <v>0</v>
      </c>
      <c r="H111" s="15">
        <f>VLOOKUP($A111,[1]Hoja1!$A$9:$AM$276,5,0)+VLOOKUP($A111,[1]Hoja1!$A$9:$AM$276,7,0)</f>
        <v>0</v>
      </c>
      <c r="I111" s="15">
        <f>VLOOKUP($A111,[1]Hoja1!$A$9:$AM$276,4,0)+VLOOKUP($A111,[1]Hoja1!$A$9:$AM$276,6,0)</f>
        <v>0</v>
      </c>
      <c r="J111" s="15">
        <f>VLOOKUP($A111,[1]Hoja1!$A$9:$AM$276,9,0)+VLOOKUP($A111,[1]Hoja1!$A$9:$AM$276,10,0)+VLOOKUP($A111,[1]Hoja1!$A$9:$AM$276,11,0)+VLOOKUP($A111,[1]Hoja1!$A$9:$AM$276,13,0)</f>
        <v>0</v>
      </c>
      <c r="K111" s="15">
        <f>VLOOKUP($A111,[1]Hoja1!$A$9:$AM$276,12,0)</f>
        <v>1000</v>
      </c>
      <c r="L111" s="16">
        <f t="shared" ref="L111:L114" si="38">SUM(F111:J111)</f>
        <v>6223.2</v>
      </c>
      <c r="M111" s="15">
        <f>VLOOKUP($A111,[1]Hoja1!$A$9:$AM$276,37,0)</f>
        <v>165.84</v>
      </c>
      <c r="N111" s="16">
        <f t="shared" ref="N111:N112" si="39">+L111-M111</f>
        <v>6057.36</v>
      </c>
    </row>
    <row r="112" spans="1:14" s="11" customFormat="1" ht="13.5" customHeight="1" x14ac:dyDescent="0.25">
      <c r="A112" s="26" t="s">
        <v>171</v>
      </c>
      <c r="B112" s="13" t="s">
        <v>172</v>
      </c>
      <c r="C112" s="14" t="s">
        <v>173</v>
      </c>
      <c r="D112" s="14" t="s">
        <v>140</v>
      </c>
      <c r="E112" s="15">
        <f t="shared" si="37"/>
        <v>300</v>
      </c>
      <c r="F112" s="15">
        <f>VLOOKUP($A112,[1]Hoja1!$A$9:$AM$276,3,0)</f>
        <v>9000</v>
      </c>
      <c r="G112" s="15">
        <f>VLOOKUP($A112,[1]Hoja1!$A$9:$AM$276,8,0)</f>
        <v>0</v>
      </c>
      <c r="H112" s="15">
        <f>VLOOKUP($A112,[1]Hoja1!$A$9:$AM$276,5,0)+VLOOKUP($A112,[1]Hoja1!$A$9:$AM$276,7,0)</f>
        <v>0</v>
      </c>
      <c r="I112" s="15">
        <f>VLOOKUP($A112,[1]Hoja1!$A$9:$AM$276,4,0)+VLOOKUP($A112,[1]Hoja1!$A$9:$AM$276,6,0)</f>
        <v>0</v>
      </c>
      <c r="J112" s="15">
        <f>VLOOKUP($A112,[1]Hoja1!$A$9:$AM$276,9,0)+VLOOKUP($A112,[1]Hoja1!$A$9:$AM$276,10,0)+VLOOKUP($A112,[1]Hoja1!$A$9:$AM$276,11,0)+VLOOKUP($A112,[1]Hoja1!$A$9:$AM$276,13,0)</f>
        <v>6000</v>
      </c>
      <c r="K112" s="15">
        <f>VLOOKUP($A112,[1]Hoja1!$A$9:$AM$276,12,0)</f>
        <v>1000</v>
      </c>
      <c r="L112" s="16">
        <f t="shared" si="38"/>
        <v>15000</v>
      </c>
      <c r="M112" s="15">
        <f>VLOOKUP($A112,[1]Hoja1!$A$9:$AM$276,37,0)</f>
        <v>1985.64</v>
      </c>
      <c r="N112" s="16">
        <f t="shared" si="39"/>
        <v>13014.36</v>
      </c>
    </row>
    <row r="113" spans="1:14" s="11" customFormat="1" ht="13.5" customHeight="1" x14ac:dyDescent="0.25">
      <c r="A113" s="26" t="s">
        <v>210</v>
      </c>
      <c r="B113" s="13" t="s">
        <v>211</v>
      </c>
      <c r="C113" s="14" t="s">
        <v>66</v>
      </c>
      <c r="D113" s="14" t="s">
        <v>140</v>
      </c>
      <c r="E113" s="15">
        <v>208</v>
      </c>
      <c r="F113" s="15">
        <f>VLOOKUP($A113,[1]Hoja1!$A$9:$AM$276,3,0)</f>
        <v>6240</v>
      </c>
      <c r="G113" s="15">
        <f>VLOOKUP($A113,[1]Hoja1!$A$9:$AM$276,8,0)</f>
        <v>0</v>
      </c>
      <c r="H113" s="15">
        <f>VLOOKUP($A113,[1]Hoja1!$A$9:$AM$276,5,0)+VLOOKUP($A113,[1]Hoja1!$A$9:$AM$276,7,0)</f>
        <v>0</v>
      </c>
      <c r="I113" s="15">
        <f>VLOOKUP($A113,[1]Hoja1!$A$9:$AM$276,4,0)+VLOOKUP($A113,[1]Hoja1!$A$9:$AM$276,6,0)</f>
        <v>0</v>
      </c>
      <c r="J113" s="15">
        <f>VLOOKUP($A113,[1]Hoja1!$A$9:$AM$276,9,0)+VLOOKUP($A113,[1]Hoja1!$A$9:$AM$276,10,0)+VLOOKUP($A113,[1]Hoja1!$A$9:$AM$276,11,0)+VLOOKUP($A113,[1]Hoja1!$A$9:$AM$276,13,0)</f>
        <v>1260</v>
      </c>
      <c r="K113" s="15">
        <f>VLOOKUP($A113,[1]Hoja1!$A$9:$AM$276,12,0)</f>
        <v>1000</v>
      </c>
      <c r="L113" s="16">
        <f t="shared" si="38"/>
        <v>7500</v>
      </c>
      <c r="M113" s="15">
        <f>VLOOKUP($A113,[1]Hoja1!$A$9:$AM$276,37,0)</f>
        <v>704.34</v>
      </c>
      <c r="N113" s="16">
        <f t="shared" ref="N113:N114" si="40">+L113-M113</f>
        <v>6795.66</v>
      </c>
    </row>
    <row r="114" spans="1:14" s="11" customFormat="1" ht="13.5" customHeight="1" x14ac:dyDescent="0.25">
      <c r="A114" s="26" t="s">
        <v>212</v>
      </c>
      <c r="B114" s="13" t="s">
        <v>213</v>
      </c>
      <c r="C114" s="14" t="s">
        <v>66</v>
      </c>
      <c r="D114" s="14" t="s">
        <v>140</v>
      </c>
      <c r="E114" s="15">
        <v>208</v>
      </c>
      <c r="F114" s="15">
        <f>VLOOKUP($A114,[1]Hoja1!$A$9:$AM$276,3,0)</f>
        <v>6240</v>
      </c>
      <c r="G114" s="15">
        <f>VLOOKUP($A114,[1]Hoja1!$A$9:$AM$276,8,0)</f>
        <v>0</v>
      </c>
      <c r="H114" s="15">
        <f>VLOOKUP($A114,[1]Hoja1!$A$9:$AM$276,5,0)+VLOOKUP($A114,[1]Hoja1!$A$9:$AM$276,7,0)</f>
        <v>0</v>
      </c>
      <c r="I114" s="15">
        <f>VLOOKUP($A114,[1]Hoja1!$A$9:$AM$276,4,0)+VLOOKUP($A114,[1]Hoja1!$A$9:$AM$276,6,0)</f>
        <v>0</v>
      </c>
      <c r="J114" s="15">
        <f>VLOOKUP($A114,[1]Hoja1!$A$9:$AM$276,9,0)+VLOOKUP($A114,[1]Hoja1!$A$9:$AM$276,10,0)+VLOOKUP($A114,[1]Hoja1!$A$9:$AM$276,11,0)+VLOOKUP($A114,[1]Hoja1!$A$9:$AM$276,13,0)</f>
        <v>1260</v>
      </c>
      <c r="K114" s="15">
        <f>VLOOKUP($A114,[1]Hoja1!$A$9:$AM$276,12,0)</f>
        <v>1000</v>
      </c>
      <c r="L114" s="16">
        <f t="shared" si="38"/>
        <v>7500</v>
      </c>
      <c r="M114" s="15">
        <f>VLOOKUP($A114,[1]Hoja1!$A$9:$AM$276,37,0)</f>
        <v>704.34</v>
      </c>
      <c r="N114" s="16">
        <f t="shared" si="40"/>
        <v>6795.66</v>
      </c>
    </row>
    <row r="115" spans="1:14" s="11" customFormat="1" ht="10.5" customHeight="1" x14ac:dyDescent="0.25">
      <c r="A115" s="26"/>
      <c r="B115" s="13"/>
      <c r="C115" s="14"/>
      <c r="D115" s="14"/>
      <c r="E115" s="15"/>
      <c r="F115" s="15"/>
      <c r="G115" s="14"/>
      <c r="H115" s="14"/>
      <c r="I115" s="14"/>
      <c r="J115" s="14"/>
      <c r="K115" s="14"/>
      <c r="L115" s="16"/>
      <c r="M115" s="16"/>
      <c r="N115" s="16"/>
    </row>
    <row r="116" spans="1:14" s="11" customFormat="1" ht="17.25" customHeight="1" x14ac:dyDescent="0.25">
      <c r="A116" s="6" t="s">
        <v>100</v>
      </c>
      <c r="B116" s="7"/>
      <c r="C116" s="8"/>
      <c r="D116" s="8"/>
      <c r="E116" s="9"/>
      <c r="F116" s="9"/>
      <c r="G116" s="8"/>
      <c r="H116" s="8"/>
      <c r="I116" s="8"/>
      <c r="J116" s="8"/>
      <c r="K116" s="8"/>
      <c r="L116" s="10"/>
      <c r="M116" s="10"/>
      <c r="N116" s="10"/>
    </row>
    <row r="117" spans="1:14" s="11" customFormat="1" ht="10.5" customHeight="1" x14ac:dyDescent="0.25">
      <c r="A117" s="26" t="s">
        <v>134</v>
      </c>
      <c r="B117" s="13" t="s">
        <v>135</v>
      </c>
      <c r="C117" s="14" t="s">
        <v>60</v>
      </c>
      <c r="D117" s="14" t="s">
        <v>140</v>
      </c>
      <c r="E117" s="15">
        <f>+F117/30</f>
        <v>0</v>
      </c>
      <c r="F117" s="15">
        <f>VLOOKUP($A117,[1]Hoja1!$A$9:$AM$276,3,0)</f>
        <v>0</v>
      </c>
      <c r="G117" s="15">
        <f>VLOOKUP($A117,[1]Hoja1!$A$9:$AM$276,8,0)</f>
        <v>6052.7</v>
      </c>
      <c r="H117" s="15">
        <f>VLOOKUP($A117,[1]Hoja1!$A$9:$AM$276,5,0)+VLOOKUP($A117,[1]Hoja1!$A$9:$AM$276,7,0)</f>
        <v>662.15</v>
      </c>
      <c r="I117" s="15">
        <f>VLOOKUP($A117,[1]Hoja1!$A$9:$AM$276,4,0)+VLOOKUP($A117,[1]Hoja1!$A$9:$AM$276,6,0)</f>
        <v>2739.34</v>
      </c>
      <c r="J117" s="15">
        <f>VLOOKUP($A117,[1]Hoja1!$A$9:$AM$276,9,0)+VLOOKUP($A117,[1]Hoja1!$A$9:$AM$276,10,0)+VLOOKUP($A117,[1]Hoja1!$A$9:$AM$276,11,0)+VLOOKUP($A117,[1]Hoja1!$A$9:$AM$276,13,0)</f>
        <v>57810.5</v>
      </c>
      <c r="K117" s="15">
        <f>VLOOKUP($A117,[1]Hoja1!$A$9:$AM$276,12,0)</f>
        <v>0</v>
      </c>
      <c r="L117" s="16">
        <f t="shared" ref="L117:L119" si="41">SUM(F117:J117)</f>
        <v>67264.69</v>
      </c>
      <c r="M117" s="15">
        <f>VLOOKUP($A117,[1]Hoja1!$A$9:$AM$276,37,0)</f>
        <v>2264.69</v>
      </c>
      <c r="N117" s="16">
        <f>+L117-M117</f>
        <v>65000</v>
      </c>
    </row>
    <row r="118" spans="1:14" s="11" customFormat="1" ht="10.5" customHeight="1" x14ac:dyDescent="0.25">
      <c r="A118" s="26" t="s">
        <v>201</v>
      </c>
      <c r="B118" s="13" t="s">
        <v>202</v>
      </c>
      <c r="C118" s="14" t="s">
        <v>205</v>
      </c>
      <c r="D118" s="14" t="s">
        <v>140</v>
      </c>
      <c r="E118" s="15">
        <f t="shared" ref="E118:E119" si="42">+F118/30</f>
        <v>208</v>
      </c>
      <c r="F118" s="15">
        <f>VLOOKUP($A118,[1]Hoja1!$A$9:$AM$276,3,0)</f>
        <v>6240</v>
      </c>
      <c r="G118" s="15">
        <f>VLOOKUP($A118,[1]Hoja1!$A$9:$AM$276,8,0)</f>
        <v>0</v>
      </c>
      <c r="H118" s="15">
        <f>VLOOKUP($A118,[1]Hoja1!$A$9:$AM$276,5,0)+VLOOKUP($A118,[1]Hoja1!$A$9:$AM$276,7,0)</f>
        <v>0</v>
      </c>
      <c r="I118" s="15">
        <f>VLOOKUP($A118,[1]Hoja1!$A$9:$AM$276,4,0)+VLOOKUP($A118,[1]Hoja1!$A$9:$AM$276,6,0)</f>
        <v>0</v>
      </c>
      <c r="J118" s="15">
        <f>VLOOKUP($A118,[1]Hoja1!$A$9:$AM$276,9,0)+VLOOKUP($A118,[1]Hoja1!$A$9:$AM$276,10,0)+VLOOKUP($A118,[1]Hoja1!$A$9:$AM$276,11,0)+VLOOKUP($A118,[1]Hoja1!$A$9:$AM$276,13,0)</f>
        <v>2654.78</v>
      </c>
      <c r="K118" s="15">
        <f>VLOOKUP($A118,[1]Hoja1!$A$9:$AM$276,12,0)</f>
        <v>1000</v>
      </c>
      <c r="L118" s="16">
        <f t="shared" si="41"/>
        <v>8894.7800000000007</v>
      </c>
      <c r="M118" s="15">
        <f>VLOOKUP($A118,[1]Hoja1!$A$9:$AM$276,37,0)</f>
        <v>894.78</v>
      </c>
      <c r="N118" s="16">
        <f t="shared" ref="N118:N119" si="43">+L118-M118</f>
        <v>8000.0000000000009</v>
      </c>
    </row>
    <row r="119" spans="1:14" s="11" customFormat="1" ht="10.5" customHeight="1" x14ac:dyDescent="0.25">
      <c r="A119" s="26" t="s">
        <v>203</v>
      </c>
      <c r="B119" s="13" t="s">
        <v>204</v>
      </c>
      <c r="C119" s="14" t="s">
        <v>205</v>
      </c>
      <c r="D119" s="14" t="s">
        <v>140</v>
      </c>
      <c r="E119" s="15">
        <f t="shared" si="42"/>
        <v>208</v>
      </c>
      <c r="F119" s="15">
        <f>VLOOKUP($A119,[1]Hoja1!$A$9:$AM$276,3,0)</f>
        <v>6240</v>
      </c>
      <c r="G119" s="15">
        <f>VLOOKUP($A119,[1]Hoja1!$A$9:$AM$276,8,0)</f>
        <v>0</v>
      </c>
      <c r="H119" s="15">
        <f>VLOOKUP($A119,[1]Hoja1!$A$9:$AM$276,5,0)+VLOOKUP($A119,[1]Hoja1!$A$9:$AM$276,7,0)</f>
        <v>0</v>
      </c>
      <c r="I119" s="15">
        <f>VLOOKUP($A119,[1]Hoja1!$A$9:$AM$276,4,0)+VLOOKUP($A119,[1]Hoja1!$A$9:$AM$276,6,0)</f>
        <v>0</v>
      </c>
      <c r="J119" s="15">
        <f>VLOOKUP($A119,[1]Hoja1!$A$9:$AM$276,9,0)+VLOOKUP($A119,[1]Hoja1!$A$9:$AM$276,10,0)+VLOOKUP($A119,[1]Hoja1!$A$9:$AM$276,11,0)+VLOOKUP($A119,[1]Hoja1!$A$9:$AM$276,13,0)</f>
        <v>2654.78</v>
      </c>
      <c r="K119" s="15">
        <f>VLOOKUP($A119,[1]Hoja1!$A$9:$AM$276,12,0)</f>
        <v>1000</v>
      </c>
      <c r="L119" s="16">
        <f t="shared" si="41"/>
        <v>8894.7800000000007</v>
      </c>
      <c r="M119" s="15">
        <f>VLOOKUP($A119,[1]Hoja1!$A$9:$AM$276,37,0)</f>
        <v>894.78</v>
      </c>
      <c r="N119" s="16">
        <f t="shared" si="43"/>
        <v>8000.0000000000009</v>
      </c>
    </row>
    <row r="120" spans="1:14" s="11" customFormat="1" ht="10.5" customHeight="1" x14ac:dyDescent="0.25">
      <c r="A120" s="26"/>
      <c r="B120" s="13"/>
      <c r="C120" s="14"/>
      <c r="D120" s="14"/>
      <c r="E120" s="15"/>
      <c r="F120" s="15"/>
      <c r="G120" s="14"/>
      <c r="H120" s="14"/>
      <c r="I120" s="14"/>
      <c r="J120" s="14"/>
      <c r="K120" s="14"/>
      <c r="L120" s="16"/>
      <c r="M120" s="16"/>
      <c r="N120" s="16"/>
    </row>
    <row r="121" spans="1:14" s="11" customFormat="1" ht="17.25" customHeight="1" x14ac:dyDescent="0.25">
      <c r="A121" s="6" t="s">
        <v>101</v>
      </c>
      <c r="B121" s="7"/>
      <c r="C121" s="8"/>
      <c r="D121" s="8"/>
      <c r="E121" s="9"/>
      <c r="F121" s="9"/>
      <c r="G121" s="8"/>
      <c r="H121" s="8"/>
      <c r="I121" s="8"/>
      <c r="J121" s="8"/>
      <c r="K121" s="8"/>
      <c r="L121" s="10"/>
      <c r="M121" s="10"/>
      <c r="N121" s="10"/>
    </row>
    <row r="122" spans="1:14" s="11" customFormat="1" ht="10.5" customHeight="1" x14ac:dyDescent="0.25">
      <c r="A122" s="26" t="s">
        <v>131</v>
      </c>
      <c r="B122" s="13" t="s">
        <v>109</v>
      </c>
      <c r="C122" s="14" t="s">
        <v>17</v>
      </c>
      <c r="D122" s="14" t="s">
        <v>140</v>
      </c>
      <c r="E122" s="15">
        <f>+F122/30</f>
        <v>333.33</v>
      </c>
      <c r="F122" s="15">
        <f>VLOOKUP($A122,[1]Hoja1!$A$9:$AM$276,3,0)</f>
        <v>9999.9</v>
      </c>
      <c r="G122" s="15">
        <f>VLOOKUP($A122,[1]Hoja1!$A$9:$AM$276,8,0)</f>
        <v>0</v>
      </c>
      <c r="H122" s="15">
        <f>VLOOKUP($A122,[1]Hoja1!$A$9:$AM$276,5,0)+VLOOKUP($A122,[1]Hoja1!$A$9:$AM$276,7,0)</f>
        <v>0</v>
      </c>
      <c r="I122" s="15">
        <f>VLOOKUP($A122,[1]Hoja1!$A$9:$AM$276,4,0)+VLOOKUP($A122,[1]Hoja1!$A$9:$AM$276,6,0)</f>
        <v>0</v>
      </c>
      <c r="J122" s="15">
        <f>VLOOKUP($A122,[1]Hoja1!$A$9:$AM$276,9,0)+VLOOKUP($A122,[1]Hoja1!$A$9:$AM$276,10,0)+VLOOKUP($A122,[1]Hoja1!$A$9:$AM$276,11,0)+VLOOKUP($A122,[1]Hoja1!$A$9:$AM$276,13,0)</f>
        <v>6603.04</v>
      </c>
      <c r="K122" s="15">
        <f>VLOOKUP($A122,[1]Hoja1!$A$9:$AM$276,12,0)</f>
        <v>1000</v>
      </c>
      <c r="L122" s="16">
        <f>SUM(F122:J122)</f>
        <v>16602.939999999999</v>
      </c>
      <c r="M122" s="15">
        <f>VLOOKUP($A122,[1]Hoja1!$A$9:$AM$276,37,0)</f>
        <v>2367.1</v>
      </c>
      <c r="N122" s="16">
        <f>+L122-M122</f>
        <v>14235.839999999998</v>
      </c>
    </row>
    <row r="123" spans="1:14" s="11" customFormat="1" ht="10.5" customHeight="1" x14ac:dyDescent="0.25">
      <c r="A123" s="26"/>
      <c r="B123" s="13"/>
      <c r="C123" s="14"/>
      <c r="D123" s="14"/>
      <c r="E123" s="15"/>
      <c r="F123" s="15"/>
      <c r="G123" s="14"/>
      <c r="H123" s="14"/>
      <c r="I123" s="14"/>
      <c r="J123" s="14"/>
      <c r="K123" s="14"/>
      <c r="L123" s="16"/>
      <c r="M123" s="16"/>
      <c r="N123" s="16"/>
    </row>
    <row r="124" spans="1:14" s="11" customFormat="1" ht="17.25" customHeight="1" x14ac:dyDescent="0.25">
      <c r="A124" s="6" t="s">
        <v>119</v>
      </c>
      <c r="B124" s="7"/>
      <c r="C124" s="8"/>
      <c r="D124" s="8"/>
      <c r="E124" s="9"/>
      <c r="F124" s="9"/>
      <c r="G124" s="8"/>
      <c r="H124" s="8"/>
      <c r="I124" s="8"/>
      <c r="J124" s="8"/>
      <c r="K124" s="8"/>
      <c r="L124" s="10"/>
      <c r="M124" s="10"/>
      <c r="N124" s="10"/>
    </row>
    <row r="125" spans="1:14" s="11" customFormat="1" ht="10.5" customHeight="1" x14ac:dyDescent="0.25">
      <c r="A125" s="26" t="s">
        <v>175</v>
      </c>
      <c r="B125" s="13" t="s">
        <v>176</v>
      </c>
      <c r="C125" s="14" t="s">
        <v>177</v>
      </c>
      <c r="D125" s="14" t="s">
        <v>18</v>
      </c>
      <c r="E125" s="15">
        <f>+F125/30</f>
        <v>400</v>
      </c>
      <c r="F125" s="15">
        <f>VLOOKUP($A125,[1]Hoja1!$A$9:$AM$276,3,0)</f>
        <v>12000</v>
      </c>
      <c r="G125" s="15">
        <f>VLOOKUP($A125,[1]Hoja1!$A$9:$AM$276,8,0)</f>
        <v>0</v>
      </c>
      <c r="H125" s="15">
        <f>VLOOKUP($A125,[1]Hoja1!$A$9:$AM$276,5,0)+VLOOKUP($A125,[1]Hoja1!$A$9:$AM$276,7,0)</f>
        <v>0</v>
      </c>
      <c r="I125" s="15">
        <f>VLOOKUP($A125,[1]Hoja1!$A$9:$AM$276,4,0)+VLOOKUP($A125,[1]Hoja1!$A$9:$AM$276,6,0)</f>
        <v>0</v>
      </c>
      <c r="J125" s="15">
        <f>VLOOKUP($A125,[1]Hoja1!$A$9:$AM$276,9,0)+VLOOKUP($A125,[1]Hoja1!$A$9:$AM$276,10,0)+VLOOKUP($A125,[1]Hoja1!$A$9:$AM$276,11,0)+VLOOKUP($A125,[1]Hoja1!$A$9:$AM$276,13,0)</f>
        <v>8000</v>
      </c>
      <c r="K125" s="15">
        <f>VLOOKUP($A125,[1]Hoja1!$A$9:$AM$276,12,0)</f>
        <v>1000</v>
      </c>
      <c r="L125" s="16">
        <f t="shared" ref="L125:L126" si="44">SUM(F125:J125)</f>
        <v>20000</v>
      </c>
      <c r="M125" s="15">
        <f>VLOOKUP($A125,[1]Hoja1!$A$9:$AM$276,37,0)</f>
        <v>3149.92</v>
      </c>
      <c r="N125" s="16">
        <f>+L125-M125</f>
        <v>16850.080000000002</v>
      </c>
    </row>
    <row r="126" spans="1:14" s="11" customFormat="1" ht="10.5" customHeight="1" x14ac:dyDescent="0.25">
      <c r="A126" s="26" t="s">
        <v>214</v>
      </c>
      <c r="B126" s="13" t="s">
        <v>215</v>
      </c>
      <c r="C126" s="14" t="s">
        <v>216</v>
      </c>
      <c r="D126" s="14" t="s">
        <v>18</v>
      </c>
      <c r="E126" s="15">
        <f>+F126/30</f>
        <v>320</v>
      </c>
      <c r="F126" s="15">
        <f>VLOOKUP($A126,[1]Hoja1!$A$9:$AM$276,3,0)</f>
        <v>9600</v>
      </c>
      <c r="G126" s="15">
        <f>VLOOKUP($A126,[1]Hoja1!$A$9:$AM$276,8,0)</f>
        <v>0</v>
      </c>
      <c r="H126" s="15">
        <f>VLOOKUP($A126,[1]Hoja1!$A$9:$AM$276,5,0)+VLOOKUP($A126,[1]Hoja1!$A$9:$AM$276,7,0)</f>
        <v>0</v>
      </c>
      <c r="I126" s="15">
        <f>VLOOKUP($A126,[1]Hoja1!$A$9:$AM$276,4,0)+VLOOKUP($A126,[1]Hoja1!$A$9:$AM$276,6,0)</f>
        <v>0</v>
      </c>
      <c r="J126" s="15">
        <f>VLOOKUP($A126,[1]Hoja1!$A$9:$AM$276,9,0)+VLOOKUP($A126,[1]Hoja1!$A$9:$AM$276,10,0)+VLOOKUP($A126,[1]Hoja1!$A$9:$AM$276,11,0)+VLOOKUP($A126,[1]Hoja1!$A$9:$AM$276,13,0)</f>
        <v>6689.82</v>
      </c>
      <c r="K126" s="15">
        <f>VLOOKUP($A126,[1]Hoja1!$A$9:$AM$276,12,0)</f>
        <v>1000</v>
      </c>
      <c r="L126" s="16">
        <f t="shared" si="44"/>
        <v>16289.82</v>
      </c>
      <c r="M126" s="15">
        <f>VLOOKUP($A126,[1]Hoja1!$A$9:$AM$276,37,0)</f>
        <v>2289.8200000000002</v>
      </c>
      <c r="N126" s="16">
        <f>+L126-M126</f>
        <v>14000</v>
      </c>
    </row>
    <row r="127" spans="1:14" s="11" customFormat="1" ht="10.5" customHeight="1" x14ac:dyDescent="0.25">
      <c r="A127" s="26"/>
      <c r="B127" s="13"/>
      <c r="C127" s="14"/>
      <c r="D127" s="14"/>
      <c r="E127" s="15"/>
      <c r="F127" s="15"/>
      <c r="G127" s="14"/>
      <c r="H127" s="14"/>
      <c r="I127" s="14"/>
      <c r="J127" s="14"/>
      <c r="K127" s="14"/>
      <c r="L127" s="16"/>
      <c r="M127" s="16"/>
      <c r="N127" s="16"/>
    </row>
    <row r="128" spans="1:14" s="11" customFormat="1" ht="17.25" customHeight="1" x14ac:dyDescent="0.25">
      <c r="A128" s="6" t="s">
        <v>144</v>
      </c>
      <c r="B128" s="7"/>
      <c r="C128" s="8"/>
      <c r="D128" s="8"/>
      <c r="E128" s="9"/>
      <c r="F128" s="9"/>
      <c r="G128" s="8"/>
      <c r="H128" s="8"/>
      <c r="I128" s="8"/>
      <c r="J128" s="8"/>
      <c r="K128" s="8"/>
      <c r="L128" s="10"/>
      <c r="M128" s="10"/>
      <c r="N128" s="10"/>
    </row>
    <row r="129" spans="1:14" s="11" customFormat="1" ht="10.5" customHeight="1" x14ac:dyDescent="0.25">
      <c r="A129" s="26" t="s">
        <v>141</v>
      </c>
      <c r="B129" s="13" t="s">
        <v>142</v>
      </c>
      <c r="C129" s="14" t="s">
        <v>143</v>
      </c>
      <c r="D129" s="14" t="s">
        <v>140</v>
      </c>
      <c r="E129" s="15">
        <f>+F129/30</f>
        <v>580.98</v>
      </c>
      <c r="F129" s="15">
        <f>VLOOKUP($A129,[1]Hoja1!$A$9:$AM$276,3,0)</f>
        <v>17429.400000000001</v>
      </c>
      <c r="G129" s="15">
        <f>VLOOKUP($A129,[1]Hoja1!$A$9:$AM$276,8,0)</f>
        <v>0</v>
      </c>
      <c r="H129" s="15">
        <f>VLOOKUP($A129,[1]Hoja1!$A$9:$AM$276,5,0)+VLOOKUP($A129,[1]Hoja1!$A$9:$AM$276,7,0)</f>
        <v>0</v>
      </c>
      <c r="I129" s="15">
        <f>VLOOKUP($A129,[1]Hoja1!$A$9:$AM$276,4,0)+VLOOKUP($A129,[1]Hoja1!$A$9:$AM$276,6,0)</f>
        <v>0</v>
      </c>
      <c r="J129" s="15">
        <f>VLOOKUP($A129,[1]Hoja1!$A$9:$AM$276,9,0)+VLOOKUP($A129,[1]Hoja1!$A$9:$AM$276,10,0)+VLOOKUP($A129,[1]Hoja1!$A$9:$AM$276,11,0)+VLOOKUP($A129,[1]Hoja1!$A$9:$AM$276,13,0)</f>
        <v>1570.6</v>
      </c>
      <c r="K129" s="15">
        <f>VLOOKUP($A129,[1]Hoja1!$A$9:$AM$276,12,0)</f>
        <v>1000</v>
      </c>
      <c r="L129" s="16">
        <f>SUM(F129:J129)</f>
        <v>19000</v>
      </c>
      <c r="M129" s="15">
        <f>VLOOKUP($A129,[1]Hoja1!$A$9:$AM$276,37,0)</f>
        <v>2977.8</v>
      </c>
      <c r="N129" s="16">
        <f>+L129-M129</f>
        <v>16022.2</v>
      </c>
    </row>
    <row r="130" spans="1:14" s="11" customFormat="1" ht="10.5" customHeight="1" x14ac:dyDescent="0.25">
      <c r="A130" s="26"/>
      <c r="B130" s="13"/>
      <c r="C130" s="14"/>
      <c r="D130" s="14"/>
      <c r="E130" s="15"/>
      <c r="F130" s="15"/>
      <c r="G130" s="14"/>
      <c r="H130" s="14"/>
      <c r="I130" s="14"/>
      <c r="J130" s="14"/>
      <c r="K130" s="14"/>
      <c r="L130" s="16"/>
      <c r="M130" s="16"/>
      <c r="N130" s="16"/>
    </row>
    <row r="131" spans="1:14" s="11" customFormat="1" ht="17.25" customHeight="1" x14ac:dyDescent="0.25">
      <c r="A131" s="6" t="s">
        <v>102</v>
      </c>
      <c r="B131" s="7"/>
      <c r="C131" s="8"/>
      <c r="D131" s="8"/>
      <c r="E131" s="9"/>
      <c r="F131" s="9"/>
      <c r="G131" s="8"/>
      <c r="H131" s="8"/>
      <c r="I131" s="8"/>
      <c r="J131" s="8"/>
      <c r="K131" s="8"/>
      <c r="L131" s="10"/>
      <c r="M131" s="10"/>
      <c r="N131" s="10"/>
    </row>
    <row r="132" spans="1:14" s="11" customFormat="1" ht="10.5" customHeight="1" x14ac:dyDescent="0.25">
      <c r="A132" s="26" t="s">
        <v>103</v>
      </c>
      <c r="B132" s="13" t="s">
        <v>104</v>
      </c>
      <c r="C132" s="14" t="s">
        <v>17</v>
      </c>
      <c r="D132" s="14" t="s">
        <v>18</v>
      </c>
      <c r="E132" s="15">
        <f>+F132/30</f>
        <v>207.44</v>
      </c>
      <c r="F132" s="15">
        <f>VLOOKUP($A132,[1]Hoja1!$A$9:$AM$276,3,0)</f>
        <v>6223.2</v>
      </c>
      <c r="G132" s="15">
        <f>VLOOKUP($A132,[1]Hoja1!$A$9:$AM$276,8,0)</f>
        <v>0</v>
      </c>
      <c r="H132" s="15">
        <f>VLOOKUP($A132,[1]Hoja1!$A$9:$AM$276,5,0)+VLOOKUP($A132,[1]Hoja1!$A$9:$AM$276,7,0)</f>
        <v>0</v>
      </c>
      <c r="I132" s="15">
        <f>VLOOKUP($A132,[1]Hoja1!$A$9:$AM$276,4,0)+VLOOKUP($A132,[1]Hoja1!$A$9:$AM$276,6,0)</f>
        <v>0</v>
      </c>
      <c r="J132" s="15">
        <f>VLOOKUP($A132,[1]Hoja1!$A$9:$AM$276,9,0)+VLOOKUP($A132,[1]Hoja1!$A$9:$AM$276,10,0)+VLOOKUP($A132,[1]Hoja1!$A$9:$AM$276,11,0)+VLOOKUP($A132,[1]Hoja1!$A$9:$AM$276,13,0)</f>
        <v>1113.9000000000001</v>
      </c>
      <c r="K132" s="15">
        <f>VLOOKUP($A132,[1]Hoja1!$A$9:$AM$276,12,0)</f>
        <v>1000</v>
      </c>
      <c r="L132" s="16">
        <f>SUM(F132:J132)</f>
        <v>7337.1</v>
      </c>
      <c r="M132" s="15">
        <f>VLOOKUP($A132,[1]Hoja1!$A$9:$AM$276,37,0)</f>
        <v>485.36</v>
      </c>
      <c r="N132" s="16">
        <f>+L132-M132</f>
        <v>6851.7400000000007</v>
      </c>
    </row>
    <row r="133" spans="1:14" s="11" customFormat="1" ht="10.5" customHeight="1" x14ac:dyDescent="0.25">
      <c r="A133" s="26"/>
      <c r="B133" s="13"/>
      <c r="C133" s="14"/>
      <c r="D133" s="14"/>
      <c r="E133" s="15"/>
      <c r="F133" s="15"/>
      <c r="G133" s="14"/>
      <c r="H133" s="14"/>
      <c r="I133" s="14"/>
      <c r="J133" s="14"/>
      <c r="K133" s="14"/>
      <c r="L133" s="16"/>
      <c r="M133" s="16"/>
      <c r="N133" s="16"/>
    </row>
    <row r="134" spans="1:14" s="11" customFormat="1" ht="17.25" customHeight="1" x14ac:dyDescent="0.25">
      <c r="A134" s="6" t="s">
        <v>105</v>
      </c>
      <c r="B134" s="7"/>
      <c r="C134" s="8"/>
      <c r="D134" s="8"/>
      <c r="E134" s="9"/>
      <c r="F134" s="9"/>
      <c r="G134" s="8"/>
      <c r="H134" s="8"/>
      <c r="I134" s="8"/>
      <c r="J134" s="8"/>
      <c r="K134" s="8"/>
      <c r="L134" s="10"/>
      <c r="M134" s="10"/>
      <c r="N134" s="10"/>
    </row>
    <row r="135" spans="1:14" s="11" customFormat="1" ht="10.5" customHeight="1" x14ac:dyDescent="0.25">
      <c r="A135" s="26" t="s">
        <v>110</v>
      </c>
      <c r="B135" s="18" t="s">
        <v>106</v>
      </c>
      <c r="C135" s="14" t="s">
        <v>17</v>
      </c>
      <c r="D135" s="14" t="s">
        <v>140</v>
      </c>
      <c r="E135" s="15">
        <f>+F135/30</f>
        <v>207.44</v>
      </c>
      <c r="F135" s="15">
        <f>VLOOKUP($A135,[1]Hoja1!$A$9:$AM$276,3,0)</f>
        <v>6223.2</v>
      </c>
      <c r="G135" s="15">
        <f>VLOOKUP($A135,[1]Hoja1!$A$9:$AM$276,8,0)</f>
        <v>0</v>
      </c>
      <c r="H135" s="15">
        <f>VLOOKUP($A135,[1]Hoja1!$A$9:$AM$276,5,0)+VLOOKUP($A135,[1]Hoja1!$A$9:$AM$276,7,0)</f>
        <v>0</v>
      </c>
      <c r="I135" s="15">
        <f>VLOOKUP($A135,[1]Hoja1!$A$9:$AM$276,4,0)+VLOOKUP($A135,[1]Hoja1!$A$9:$AM$276,6,0)</f>
        <v>0</v>
      </c>
      <c r="J135" s="15">
        <f>VLOOKUP($A135,[1]Hoja1!$A$9:$AM$276,9,0)+VLOOKUP($A135,[1]Hoja1!$A$9:$AM$276,10,0)+VLOOKUP($A135,[1]Hoja1!$A$9:$AM$276,11,0)+VLOOKUP($A135,[1]Hoja1!$A$9:$AM$276,13,0)</f>
        <v>0</v>
      </c>
      <c r="K135" s="15">
        <f>VLOOKUP($A135,[1]Hoja1!$A$9:$AM$276,12,0)</f>
        <v>1000</v>
      </c>
      <c r="L135" s="16">
        <f>SUM(F135:J135)</f>
        <v>6223.2</v>
      </c>
      <c r="M135" s="15">
        <f>VLOOKUP($A135,[1]Hoja1!$A$9:$AM$276,37,0)</f>
        <v>0</v>
      </c>
      <c r="N135" s="16">
        <f>+L135-M135</f>
        <v>6223.2</v>
      </c>
    </row>
    <row r="136" spans="1:14" ht="15" customHeight="1" x14ac:dyDescent="0.25">
      <c r="L136" s="21"/>
      <c r="M136" s="21"/>
      <c r="N136" s="21"/>
    </row>
    <row r="137" spans="1:14" s="11" customFormat="1" ht="17.25" customHeight="1" x14ac:dyDescent="0.25">
      <c r="A137" s="6" t="s">
        <v>193</v>
      </c>
      <c r="B137" s="7"/>
      <c r="C137" s="8"/>
      <c r="D137" s="8"/>
      <c r="E137" s="9"/>
      <c r="F137" s="9"/>
      <c r="G137" s="8"/>
      <c r="H137" s="8"/>
      <c r="I137" s="8"/>
      <c r="J137" s="8"/>
      <c r="K137" s="8"/>
      <c r="L137" s="10"/>
      <c r="M137" s="10"/>
      <c r="N137" s="10"/>
    </row>
    <row r="138" spans="1:14" s="11" customFormat="1" ht="10.5" customHeight="1" x14ac:dyDescent="0.25">
      <c r="A138" s="26" t="s">
        <v>194</v>
      </c>
      <c r="B138" s="18" t="s">
        <v>195</v>
      </c>
      <c r="C138" s="14" t="s">
        <v>196</v>
      </c>
      <c r="D138" s="14" t="s">
        <v>140</v>
      </c>
      <c r="E138" s="15">
        <v>228</v>
      </c>
      <c r="F138" s="15">
        <f>VLOOKUP($A138,[1]Hoja1!$A$9:$AM$276,3,0)</f>
        <v>6840</v>
      </c>
      <c r="G138" s="15">
        <f>VLOOKUP($A138,[1]Hoja1!$A$9:$AM$276,8,0)</f>
        <v>0</v>
      </c>
      <c r="H138" s="15">
        <f>VLOOKUP($A138,[1]Hoja1!$A$9:$AM$276,5,0)+VLOOKUP($A138,[1]Hoja1!$A$9:$AM$276,7,0)</f>
        <v>0</v>
      </c>
      <c r="I138" s="15">
        <f>VLOOKUP($A138,[1]Hoja1!$A$9:$AM$276,4,0)+VLOOKUP($A138,[1]Hoja1!$A$9:$AM$276,6,0)</f>
        <v>0</v>
      </c>
      <c r="J138" s="15">
        <f>VLOOKUP($A138,[1]Hoja1!$A$9:$AM$276,9,0)+VLOOKUP($A138,[1]Hoja1!$A$9:$AM$276,10,0)+VLOOKUP($A138,[1]Hoja1!$A$9:$AM$276,11,0)+VLOOKUP($A138,[1]Hoja1!$A$9:$AM$276,13,0)</f>
        <v>4384.46</v>
      </c>
      <c r="K138" s="15">
        <f>VLOOKUP($A138,[1]Hoja1!$A$9:$AM$276,12,0)</f>
        <v>1000</v>
      </c>
      <c r="L138" s="16">
        <f>SUM(F138:J138)</f>
        <v>11224.46</v>
      </c>
      <c r="M138" s="15">
        <f>VLOOKUP($A138,[1]Hoja1!$A$9:$AM$276,37,0)</f>
        <v>1224.46</v>
      </c>
      <c r="N138" s="16">
        <f>+L138-M138</f>
        <v>10000</v>
      </c>
    </row>
    <row r="139" spans="1:14" ht="15" customHeight="1" x14ac:dyDescent="0.25">
      <c r="L139" s="21"/>
      <c r="M139" s="21"/>
      <c r="N139" s="21"/>
    </row>
    <row r="140" spans="1:14" s="11" customFormat="1" ht="17.25" customHeight="1" x14ac:dyDescent="0.25">
      <c r="A140" s="6" t="s">
        <v>189</v>
      </c>
      <c r="B140" s="7"/>
      <c r="C140" s="8"/>
      <c r="D140" s="8"/>
      <c r="E140" s="9"/>
      <c r="F140" s="9"/>
      <c r="G140" s="8"/>
      <c r="H140" s="8"/>
      <c r="I140" s="8"/>
      <c r="J140" s="8"/>
      <c r="K140" s="8"/>
      <c r="L140" s="10"/>
      <c r="M140" s="10"/>
      <c r="N140" s="10"/>
    </row>
    <row r="141" spans="1:14" s="11" customFormat="1" ht="10.5" customHeight="1" x14ac:dyDescent="0.25">
      <c r="A141" s="26" t="s">
        <v>190</v>
      </c>
      <c r="B141" s="18" t="s">
        <v>191</v>
      </c>
      <c r="C141" s="14" t="s">
        <v>192</v>
      </c>
      <c r="D141" s="14" t="s">
        <v>140</v>
      </c>
      <c r="E141" s="15">
        <v>208</v>
      </c>
      <c r="F141" s="15">
        <f>VLOOKUP($A141,[1]Hoja1!$A$9:$AM$276,3,0)</f>
        <v>6240</v>
      </c>
      <c r="G141" s="15">
        <f>VLOOKUP($A141,[1]Hoja1!$A$9:$AM$276,8,0)</f>
        <v>0</v>
      </c>
      <c r="H141" s="15">
        <f>VLOOKUP($A141,[1]Hoja1!$A$9:$AM$276,5,0)+VLOOKUP($A141,[1]Hoja1!$A$9:$AM$276,7,0)</f>
        <v>0</v>
      </c>
      <c r="I141" s="15">
        <f>VLOOKUP($A141,[1]Hoja1!$A$9:$AM$276,4,0)+VLOOKUP($A141,[1]Hoja1!$A$9:$AM$276,6,0)</f>
        <v>0</v>
      </c>
      <c r="J141" s="15">
        <f>VLOOKUP($A141,[1]Hoja1!$A$9:$AM$276,9,0)+VLOOKUP($A141,[1]Hoja1!$A$9:$AM$276,10,0)+VLOOKUP($A141,[1]Hoja1!$A$9:$AM$276,11,0)+VLOOKUP($A141,[1]Hoja1!$A$9:$AM$276,13,0)</f>
        <v>4984.5</v>
      </c>
      <c r="K141" s="15">
        <f>VLOOKUP($A141,[1]Hoja1!$A$9:$AM$276,12,0)</f>
        <v>1000</v>
      </c>
      <c r="L141" s="16">
        <f>SUM(F141:J141)</f>
        <v>11224.5</v>
      </c>
      <c r="M141" s="15">
        <f>VLOOKUP($A141,[1]Hoja1!$A$9:$AM$276,37,0)</f>
        <v>1224.5</v>
      </c>
      <c r="N141" s="16">
        <f>+L141-M141</f>
        <v>10000</v>
      </c>
    </row>
    <row r="142" spans="1:14" ht="15" customHeight="1" x14ac:dyDescent="0.25">
      <c r="L142" s="21"/>
      <c r="M142" s="21"/>
      <c r="N142" s="21"/>
    </row>
    <row r="143" spans="1:14" ht="21" customHeight="1" x14ac:dyDescent="0.25">
      <c r="L143" s="21"/>
      <c r="M143" s="21"/>
      <c r="N143" s="21"/>
    </row>
    <row r="145" spans="10:14" ht="17.25" hidden="1" customHeight="1" x14ac:dyDescent="0.25">
      <c r="L145" s="22">
        <f>SUM(L7:L142)</f>
        <v>1093920.7599999995</v>
      </c>
      <c r="M145" s="22">
        <f>SUM(M7:M142)</f>
        <v>199268.87000000002</v>
      </c>
      <c r="N145" s="22">
        <f>SUM(N7:N142)</f>
        <v>894651.89</v>
      </c>
    </row>
    <row r="146" spans="10:14" ht="17.25" hidden="1" customHeight="1" x14ac:dyDescent="0.2">
      <c r="J146" s="20"/>
      <c r="K146" s="20"/>
      <c r="L146" s="37">
        <v>1093920.76</v>
      </c>
      <c r="M146" s="38">
        <v>199268.87</v>
      </c>
      <c r="N146" s="38">
        <v>894651.89</v>
      </c>
    </row>
    <row r="147" spans="10:14" ht="17.25" hidden="1" customHeight="1" x14ac:dyDescent="0.2">
      <c r="L147" s="24">
        <f>+L145-L146</f>
        <v>0</v>
      </c>
      <c r="M147" s="24">
        <f t="shared" ref="M147:N147" si="45">+M145-M146</f>
        <v>0</v>
      </c>
      <c r="N147" s="24">
        <f t="shared" si="45"/>
        <v>0</v>
      </c>
    </row>
    <row r="148" spans="10:14" ht="17.25" hidden="1" customHeight="1" x14ac:dyDescent="0.2">
      <c r="L148" s="25"/>
      <c r="M148" s="25"/>
      <c r="N148" s="25"/>
    </row>
    <row r="149" spans="10:14" ht="17.25" customHeight="1" x14ac:dyDescent="0.2">
      <c r="L149" s="25"/>
      <c r="M149" s="25"/>
      <c r="N149" s="25"/>
    </row>
    <row r="150" spans="10:14" ht="17.25" customHeight="1" x14ac:dyDescent="0.25">
      <c r="L150" s="23"/>
      <c r="M150" s="23"/>
      <c r="N150" s="23"/>
    </row>
    <row r="151" spans="10:14" ht="17.25" customHeight="1" x14ac:dyDescent="0.25"/>
    <row r="152" spans="10:14" ht="17.25" customHeight="1" x14ac:dyDescent="0.25"/>
    <row r="153" spans="10:14" ht="17.25" customHeight="1" x14ac:dyDescent="0.25"/>
    <row r="154" spans="10:14" ht="17.25" customHeight="1" x14ac:dyDescent="0.25"/>
    <row r="155" spans="10:14" ht="17.25" customHeight="1" x14ac:dyDescent="0.25"/>
    <row r="156" spans="10:14" ht="17.25" customHeight="1" x14ac:dyDescent="0.25"/>
    <row r="157" spans="10:14" ht="17.25" customHeight="1" x14ac:dyDescent="0.25"/>
    <row r="158" spans="10:14" ht="17.25" customHeight="1" x14ac:dyDescent="0.25"/>
    <row r="159" spans="10:14" ht="17.25" customHeight="1" x14ac:dyDescent="0.25"/>
    <row r="160" spans="10:14" ht="17.25" customHeight="1" x14ac:dyDescent="0.25"/>
    <row r="161" ht="17.25" customHeight="1" x14ac:dyDescent="0.25"/>
    <row r="162" ht="17.25" customHeight="1" x14ac:dyDescent="0.25"/>
    <row r="163" ht="17.25" customHeight="1" x14ac:dyDescent="0.25"/>
    <row r="164" ht="17.25" customHeight="1" x14ac:dyDescent="0.25"/>
    <row r="165" ht="17.25" customHeight="1" x14ac:dyDescent="0.25"/>
    <row r="166" ht="17.25" customHeight="1" x14ac:dyDescent="0.25"/>
    <row r="167" ht="17.25" customHeight="1" x14ac:dyDescent="0.25"/>
    <row r="168" ht="17.25" customHeight="1" x14ac:dyDescent="0.25"/>
    <row r="169" ht="17.25" customHeight="1" x14ac:dyDescent="0.25"/>
    <row r="170" ht="17.25" customHeight="1" x14ac:dyDescent="0.25"/>
    <row r="171" ht="17.25" customHeight="1" x14ac:dyDescent="0.25"/>
    <row r="172" ht="17.25" customHeight="1" x14ac:dyDescent="0.25"/>
    <row r="173" ht="17.25" customHeight="1" x14ac:dyDescent="0.25"/>
    <row r="174" ht="17.25" customHeight="1" x14ac:dyDescent="0.25"/>
    <row r="175" ht="17.25" customHeight="1" x14ac:dyDescent="0.25"/>
    <row r="176" ht="17.25" customHeight="1" x14ac:dyDescent="0.25"/>
    <row r="177" ht="17.25" customHeight="1" x14ac:dyDescent="0.25"/>
    <row r="178" ht="17.25" customHeight="1" x14ac:dyDescent="0.25"/>
    <row r="179" ht="17.25" customHeight="1" x14ac:dyDescent="0.25"/>
    <row r="180" ht="17.25" customHeight="1" x14ac:dyDescent="0.25"/>
    <row r="181" ht="17.25" customHeight="1" x14ac:dyDescent="0.25"/>
    <row r="182" ht="17.25" customHeight="1" x14ac:dyDescent="0.25"/>
    <row r="183" ht="17.25" customHeight="1" x14ac:dyDescent="0.25"/>
    <row r="184" ht="17.25" customHeight="1" x14ac:dyDescent="0.25"/>
    <row r="185" ht="17.25" customHeight="1" x14ac:dyDescent="0.25"/>
    <row r="186" ht="17.25" customHeight="1" x14ac:dyDescent="0.25"/>
    <row r="187" ht="17.25" customHeight="1" x14ac:dyDescent="0.25"/>
    <row r="188" ht="17.25" customHeight="1" x14ac:dyDescent="0.25"/>
    <row r="189" ht="17.25" customHeight="1" x14ac:dyDescent="0.25"/>
    <row r="190" ht="17.25" customHeight="1" x14ac:dyDescent="0.25"/>
    <row r="191" ht="17.25" customHeight="1" x14ac:dyDescent="0.25"/>
    <row r="192" ht="17.25" customHeight="1" x14ac:dyDescent="0.25"/>
    <row r="193" ht="17.25" customHeight="1" x14ac:dyDescent="0.25"/>
    <row r="194" ht="17.25" customHeight="1" x14ac:dyDescent="0.25"/>
    <row r="195" ht="17.25" customHeight="1" x14ac:dyDescent="0.25"/>
    <row r="196" ht="17.25" customHeight="1" x14ac:dyDescent="0.25"/>
    <row r="197" ht="17.25" customHeight="1" x14ac:dyDescent="0.25"/>
  </sheetData>
  <autoFilter ref="A6:N144" xr:uid="{00000000-0009-0000-0000-000000000000}"/>
  <mergeCells count="11">
    <mergeCell ref="N5:N6"/>
    <mergeCell ref="A1:N1"/>
    <mergeCell ref="A2:N2"/>
    <mergeCell ref="A3:N3"/>
    <mergeCell ref="A5:A6"/>
    <mergeCell ref="B5:B6"/>
    <mergeCell ref="C5:C6"/>
    <mergeCell ref="D5:D6"/>
    <mergeCell ref="E5:J5"/>
    <mergeCell ref="L5:L6"/>
    <mergeCell ref="M5:M6"/>
  </mergeCells>
  <printOptions horizontalCentered="1"/>
  <pageMargins left="0.32" right="0.37" top="0.46" bottom="0.43307086614173229" header="0.31496062992125984" footer="0.23622047244094491"/>
  <pageSetup scale="45" fitToHeight="4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Agosto</vt:lpstr>
      <vt:lpstr>Agosto!Área_de_impresión</vt:lpstr>
      <vt:lpstr>Agosto!Títulos_a_imprimir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Finanzas01</cp:lastModifiedBy>
  <cp:lastPrinted>2023-06-28T18:53:41Z</cp:lastPrinted>
  <dcterms:created xsi:type="dcterms:W3CDTF">2019-06-26T21:08:16Z</dcterms:created>
  <dcterms:modified xsi:type="dcterms:W3CDTF">2023-09-14T22:33:59Z</dcterms:modified>
</cp:coreProperties>
</file>