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7D073A32-D371-4440-A025-2FCD760D70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externalReferences>
    <externalReference r:id="rId2"/>
  </externalReferences>
  <definedNames>
    <definedName name="_xlnm._FilterDatabase" localSheetId="0" hidden="1">Julio!$A$6:$N$148</definedName>
    <definedName name="_xlnm.Print_Area" localSheetId="0">Julio!$A$1:$N$146</definedName>
    <definedName name="_xlnm.Print_Titles" localSheetId="0">Julio!$1:$6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K24" i="1"/>
  <c r="J24" i="1"/>
  <c r="I24" i="1"/>
  <c r="H24" i="1"/>
  <c r="G24" i="1"/>
  <c r="F24" i="1"/>
  <c r="L24" i="1" s="1"/>
  <c r="N24" i="1" s="1"/>
  <c r="M145" i="1"/>
  <c r="K145" i="1"/>
  <c r="J145" i="1"/>
  <c r="I145" i="1"/>
  <c r="H145" i="1"/>
  <c r="G145" i="1"/>
  <c r="F145" i="1"/>
  <c r="M142" i="1"/>
  <c r="K142" i="1"/>
  <c r="J142" i="1"/>
  <c r="I142" i="1"/>
  <c r="H142" i="1"/>
  <c r="G142" i="1"/>
  <c r="F142" i="1"/>
  <c r="M139" i="1"/>
  <c r="K139" i="1"/>
  <c r="J139" i="1"/>
  <c r="I139" i="1"/>
  <c r="H139" i="1"/>
  <c r="G139" i="1"/>
  <c r="F139" i="1"/>
  <c r="M136" i="1"/>
  <c r="K136" i="1"/>
  <c r="J136" i="1"/>
  <c r="I136" i="1"/>
  <c r="H136" i="1"/>
  <c r="G136" i="1"/>
  <c r="F136" i="1"/>
  <c r="M133" i="1"/>
  <c r="K133" i="1"/>
  <c r="J133" i="1"/>
  <c r="I133" i="1"/>
  <c r="H133" i="1"/>
  <c r="G133" i="1"/>
  <c r="F133" i="1"/>
  <c r="M130" i="1"/>
  <c r="K130" i="1"/>
  <c r="J130" i="1"/>
  <c r="I130" i="1"/>
  <c r="H130" i="1"/>
  <c r="G130" i="1"/>
  <c r="F130" i="1"/>
  <c r="M129" i="1"/>
  <c r="K129" i="1"/>
  <c r="J129" i="1"/>
  <c r="I129" i="1"/>
  <c r="H129" i="1"/>
  <c r="G129" i="1"/>
  <c r="F129" i="1"/>
  <c r="M126" i="1"/>
  <c r="K126" i="1"/>
  <c r="J126" i="1"/>
  <c r="I126" i="1"/>
  <c r="H126" i="1"/>
  <c r="G126" i="1"/>
  <c r="F126" i="1"/>
  <c r="L126" i="1" s="1"/>
  <c r="M123" i="1"/>
  <c r="K123" i="1"/>
  <c r="J123" i="1"/>
  <c r="I123" i="1"/>
  <c r="H123" i="1"/>
  <c r="G123" i="1"/>
  <c r="F123" i="1"/>
  <c r="M122" i="1"/>
  <c r="K122" i="1"/>
  <c r="J122" i="1"/>
  <c r="I122" i="1"/>
  <c r="H122" i="1"/>
  <c r="G122" i="1"/>
  <c r="F122" i="1"/>
  <c r="M121" i="1"/>
  <c r="K121" i="1"/>
  <c r="J121" i="1"/>
  <c r="I121" i="1"/>
  <c r="H121" i="1"/>
  <c r="G121" i="1"/>
  <c r="F121" i="1"/>
  <c r="M118" i="1"/>
  <c r="K118" i="1"/>
  <c r="J118" i="1"/>
  <c r="I118" i="1"/>
  <c r="H118" i="1"/>
  <c r="G118" i="1"/>
  <c r="F118" i="1"/>
  <c r="M117" i="1"/>
  <c r="K117" i="1"/>
  <c r="J117" i="1"/>
  <c r="I117" i="1"/>
  <c r="H117" i="1"/>
  <c r="G117" i="1"/>
  <c r="F117" i="1"/>
  <c r="M116" i="1"/>
  <c r="K116" i="1"/>
  <c r="J116" i="1"/>
  <c r="I116" i="1"/>
  <c r="H116" i="1"/>
  <c r="G116" i="1"/>
  <c r="F116" i="1"/>
  <c r="M115" i="1"/>
  <c r="K115" i="1"/>
  <c r="J115" i="1"/>
  <c r="I115" i="1"/>
  <c r="H115" i="1"/>
  <c r="G115" i="1"/>
  <c r="F115" i="1"/>
  <c r="M112" i="1"/>
  <c r="K112" i="1"/>
  <c r="J112" i="1"/>
  <c r="I112" i="1"/>
  <c r="H112" i="1"/>
  <c r="G112" i="1"/>
  <c r="F112" i="1"/>
  <c r="L112" i="1" s="1"/>
  <c r="M109" i="1"/>
  <c r="K109" i="1"/>
  <c r="J109" i="1"/>
  <c r="I109" i="1"/>
  <c r="H109" i="1"/>
  <c r="G109" i="1"/>
  <c r="F109" i="1"/>
  <c r="M106" i="1"/>
  <c r="K106" i="1"/>
  <c r="J106" i="1"/>
  <c r="I106" i="1"/>
  <c r="H106" i="1"/>
  <c r="G106" i="1"/>
  <c r="F106" i="1"/>
  <c r="M105" i="1"/>
  <c r="K105" i="1"/>
  <c r="J105" i="1"/>
  <c r="I105" i="1"/>
  <c r="H105" i="1"/>
  <c r="G105" i="1"/>
  <c r="F105" i="1"/>
  <c r="M102" i="1"/>
  <c r="K102" i="1"/>
  <c r="J102" i="1"/>
  <c r="I102" i="1"/>
  <c r="H102" i="1"/>
  <c r="G102" i="1"/>
  <c r="F102" i="1"/>
  <c r="M99" i="1"/>
  <c r="K99" i="1"/>
  <c r="J99" i="1"/>
  <c r="I99" i="1"/>
  <c r="H99" i="1"/>
  <c r="G99" i="1"/>
  <c r="F99" i="1"/>
  <c r="M96" i="1"/>
  <c r="K96" i="1"/>
  <c r="J96" i="1"/>
  <c r="I96" i="1"/>
  <c r="H96" i="1"/>
  <c r="G96" i="1"/>
  <c r="F96" i="1"/>
  <c r="M95" i="1"/>
  <c r="K95" i="1"/>
  <c r="J95" i="1"/>
  <c r="I95" i="1"/>
  <c r="H95" i="1"/>
  <c r="G95" i="1"/>
  <c r="F95" i="1"/>
  <c r="M92" i="1"/>
  <c r="K92" i="1"/>
  <c r="J92" i="1"/>
  <c r="I92" i="1"/>
  <c r="H92" i="1"/>
  <c r="G92" i="1"/>
  <c r="F92" i="1"/>
  <c r="M89" i="1"/>
  <c r="K89" i="1"/>
  <c r="J89" i="1"/>
  <c r="I89" i="1"/>
  <c r="H89" i="1"/>
  <c r="G89" i="1"/>
  <c r="F89" i="1"/>
  <c r="M86" i="1"/>
  <c r="K86" i="1"/>
  <c r="J86" i="1"/>
  <c r="I86" i="1"/>
  <c r="H86" i="1"/>
  <c r="G86" i="1"/>
  <c r="F86" i="1"/>
  <c r="M83" i="1"/>
  <c r="K83" i="1"/>
  <c r="J83" i="1"/>
  <c r="I83" i="1"/>
  <c r="H83" i="1"/>
  <c r="G83" i="1"/>
  <c r="F83" i="1"/>
  <c r="M79" i="1"/>
  <c r="K79" i="1"/>
  <c r="J79" i="1"/>
  <c r="I79" i="1"/>
  <c r="H79" i="1"/>
  <c r="G79" i="1"/>
  <c r="F79" i="1"/>
  <c r="M78" i="1"/>
  <c r="K78" i="1"/>
  <c r="J78" i="1"/>
  <c r="I78" i="1"/>
  <c r="H78" i="1"/>
  <c r="G78" i="1"/>
  <c r="F78" i="1"/>
  <c r="M77" i="1"/>
  <c r="K77" i="1"/>
  <c r="J77" i="1"/>
  <c r="I77" i="1"/>
  <c r="H77" i="1"/>
  <c r="G77" i="1"/>
  <c r="F77" i="1"/>
  <c r="M74" i="1"/>
  <c r="K74" i="1"/>
  <c r="J74" i="1"/>
  <c r="I74" i="1"/>
  <c r="H74" i="1"/>
  <c r="G74" i="1"/>
  <c r="F74" i="1"/>
  <c r="M73" i="1"/>
  <c r="K73" i="1"/>
  <c r="J73" i="1"/>
  <c r="I73" i="1"/>
  <c r="H73" i="1"/>
  <c r="G73" i="1"/>
  <c r="F73" i="1"/>
  <c r="M72" i="1"/>
  <c r="K72" i="1"/>
  <c r="J72" i="1"/>
  <c r="I72" i="1"/>
  <c r="H72" i="1"/>
  <c r="G72" i="1"/>
  <c r="F72" i="1"/>
  <c r="M71" i="1"/>
  <c r="K71" i="1"/>
  <c r="J71" i="1"/>
  <c r="I71" i="1"/>
  <c r="H71" i="1"/>
  <c r="G71" i="1"/>
  <c r="F71" i="1"/>
  <c r="M70" i="1"/>
  <c r="K70" i="1"/>
  <c r="J70" i="1"/>
  <c r="I70" i="1"/>
  <c r="H70" i="1"/>
  <c r="G70" i="1"/>
  <c r="F70" i="1"/>
  <c r="M67" i="1"/>
  <c r="K67" i="1"/>
  <c r="J67" i="1"/>
  <c r="I67" i="1"/>
  <c r="H67" i="1"/>
  <c r="G67" i="1"/>
  <c r="F67" i="1"/>
  <c r="M66" i="1"/>
  <c r="K66" i="1"/>
  <c r="J66" i="1"/>
  <c r="I66" i="1"/>
  <c r="H66" i="1"/>
  <c r="G66" i="1"/>
  <c r="F66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M63" i="1"/>
  <c r="K63" i="1"/>
  <c r="J63" i="1"/>
  <c r="I63" i="1"/>
  <c r="H63" i="1"/>
  <c r="G63" i="1"/>
  <c r="F63" i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M55" i="1"/>
  <c r="K55" i="1"/>
  <c r="J55" i="1"/>
  <c r="I55" i="1"/>
  <c r="H55" i="1"/>
  <c r="G55" i="1"/>
  <c r="F55" i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M48" i="1"/>
  <c r="K48" i="1"/>
  <c r="J48" i="1"/>
  <c r="I48" i="1"/>
  <c r="H48" i="1"/>
  <c r="G48" i="1"/>
  <c r="F48" i="1"/>
  <c r="M47" i="1"/>
  <c r="K47" i="1"/>
  <c r="J47" i="1"/>
  <c r="I47" i="1"/>
  <c r="H47" i="1"/>
  <c r="G47" i="1"/>
  <c r="F47" i="1"/>
  <c r="M46" i="1"/>
  <c r="K46" i="1"/>
  <c r="J46" i="1"/>
  <c r="I46" i="1"/>
  <c r="H46" i="1"/>
  <c r="G46" i="1"/>
  <c r="F46" i="1"/>
  <c r="M45" i="1"/>
  <c r="K45" i="1"/>
  <c r="J45" i="1"/>
  <c r="I45" i="1"/>
  <c r="H45" i="1"/>
  <c r="G45" i="1"/>
  <c r="F45" i="1"/>
  <c r="M44" i="1"/>
  <c r="K44" i="1"/>
  <c r="J44" i="1"/>
  <c r="I44" i="1"/>
  <c r="H44" i="1"/>
  <c r="G44" i="1"/>
  <c r="F44" i="1"/>
  <c r="M41" i="1"/>
  <c r="K41" i="1"/>
  <c r="J41" i="1"/>
  <c r="I41" i="1"/>
  <c r="H41" i="1"/>
  <c r="G41" i="1"/>
  <c r="F41" i="1"/>
  <c r="M38" i="1"/>
  <c r="K38" i="1"/>
  <c r="J38" i="1"/>
  <c r="I38" i="1"/>
  <c r="H38" i="1"/>
  <c r="G38" i="1"/>
  <c r="F38" i="1"/>
  <c r="M37" i="1"/>
  <c r="K37" i="1"/>
  <c r="J37" i="1"/>
  <c r="I37" i="1"/>
  <c r="H37" i="1"/>
  <c r="G37" i="1"/>
  <c r="F37" i="1"/>
  <c r="M34" i="1"/>
  <c r="K34" i="1"/>
  <c r="J34" i="1"/>
  <c r="I34" i="1"/>
  <c r="H34" i="1"/>
  <c r="G34" i="1"/>
  <c r="F34" i="1"/>
  <c r="M33" i="1"/>
  <c r="K33" i="1"/>
  <c r="J33" i="1"/>
  <c r="I33" i="1"/>
  <c r="H33" i="1"/>
  <c r="G33" i="1"/>
  <c r="F33" i="1"/>
  <c r="M32" i="1"/>
  <c r="K32" i="1"/>
  <c r="J32" i="1"/>
  <c r="I32" i="1"/>
  <c r="H32" i="1"/>
  <c r="G32" i="1"/>
  <c r="F32" i="1"/>
  <c r="M29" i="1"/>
  <c r="K29" i="1"/>
  <c r="J29" i="1"/>
  <c r="I29" i="1"/>
  <c r="H29" i="1"/>
  <c r="G29" i="1"/>
  <c r="F29" i="1"/>
  <c r="M25" i="1"/>
  <c r="K25" i="1"/>
  <c r="J25" i="1"/>
  <c r="I25" i="1"/>
  <c r="H25" i="1"/>
  <c r="G25" i="1"/>
  <c r="F25" i="1"/>
  <c r="M23" i="1"/>
  <c r="K23" i="1"/>
  <c r="J23" i="1"/>
  <c r="I23" i="1"/>
  <c r="H23" i="1"/>
  <c r="G23" i="1"/>
  <c r="F23" i="1"/>
  <c r="M22" i="1"/>
  <c r="K22" i="1"/>
  <c r="J22" i="1"/>
  <c r="I22" i="1"/>
  <c r="H22" i="1"/>
  <c r="G22" i="1"/>
  <c r="F22" i="1"/>
  <c r="M21" i="1"/>
  <c r="K21" i="1"/>
  <c r="J21" i="1"/>
  <c r="I21" i="1"/>
  <c r="H21" i="1"/>
  <c r="G21" i="1"/>
  <c r="F21" i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M18" i="1"/>
  <c r="K18" i="1"/>
  <c r="J18" i="1"/>
  <c r="I18" i="1"/>
  <c r="H18" i="1"/>
  <c r="G18" i="1"/>
  <c r="F18" i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3" i="1"/>
  <c r="K13" i="1"/>
  <c r="J13" i="1"/>
  <c r="I13" i="1"/>
  <c r="H13" i="1"/>
  <c r="G13" i="1"/>
  <c r="F13" i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M9" i="1"/>
  <c r="K9" i="1"/>
  <c r="J9" i="1"/>
  <c r="I9" i="1"/>
  <c r="H9" i="1"/>
  <c r="G9" i="1"/>
  <c r="F9" i="1"/>
  <c r="M8" i="1"/>
  <c r="K8" i="1"/>
  <c r="J8" i="1"/>
  <c r="I8" i="1"/>
  <c r="H8" i="1"/>
  <c r="G8" i="1"/>
  <c r="F8" i="1"/>
  <c r="E29" i="1"/>
  <c r="E66" i="1"/>
  <c r="L92" i="1" l="1"/>
  <c r="L10" i="1"/>
  <c r="L18" i="1"/>
  <c r="L32" i="1"/>
  <c r="L46" i="1"/>
  <c r="L56" i="1"/>
  <c r="L64" i="1"/>
  <c r="L74" i="1"/>
  <c r="L17" i="1"/>
  <c r="L29" i="1"/>
  <c r="L45" i="1"/>
  <c r="L55" i="1"/>
  <c r="L63" i="1"/>
  <c r="L73" i="1"/>
  <c r="L89" i="1"/>
  <c r="L109" i="1"/>
  <c r="L123" i="1"/>
  <c r="L145" i="1"/>
  <c r="L9" i="1"/>
  <c r="L25" i="1"/>
  <c r="N25" i="1" s="1"/>
  <c r="L44" i="1"/>
  <c r="L54" i="1"/>
  <c r="L62" i="1"/>
  <c r="L72" i="1"/>
  <c r="N72" i="1" s="1"/>
  <c r="L106" i="1"/>
  <c r="L122" i="1"/>
  <c r="L142" i="1"/>
  <c r="L16" i="1"/>
  <c r="L15" i="1"/>
  <c r="L23" i="1"/>
  <c r="L41" i="1"/>
  <c r="L53" i="1"/>
  <c r="L61" i="1"/>
  <c r="L71" i="1"/>
  <c r="L86" i="1"/>
  <c r="L105" i="1"/>
  <c r="L121" i="1"/>
  <c r="L139" i="1"/>
  <c r="L14" i="1"/>
  <c r="L22" i="1"/>
  <c r="L38" i="1"/>
  <c r="L52" i="1"/>
  <c r="L60" i="1"/>
  <c r="L70" i="1"/>
  <c r="L83" i="1"/>
  <c r="L102" i="1"/>
  <c r="L118" i="1"/>
  <c r="L136" i="1"/>
  <c r="L13" i="1"/>
  <c r="L21" i="1"/>
  <c r="L37" i="1"/>
  <c r="L51" i="1"/>
  <c r="L59" i="1"/>
  <c r="L67" i="1"/>
  <c r="L79" i="1"/>
  <c r="L99" i="1"/>
  <c r="L117" i="1"/>
  <c r="L133" i="1"/>
  <c r="L12" i="1"/>
  <c r="L20" i="1"/>
  <c r="L34" i="1"/>
  <c r="L48" i="1"/>
  <c r="L58" i="1"/>
  <c r="L66" i="1"/>
  <c r="L78" i="1"/>
  <c r="L96" i="1"/>
  <c r="L116" i="1"/>
  <c r="L130" i="1"/>
  <c r="L11" i="1"/>
  <c r="L19" i="1"/>
  <c r="L33" i="1"/>
  <c r="L47" i="1"/>
  <c r="L57" i="1"/>
  <c r="L65" i="1"/>
  <c r="L77" i="1"/>
  <c r="L95" i="1"/>
  <c r="L115" i="1"/>
  <c r="L129" i="1"/>
  <c r="N29" i="1"/>
  <c r="N23" i="1"/>
  <c r="N145" i="1"/>
  <c r="E130" i="1"/>
  <c r="E47" i="1"/>
  <c r="E19" i="1"/>
  <c r="E139" i="1"/>
  <c r="N118" i="1" l="1"/>
  <c r="N117" i="1"/>
  <c r="N130" i="1"/>
  <c r="N21" i="1"/>
  <c r="N66" i="1"/>
  <c r="E123" i="1"/>
  <c r="E122" i="1"/>
  <c r="E17" i="1"/>
  <c r="E16" i="1"/>
  <c r="E9" i="1"/>
  <c r="E10" i="1"/>
  <c r="E11" i="1"/>
  <c r="E12" i="1"/>
  <c r="E14" i="1"/>
  <c r="E15" i="1"/>
  <c r="E32" i="1"/>
  <c r="E33" i="1"/>
  <c r="E34" i="1"/>
  <c r="E37" i="1"/>
  <c r="E38" i="1"/>
  <c r="E41" i="1"/>
  <c r="E44" i="1"/>
  <c r="E45" i="1"/>
  <c r="E46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7" i="1"/>
  <c r="E70" i="1"/>
  <c r="E71" i="1"/>
  <c r="E73" i="1"/>
  <c r="E74" i="1"/>
  <c r="E77" i="1"/>
  <c r="E78" i="1"/>
  <c r="E83" i="1"/>
  <c r="E86" i="1"/>
  <c r="E92" i="1"/>
  <c r="E95" i="1"/>
  <c r="E96" i="1"/>
  <c r="E99" i="1"/>
  <c r="E102" i="1"/>
  <c r="E105" i="1"/>
  <c r="E109" i="1"/>
  <c r="E112" i="1"/>
  <c r="E115" i="1"/>
  <c r="E116" i="1"/>
  <c r="E121" i="1"/>
  <c r="E126" i="1"/>
  <c r="E129" i="1"/>
  <c r="E133" i="1"/>
  <c r="E136" i="1"/>
  <c r="M149" i="1"/>
  <c r="M151" i="1" s="1"/>
  <c r="N73" i="1" l="1"/>
  <c r="N109" i="1"/>
  <c r="N86" i="1"/>
  <c r="N65" i="1"/>
  <c r="N34" i="1"/>
  <c r="N77" i="1"/>
  <c r="N123" i="1"/>
  <c r="N57" i="1"/>
  <c r="N60" i="1"/>
  <c r="N67" i="1"/>
  <c r="N16" i="1"/>
  <c r="N102" i="1"/>
  <c r="N45" i="1"/>
  <c r="N133" i="1"/>
  <c r="N32" i="1"/>
  <c r="N139" i="1"/>
  <c r="N116" i="1"/>
  <c r="N53" i="1"/>
  <c r="N142" i="1"/>
  <c r="N62" i="1"/>
  <c r="N12" i="1"/>
  <c r="N92" i="1"/>
  <c r="N37" i="1"/>
  <c r="N115" i="1"/>
  <c r="N18" i="1"/>
  <c r="N48" i="1"/>
  <c r="N13" i="1"/>
  <c r="N89" i="1"/>
  <c r="N55" i="1"/>
  <c r="N70" i="1"/>
  <c r="N106" i="1"/>
  <c r="N47" i="1"/>
  <c r="N126" i="1"/>
  <c r="N58" i="1"/>
  <c r="N71" i="1"/>
  <c r="N83" i="1"/>
  <c r="N22" i="1"/>
  <c r="N105" i="1"/>
  <c r="N14" i="1"/>
  <c r="N96" i="1"/>
  <c r="N41" i="1"/>
  <c r="N54" i="1"/>
  <c r="N52" i="1"/>
  <c r="N74" i="1"/>
  <c r="N17" i="1"/>
  <c r="N95" i="1"/>
  <c r="N10" i="1"/>
  <c r="N78" i="1"/>
  <c r="N19" i="1"/>
  <c r="N99" i="1"/>
  <c r="N44" i="1"/>
  <c r="N59" i="1"/>
  <c r="N9" i="1"/>
  <c r="N64" i="1"/>
  <c r="N33" i="1"/>
  <c r="N38" i="1"/>
  <c r="N63" i="1"/>
  <c r="N15" i="1"/>
  <c r="N129" i="1"/>
  <c r="N56" i="1"/>
  <c r="N121" i="1"/>
  <c r="N136" i="1"/>
  <c r="N61" i="1"/>
  <c r="N11" i="1"/>
  <c r="N79" i="1"/>
  <c r="N20" i="1"/>
  <c r="N112" i="1"/>
  <c r="N51" i="1"/>
  <c r="N122" i="1"/>
  <c r="N46" i="1"/>
  <c r="E8" i="1"/>
  <c r="L8" i="1" l="1"/>
  <c r="L149" i="1" l="1"/>
  <c r="L151" i="1" s="1"/>
  <c r="N8" i="1"/>
  <c r="N149" i="1" l="1"/>
  <c r="N151" i="1" s="1"/>
</calcChain>
</file>

<file path=xl/sharedStrings.xml><?xml version="1.0" encoding="utf-8"?>
<sst xmlns="http://schemas.openxmlformats.org/spreadsheetml/2006/main" count="373" uniqueCount="238">
  <si>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</si>
  <si>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</si>
  <si>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</si>
  <si>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</si>
  <si>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</si>
  <si>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</si>
  <si>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</si>
  <si>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</si>
  <si>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</si>
  <si>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</si>
  <si>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</si>
  <si>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</si>
  <si>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</si>
  <si>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</si>
  <si>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</si>
  <si>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</si>
  <si>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</si>
  <si>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</si>
  <si>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</si>
  <si>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00113</t>
  </si>
  <si>
    <t>Hernandez Murillo Jose Adrian</t>
  </si>
  <si>
    <t>00199</t>
  </si>
  <si>
    <t>Meza Arana Mayra Gisela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</si>
  <si>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</si>
  <si>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</si>
  <si>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</si>
  <si>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</si>
  <si>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</si>
  <si>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</si>
  <si>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</si>
  <si>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</si>
  <si>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</si>
  <si>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</si>
  <si>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</si>
  <si>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</si>
  <si>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</si>
  <si>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</si>
  <si>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</si>
  <si>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</si>
  <si>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</si>
  <si>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</si>
  <si>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</si>
  <si>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</si>
  <si>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</si>
  <si>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</si>
  <si>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</si>
  <si>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</si>
  <si>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</si>
  <si>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</si>
  <si>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</si>
  <si>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</si>
  <si>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</si>
  <si>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</si>
  <si>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</si>
  <si>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</si>
  <si>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</si>
  <si>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</si>
  <si>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</si>
  <si>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</si>
  <si>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</si>
  <si>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</si>
  <si>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</si>
  <si>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</si>
  <si>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</si>
  <si>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</si>
  <si>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</si>
  <si>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</si>
  <si>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</si>
  <si>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</si>
  <si>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</si>
  <si>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</si>
  <si>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Santillan Gonzalez Maria De La Paz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</si>
  <si>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</si>
  <si>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</si>
  <si>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</si>
  <si>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</si>
  <si>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</si>
  <si>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</si>
  <si>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</si>
  <si>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</si>
  <si>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</si>
  <si>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</si>
  <si>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</si>
  <si>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</si>
  <si>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</si>
  <si>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</si>
  <si>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</si>
  <si>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</si>
  <si>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</si>
  <si>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</si>
  <si>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</si>
  <si>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</si>
  <si>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</si>
  <si>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</si>
  <si>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</si>
  <si>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</si>
  <si>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</si>
  <si>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</si>
  <si>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</si>
  <si>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</si>
  <si>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</si>
  <si>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</si>
  <si>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</si>
  <si>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</si>
  <si>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</si>
  <si>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</si>
  <si>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</si>
  <si>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</si>
  <si>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</si>
  <si>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</si>
  <si>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</si>
  <si>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</si>
  <si>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</si>
  <si>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</si>
  <si>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</si>
  <si>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</si>
  <si>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</si>
  <si>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</si>
  <si>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Secretario de Procesos Internos</t>
  </si>
  <si>
    <t>Departamento 4303 SECT FRENTE JUVENIL REVOLUCIONARIO</t>
  </si>
  <si>
    <t>Camiruaga López Monica Del Carmen</t>
  </si>
  <si>
    <t>REMUNERACIONES DEL ORGANO ESTRUCTURA ORGANICA</t>
  </si>
  <si>
    <t>Dominguez Vazquez Fernando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</si>
  <si>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</si>
  <si>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</si>
  <si>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</si>
  <si>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</si>
  <si>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</si>
  <si>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</si>
  <si>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</si>
  <si>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</si>
  <si>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00848</t>
  </si>
  <si>
    <t>00839</t>
  </si>
  <si>
    <t>00840</t>
  </si>
  <si>
    <t>00850</t>
  </si>
  <si>
    <t>Becerra Iñiguez Julio Ricardo</t>
  </si>
  <si>
    <t>00879</t>
  </si>
  <si>
    <t>00880</t>
  </si>
  <si>
    <t>Macias Lopez Roberto</t>
  </si>
  <si>
    <t>Sueldo - Bruto  Mensual</t>
  </si>
  <si>
    <t xml:space="preserve">Sueldos </t>
  </si>
  <si>
    <t>00887</t>
  </si>
  <si>
    <t>De Leon Meza Hugo Fidencio</t>
  </si>
  <si>
    <t xml:space="preserve">Secretario </t>
  </si>
  <si>
    <t>00936</t>
  </si>
  <si>
    <t>Hernandez Arriaga Erik Daniel</t>
  </si>
  <si>
    <t>Departamento 4122 CDE SECRETARIA DE OPERACIÓN POLITICA</t>
  </si>
  <si>
    <t>00061</t>
  </si>
  <si>
    <t>Arreola Castañeda Alberto</t>
  </si>
  <si>
    <t>Departamento 17 OMPRI</t>
  </si>
  <si>
    <t>Santana Aguilar Maria Felix</t>
  </si>
  <si>
    <t>00951</t>
  </si>
  <si>
    <t>Perez Murillo Veronica del Carmen</t>
  </si>
  <si>
    <t>00952</t>
  </si>
  <si>
    <t>Padilla Cruz Pablo Antonio</t>
  </si>
  <si>
    <t>00954</t>
  </si>
  <si>
    <t>Ortega Villela Alejandro</t>
  </si>
  <si>
    <t>Diseñador</t>
  </si>
  <si>
    <t>00955</t>
  </si>
  <si>
    <t>Hernandez Hernandez Omar</t>
  </si>
  <si>
    <t>Secretario General</t>
  </si>
  <si>
    <t>00956</t>
  </si>
  <si>
    <t>Fuentes Nuñez Eduardo</t>
  </si>
  <si>
    <t>00959</t>
  </si>
  <si>
    <t>Cervantes Ramirez Marco Antonio</t>
  </si>
  <si>
    <t>00961</t>
  </si>
  <si>
    <t>Velazquez Monroy Arlene</t>
  </si>
  <si>
    <t>00957</t>
  </si>
  <si>
    <t>Campos Encarnacion Salvador Alejando</t>
  </si>
  <si>
    <t>Secretario Adjunto</t>
  </si>
  <si>
    <t>00958</t>
  </si>
  <si>
    <t>García García Ivan Tonathiu</t>
  </si>
  <si>
    <t>Coordinador y Redes</t>
  </si>
  <si>
    <t>00960</t>
  </si>
  <si>
    <t>Torres De la Rosa Maria Guadalupe</t>
  </si>
  <si>
    <t>Secretaria</t>
  </si>
  <si>
    <t>Vales de Despensa</t>
  </si>
  <si>
    <t>00963</t>
  </si>
  <si>
    <t>MARTINEZ GONZALEZ REGINA</t>
  </si>
  <si>
    <t>Presidente</t>
  </si>
  <si>
    <t>00964</t>
  </si>
  <si>
    <t>LOZANO  VALENCIA ITZI YUNUE</t>
  </si>
  <si>
    <t>00968</t>
  </si>
  <si>
    <t>CACHO SILVA ISRAEL</t>
  </si>
  <si>
    <t>00970</t>
  </si>
  <si>
    <t>SAMAUE JIMENEZ JORGE SEBASTIAN</t>
  </si>
  <si>
    <t>00973</t>
  </si>
  <si>
    <t>MARTINEZ SANCHEZ JOSUE</t>
  </si>
  <si>
    <t>09671</t>
  </si>
  <si>
    <t>DELGADO RAZO RAFAEL ALEJANDRO</t>
  </si>
  <si>
    <t>Logistica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</si>
  <si>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</si>
  <si>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</si>
  <si>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</si>
  <si>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</si>
  <si>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</si>
  <si>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</si>
  <si>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</si>
  <si>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Responsable</t>
  </si>
  <si>
    <t>Departamento 4114 CDE SECRETARIA DE VINCULACION CON LA SO</t>
  </si>
  <si>
    <t>00972</t>
  </si>
  <si>
    <t>CARDENAS TORRES SAMUEL IVAN</t>
  </si>
  <si>
    <t>00967</t>
  </si>
  <si>
    <t>DIAZ DIAZ ANGELICA NAYELI</t>
  </si>
  <si>
    <t>00872</t>
  </si>
  <si>
    <t>LADRON DE GUEVARA GONZALEZ MIRIAM JANETH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</si>
  <si>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</si>
  <si>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</si>
  <si>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</si>
  <si>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</si>
  <si>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</si>
  <si>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</si>
  <si>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</si>
  <si>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</si>
  <si>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</si>
  <si>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</si>
  <si>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</si>
  <si>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</si>
  <si>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</si>
  <si>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</si>
  <si>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</si>
  <si>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Auxiliar</t>
  </si>
  <si>
    <t>00978</t>
  </si>
  <si>
    <t>CARRILLO BORRAYO LESLEE DAYHANA</t>
  </si>
  <si>
    <t>00870</t>
  </si>
  <si>
    <t>GIL MEDINA MIRIAM ELYADA</t>
  </si>
  <si>
    <t>00983</t>
  </si>
  <si>
    <t>MORA  AGRAZ HECTOR ALEXIS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</si>
  <si>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</si>
  <si>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</si>
  <si>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</si>
  <si>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</si>
  <si>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</si>
  <si>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</si>
  <si>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</si>
  <si>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JULIO DE 2023</t>
  </si>
  <si>
    <t>00986</t>
  </si>
  <si>
    <t>ACOSTA BUSTAMANTE BRAULIO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</si>
</sst>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65" fontId="21" fillId="0" borderId="0" xfId="0" applyNumberFormat="1" applyFont="1"/>
    <xf numFmtId="165" fontId="21" fillId="0" borderId="0" xfId="0" applyNumberFormat="1" applyFont="1"/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7%20JULI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9 FUNDACION COLOSIO</v>
          </cell>
        </row>
        <row r="14">
          <cell r="A14" t="str">
            <v>00985</v>
          </cell>
          <cell r="B14" t="str">
            <v>DOMINGUEZ REYES MARIA DE JESUS</v>
          </cell>
          <cell r="C14">
            <v>6223.2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1000</v>
          </cell>
          <cell r="K14">
            <v>1916.5</v>
          </cell>
          <cell r="L14">
            <v>0</v>
          </cell>
          <cell r="M14">
            <v>0</v>
          </cell>
          <cell r="N14">
            <v>8139.7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572.67999999999995</v>
          </cell>
          <cell r="U14">
            <v>0</v>
          </cell>
          <cell r="V14">
            <v>572.67999999999995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572.67999999999995</v>
          </cell>
          <cell r="AJ14">
            <v>7567.02</v>
          </cell>
          <cell r="AK14">
            <v>209.36</v>
          </cell>
          <cell r="AL14">
            <v>440.24</v>
          </cell>
          <cell r="AM14">
            <v>844.24</v>
          </cell>
        </row>
        <row r="15">
          <cell r="A15" t="str">
            <v>Total Depto</v>
          </cell>
          <cell r="C15" t="str">
            <v xml:space="preserve">  -----------------------</v>
          </cell>
          <cell r="D15" t="str">
            <v xml:space="preserve">  -----------------------</v>
          </cell>
          <cell r="E15" t="str">
            <v xml:space="preserve">  -----------------------</v>
          </cell>
          <cell r="F15" t="str">
            <v xml:space="preserve">  -----------------------</v>
          </cell>
          <cell r="G15" t="str">
            <v xml:space="preserve">  -----------------------</v>
          </cell>
          <cell r="H15" t="str">
            <v xml:space="preserve">  -----------------------</v>
          </cell>
          <cell r="I15" t="str">
            <v xml:space="preserve">  -----------------------</v>
          </cell>
          <cell r="J15" t="str">
            <v xml:space="preserve">  -----------------------</v>
          </cell>
          <cell r="K15" t="str">
            <v xml:space="preserve">  -----------------------</v>
          </cell>
          <cell r="L15" t="str">
            <v xml:space="preserve">  -----------------------</v>
          </cell>
          <cell r="M15" t="str">
            <v xml:space="preserve">  -----------------------</v>
          </cell>
          <cell r="N15" t="str">
            <v xml:space="preserve">  -----------------------</v>
          </cell>
          <cell r="O15" t="str">
            <v xml:space="preserve">  -----------------------</v>
          </cell>
          <cell r="P15" t="str">
            <v xml:space="preserve">  -----------------------</v>
          </cell>
          <cell r="Q15" t="str">
            <v xml:space="preserve">  -----------------------</v>
          </cell>
          <cell r="R15" t="str">
            <v xml:space="preserve">  -----------------------</v>
          </cell>
          <cell r="S15" t="str">
            <v xml:space="preserve">  -----------------------</v>
          </cell>
          <cell r="T15" t="str">
            <v xml:space="preserve">  -----------------------</v>
          </cell>
          <cell r="U15" t="str">
            <v xml:space="preserve">  -----------------------</v>
          </cell>
          <cell r="V15" t="str">
            <v xml:space="preserve">  -----------------------</v>
          </cell>
          <cell r="W15" t="str">
            <v xml:space="preserve">  -----------------------</v>
          </cell>
          <cell r="X15" t="str">
            <v xml:space="preserve">  -----------------------</v>
          </cell>
          <cell r="Y15" t="str">
            <v xml:space="preserve">  -----------------------</v>
          </cell>
          <cell r="Z15" t="str">
            <v xml:space="preserve">  -----------------------</v>
          </cell>
          <cell r="AA15" t="str">
            <v xml:space="preserve">  -----------------------</v>
          </cell>
          <cell r="AB15" t="str">
            <v xml:space="preserve">  -----------------------</v>
          </cell>
          <cell r="AC15" t="str">
            <v xml:space="preserve">  -----------------------</v>
          </cell>
          <cell r="AD15" t="str">
            <v xml:space="preserve">  -----------------------</v>
          </cell>
          <cell r="AE15" t="str">
            <v xml:space="preserve">  -----------------------</v>
          </cell>
          <cell r="AF15" t="str">
            <v xml:space="preserve">  -----------------------</v>
          </cell>
          <cell r="AG15" t="str">
            <v xml:space="preserve">  -----------------------</v>
          </cell>
          <cell r="AH15" t="str">
            <v xml:space="preserve">  -----------------------</v>
          </cell>
          <cell r="AI15" t="str">
            <v xml:space="preserve">  -----------------------</v>
          </cell>
          <cell r="AJ15" t="str">
            <v xml:space="preserve">  -----------------------</v>
          </cell>
          <cell r="AK15" t="str">
            <v xml:space="preserve">  -----------------------</v>
          </cell>
          <cell r="AL15" t="str">
            <v xml:space="preserve">  -----------------------</v>
          </cell>
          <cell r="AM15" t="str">
            <v xml:space="preserve">  -----------------------</v>
          </cell>
        </row>
        <row r="16">
          <cell r="C16">
            <v>6223.2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1000</v>
          </cell>
          <cell r="K16">
            <v>1916.5</v>
          </cell>
          <cell r="L16">
            <v>0</v>
          </cell>
          <cell r="M16">
            <v>0</v>
          </cell>
          <cell r="N16">
            <v>8139.7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572.67999999999995</v>
          </cell>
          <cell r="U16">
            <v>0</v>
          </cell>
          <cell r="V16">
            <v>572.67999999999995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572.67999999999995</v>
          </cell>
          <cell r="AJ16">
            <v>7567.02</v>
          </cell>
          <cell r="AK16">
            <v>209.36</v>
          </cell>
          <cell r="AL16">
            <v>440.24</v>
          </cell>
          <cell r="AM16">
            <v>844.24</v>
          </cell>
        </row>
        <row r="18">
          <cell r="A18" t="str">
            <v>Departamento 13 JUBILADOS Y TERCERA E</v>
          </cell>
        </row>
        <row r="19">
          <cell r="A19" t="str">
            <v>00067</v>
          </cell>
          <cell r="B19" t="str">
            <v>FLORES DIAZ MARIA DE LA LUZ</v>
          </cell>
          <cell r="C19">
            <v>6223.2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1000</v>
          </cell>
          <cell r="K19">
            <v>0</v>
          </cell>
          <cell r="L19">
            <v>0</v>
          </cell>
          <cell r="M19">
            <v>0</v>
          </cell>
          <cell r="N19">
            <v>6223.2</v>
          </cell>
          <cell r="O19">
            <v>0</v>
          </cell>
          <cell r="P19">
            <v>0</v>
          </cell>
          <cell r="Q19">
            <v>0</v>
          </cell>
          <cell r="R19">
            <v>-250.2</v>
          </cell>
          <cell r="S19">
            <v>0</v>
          </cell>
          <cell r="T19">
            <v>365.3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6223.2</v>
          </cell>
          <cell r="AK19">
            <v>170.88</v>
          </cell>
          <cell r="AL19">
            <v>350.84</v>
          </cell>
          <cell r="AM19">
            <v>805.78</v>
          </cell>
        </row>
        <row r="20">
          <cell r="A20" t="str">
            <v>00845</v>
          </cell>
          <cell r="B20" t="str">
            <v>SANTILLAN GONZALEZ MARIA DE LA PAZ</v>
          </cell>
          <cell r="C20">
            <v>6223.2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1000</v>
          </cell>
          <cell r="K20">
            <v>0</v>
          </cell>
          <cell r="L20">
            <v>0</v>
          </cell>
          <cell r="M20">
            <v>0</v>
          </cell>
          <cell r="N20">
            <v>6223.2</v>
          </cell>
          <cell r="O20">
            <v>0</v>
          </cell>
          <cell r="P20">
            <v>0</v>
          </cell>
          <cell r="Q20">
            <v>0</v>
          </cell>
          <cell r="R20">
            <v>-250.2</v>
          </cell>
          <cell r="S20">
            <v>0</v>
          </cell>
          <cell r="T20">
            <v>365.3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6223.2</v>
          </cell>
          <cell r="AK20">
            <v>170.88</v>
          </cell>
          <cell r="AL20">
            <v>350.84</v>
          </cell>
          <cell r="AM20">
            <v>805.78</v>
          </cell>
        </row>
        <row r="21">
          <cell r="A21" t="str">
            <v>00857</v>
          </cell>
          <cell r="B21" t="str">
            <v>DELGADO VALENZUELA ROBERTO</v>
          </cell>
          <cell r="C21">
            <v>6223.2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1000</v>
          </cell>
          <cell r="K21">
            <v>0</v>
          </cell>
          <cell r="L21">
            <v>0</v>
          </cell>
          <cell r="M21">
            <v>0</v>
          </cell>
          <cell r="N21">
            <v>6223.2</v>
          </cell>
          <cell r="O21">
            <v>0</v>
          </cell>
          <cell r="P21">
            <v>0</v>
          </cell>
          <cell r="Q21">
            <v>0</v>
          </cell>
          <cell r="R21">
            <v>-250.2</v>
          </cell>
          <cell r="S21">
            <v>0</v>
          </cell>
          <cell r="T21">
            <v>365.3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6223.2</v>
          </cell>
          <cell r="AK21">
            <v>170.88</v>
          </cell>
          <cell r="AL21">
            <v>350.84</v>
          </cell>
          <cell r="AM21">
            <v>805.78</v>
          </cell>
        </row>
        <row r="22">
          <cell r="A22" t="str">
            <v>00879</v>
          </cell>
          <cell r="B22" t="str">
            <v>SANTANA AGUILAR MARIA FELIX</v>
          </cell>
          <cell r="C22">
            <v>9000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1000</v>
          </cell>
          <cell r="K22">
            <v>4200</v>
          </cell>
          <cell r="L22">
            <v>0</v>
          </cell>
          <cell r="M22">
            <v>0</v>
          </cell>
          <cell r="N22">
            <v>13200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1245.1600000000001</v>
          </cell>
          <cell r="U22">
            <v>0</v>
          </cell>
          <cell r="V22">
            <v>1245.1600000000001</v>
          </cell>
          <cell r="W22">
            <v>367.98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1613.14</v>
          </cell>
          <cell r="AJ22">
            <v>11586.86</v>
          </cell>
          <cell r="AK22">
            <v>255.6</v>
          </cell>
          <cell r="AL22">
            <v>619.44000000000005</v>
          </cell>
          <cell r="AM22">
            <v>948.44</v>
          </cell>
        </row>
        <row r="23">
          <cell r="A23" t="str">
            <v>00982</v>
          </cell>
          <cell r="B23" t="str">
            <v>MENDEZ PEREZ MIGUEL ANGEL</v>
          </cell>
          <cell r="C23">
            <v>6240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1000</v>
          </cell>
          <cell r="K23">
            <v>0</v>
          </cell>
          <cell r="L23">
            <v>0</v>
          </cell>
          <cell r="M23">
            <v>0</v>
          </cell>
          <cell r="N23">
            <v>6240</v>
          </cell>
          <cell r="O23">
            <v>0</v>
          </cell>
          <cell r="P23">
            <v>0</v>
          </cell>
          <cell r="Q23">
            <v>0</v>
          </cell>
          <cell r="R23">
            <v>-250.2</v>
          </cell>
          <cell r="S23">
            <v>0</v>
          </cell>
          <cell r="T23">
            <v>366.38</v>
          </cell>
          <cell r="U23">
            <v>0</v>
          </cell>
          <cell r="V23">
            <v>116.16</v>
          </cell>
          <cell r="W23">
            <v>178.76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294.92</v>
          </cell>
          <cell r="AJ23">
            <v>5945.08</v>
          </cell>
          <cell r="AK23">
            <v>131.72</v>
          </cell>
          <cell r="AL23">
            <v>282.32</v>
          </cell>
          <cell r="AM23">
            <v>766.6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33909.599999999999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5000</v>
          </cell>
          <cell r="K25">
            <v>4200</v>
          </cell>
          <cell r="L25">
            <v>0</v>
          </cell>
          <cell r="M25">
            <v>0</v>
          </cell>
          <cell r="N25">
            <v>38109.599999999999</v>
          </cell>
          <cell r="O25">
            <v>0</v>
          </cell>
          <cell r="P25">
            <v>0</v>
          </cell>
          <cell r="Q25">
            <v>0</v>
          </cell>
          <cell r="R25">
            <v>-1000.8</v>
          </cell>
          <cell r="S25">
            <v>0</v>
          </cell>
          <cell r="T25">
            <v>2707.44</v>
          </cell>
          <cell r="U25">
            <v>0</v>
          </cell>
          <cell r="V25">
            <v>1361.32</v>
          </cell>
          <cell r="W25">
            <v>546.74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1908.06</v>
          </cell>
          <cell r="AJ25">
            <v>36201.54</v>
          </cell>
          <cell r="AK25">
            <v>899.96</v>
          </cell>
          <cell r="AL25">
            <v>1954.28</v>
          </cell>
          <cell r="AM25">
            <v>4132.38</v>
          </cell>
        </row>
        <row r="27">
          <cell r="A27" t="str">
            <v>Departamento 17 OMPRI</v>
          </cell>
        </row>
        <row r="28">
          <cell r="A28" t="str">
            <v>00156</v>
          </cell>
          <cell r="B28" t="str">
            <v>CARRILLO CARRILLO SANDRA LUZ</v>
          </cell>
          <cell r="C28">
            <v>7918.2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1000</v>
          </cell>
          <cell r="K28">
            <v>0</v>
          </cell>
          <cell r="L28">
            <v>0</v>
          </cell>
          <cell r="M28">
            <v>0</v>
          </cell>
          <cell r="N28">
            <v>7918.2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548.58000000000004</v>
          </cell>
          <cell r="U28">
            <v>0</v>
          </cell>
          <cell r="V28">
            <v>548.58000000000004</v>
          </cell>
          <cell r="W28">
            <v>217.44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766.02</v>
          </cell>
          <cell r="AJ28">
            <v>7152.18</v>
          </cell>
          <cell r="AK28">
            <v>160.22</v>
          </cell>
          <cell r="AL28">
            <v>354.22</v>
          </cell>
          <cell r="AM28">
            <v>795.08</v>
          </cell>
        </row>
        <row r="29">
          <cell r="A29" t="str">
            <v>00967</v>
          </cell>
          <cell r="B29" t="str">
            <v>DIAZ DIAZ ANGELICA NAYELI</v>
          </cell>
          <cell r="C29">
            <v>10575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1000</v>
          </cell>
          <cell r="K29">
            <v>7038.34</v>
          </cell>
          <cell r="L29">
            <v>0</v>
          </cell>
          <cell r="M29">
            <v>0</v>
          </cell>
          <cell r="N29">
            <v>17613.34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2116.16</v>
          </cell>
          <cell r="U29">
            <v>0</v>
          </cell>
          <cell r="V29">
            <v>2116.16</v>
          </cell>
          <cell r="W29">
            <v>497.18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2613.34</v>
          </cell>
          <cell r="AJ29">
            <v>15000</v>
          </cell>
          <cell r="AK29">
            <v>337.08</v>
          </cell>
          <cell r="AL29">
            <v>816.9</v>
          </cell>
          <cell r="AM29">
            <v>1081.1600000000001</v>
          </cell>
        </row>
        <row r="30">
          <cell r="A30" t="str">
            <v>Total Depto</v>
          </cell>
          <cell r="C30" t="str">
            <v xml:space="preserve">  -----------------------</v>
          </cell>
          <cell r="D30" t="str">
            <v xml:space="preserve">  -----------------------</v>
          </cell>
          <cell r="E30" t="str">
            <v xml:space="preserve">  -----------------------</v>
          </cell>
          <cell r="F30" t="str">
            <v xml:space="preserve">  -----------------------</v>
          </cell>
          <cell r="G30" t="str">
            <v xml:space="preserve">  -----------------------</v>
          </cell>
          <cell r="H30" t="str">
            <v xml:space="preserve">  -----------------------</v>
          </cell>
          <cell r="I30" t="str">
            <v xml:space="preserve">  -----------------------</v>
          </cell>
          <cell r="J30" t="str">
            <v xml:space="preserve">  -----------------------</v>
          </cell>
          <cell r="K30" t="str">
            <v xml:space="preserve">  -----------------------</v>
          </cell>
          <cell r="L30" t="str">
            <v xml:space="preserve">  -----------------------</v>
          </cell>
          <cell r="M30" t="str">
            <v xml:space="preserve">  -----------------------</v>
          </cell>
          <cell r="N30" t="str">
            <v xml:space="preserve">  -----------------------</v>
          </cell>
          <cell r="O30" t="str">
            <v xml:space="preserve">  -----------------------</v>
          </cell>
          <cell r="P30" t="str">
            <v xml:space="preserve">  -----------------------</v>
          </cell>
          <cell r="Q30" t="str">
            <v xml:space="preserve">  -----------------------</v>
          </cell>
          <cell r="R30" t="str">
            <v xml:space="preserve">  -----------------------</v>
          </cell>
          <cell r="S30" t="str">
            <v xml:space="preserve">  -----------------------</v>
          </cell>
          <cell r="T30" t="str">
            <v xml:space="preserve">  -----------------------</v>
          </cell>
          <cell r="U30" t="str">
            <v xml:space="preserve">  -----------------------</v>
          </cell>
          <cell r="V30" t="str">
            <v xml:space="preserve">  -----------------------</v>
          </cell>
          <cell r="W30" t="str">
            <v xml:space="preserve">  -----------------------</v>
          </cell>
          <cell r="X30" t="str">
            <v xml:space="preserve">  -----------------------</v>
          </cell>
          <cell r="Y30" t="str">
            <v xml:space="preserve">  -----------------------</v>
          </cell>
          <cell r="Z30" t="str">
            <v xml:space="preserve">  -----------------------</v>
          </cell>
          <cell r="AA30" t="str">
            <v xml:space="preserve">  -----------------------</v>
          </cell>
          <cell r="AB30" t="str">
            <v xml:space="preserve">  -----------------------</v>
          </cell>
          <cell r="AC30" t="str">
            <v xml:space="preserve">  -----------------------</v>
          </cell>
          <cell r="AD30" t="str">
            <v xml:space="preserve">  -----------------------</v>
          </cell>
          <cell r="AE30" t="str">
            <v xml:space="preserve">  -----------------------</v>
          </cell>
          <cell r="AF30" t="str">
            <v xml:space="preserve">  -----------------------</v>
          </cell>
          <cell r="AG30" t="str">
            <v xml:space="preserve">  -----------------------</v>
          </cell>
          <cell r="AH30" t="str">
            <v xml:space="preserve">  -----------------------</v>
          </cell>
          <cell r="AI30" t="str">
            <v xml:space="preserve">  -----------------------</v>
          </cell>
          <cell r="AJ30" t="str">
            <v xml:space="preserve">  -----------------------</v>
          </cell>
          <cell r="AK30" t="str">
            <v xml:space="preserve">  -----------------------</v>
          </cell>
          <cell r="AL30" t="str">
            <v xml:space="preserve">  -----------------------</v>
          </cell>
          <cell r="AM30" t="str">
            <v xml:space="preserve">  -----------------------</v>
          </cell>
        </row>
        <row r="31">
          <cell r="C31">
            <v>18493.2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2000</v>
          </cell>
          <cell r="K31">
            <v>7038.34</v>
          </cell>
          <cell r="L31">
            <v>0</v>
          </cell>
          <cell r="M31">
            <v>0</v>
          </cell>
          <cell r="N31">
            <v>25531.54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2664.74</v>
          </cell>
          <cell r="U31">
            <v>0</v>
          </cell>
          <cell r="V31">
            <v>2664.74</v>
          </cell>
          <cell r="W31">
            <v>714.62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3379.36</v>
          </cell>
          <cell r="AJ31">
            <v>22152.18</v>
          </cell>
          <cell r="AK31">
            <v>497.3</v>
          </cell>
          <cell r="AL31">
            <v>1171.1199999999999</v>
          </cell>
          <cell r="AM31">
            <v>1876.24</v>
          </cell>
        </row>
        <row r="33">
          <cell r="A33" t="str">
            <v>Departamento 60 CDE SECRETARIA JURIDICA Y DE TRANSPARENC</v>
          </cell>
        </row>
        <row r="34">
          <cell r="A34" t="str">
            <v>00195</v>
          </cell>
          <cell r="B34" t="str">
            <v>MURGUIA ESCOBEDO SANDRA BUENAVENTURA</v>
          </cell>
          <cell r="C34">
            <v>9918.2999999999993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1000</v>
          </cell>
          <cell r="K34">
            <v>0</v>
          </cell>
          <cell r="L34">
            <v>0</v>
          </cell>
          <cell r="M34">
            <v>0</v>
          </cell>
          <cell r="N34">
            <v>9918.2999999999993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766.18</v>
          </cell>
          <cell r="U34">
            <v>0</v>
          </cell>
          <cell r="V34">
            <v>766.18</v>
          </cell>
          <cell r="W34">
            <v>280.86</v>
          </cell>
          <cell r="X34">
            <v>600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1647.04</v>
          </cell>
          <cell r="AJ34">
            <v>8271.26</v>
          </cell>
          <cell r="AK34">
            <v>200.68</v>
          </cell>
          <cell r="AL34">
            <v>460.54</v>
          </cell>
          <cell r="AM34">
            <v>859</v>
          </cell>
        </row>
        <row r="35">
          <cell r="A35" t="str">
            <v>00870</v>
          </cell>
          <cell r="B35" t="str">
            <v>GIL MEDINA MIRIAM ELYADA</v>
          </cell>
          <cell r="C35">
            <v>7500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1000</v>
          </cell>
          <cell r="K35">
            <v>1439.4</v>
          </cell>
          <cell r="L35">
            <v>0</v>
          </cell>
          <cell r="M35">
            <v>0</v>
          </cell>
          <cell r="N35">
            <v>8939.4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659.68</v>
          </cell>
          <cell r="U35">
            <v>0</v>
          </cell>
          <cell r="V35">
            <v>659.68</v>
          </cell>
          <cell r="W35">
            <v>243.24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902.92</v>
          </cell>
          <cell r="AJ35">
            <v>8036.48</v>
          </cell>
          <cell r="AK35">
            <v>176.94</v>
          </cell>
          <cell r="AL35">
            <v>399.68</v>
          </cell>
          <cell r="AM35">
            <v>820.34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17418.3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2000</v>
          </cell>
          <cell r="K37">
            <v>1439.4</v>
          </cell>
          <cell r="L37">
            <v>0</v>
          </cell>
          <cell r="M37">
            <v>0</v>
          </cell>
          <cell r="N37">
            <v>18857.7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1425.86</v>
          </cell>
          <cell r="U37">
            <v>0</v>
          </cell>
          <cell r="V37">
            <v>1425.86</v>
          </cell>
          <cell r="W37">
            <v>524.1</v>
          </cell>
          <cell r="X37">
            <v>600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2549.96</v>
          </cell>
          <cell r="AJ37">
            <v>16307.74</v>
          </cell>
          <cell r="AK37">
            <v>377.62</v>
          </cell>
          <cell r="AL37">
            <v>860.22</v>
          </cell>
          <cell r="AM37">
            <v>1679.34</v>
          </cell>
        </row>
        <row r="39">
          <cell r="A39" t="str">
            <v>Departamento 1006 SECRETARIA DE COMUNICACION SOCIAL</v>
          </cell>
        </row>
        <row r="40">
          <cell r="A40" t="str">
            <v>00951</v>
          </cell>
          <cell r="B40" t="str">
            <v>PEREZ MURILLO VERONICA DEL CARMEN</v>
          </cell>
          <cell r="C40">
            <v>14250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1000</v>
          </cell>
          <cell r="K40">
            <v>9537.56</v>
          </cell>
          <cell r="L40">
            <v>0</v>
          </cell>
          <cell r="M40">
            <v>0</v>
          </cell>
          <cell r="N40">
            <v>23787.56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3434.98</v>
          </cell>
          <cell r="U40">
            <v>0</v>
          </cell>
          <cell r="V40">
            <v>3434.98</v>
          </cell>
          <cell r="W40">
            <v>684.5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4119.4799999999996</v>
          </cell>
          <cell r="AJ40">
            <v>19668.080000000002</v>
          </cell>
          <cell r="AK40">
            <v>455.24</v>
          </cell>
          <cell r="AL40">
            <v>1103.22</v>
          </cell>
          <cell r="AM40">
            <v>1273.56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</row>
        <row r="42">
          <cell r="C42">
            <v>14250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1000</v>
          </cell>
          <cell r="K42">
            <v>9537.56</v>
          </cell>
          <cell r="L42">
            <v>0</v>
          </cell>
          <cell r="M42">
            <v>0</v>
          </cell>
          <cell r="N42">
            <v>23787.56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3434.98</v>
          </cell>
          <cell r="U42">
            <v>0</v>
          </cell>
          <cell r="V42">
            <v>3434.98</v>
          </cell>
          <cell r="W42">
            <v>684.5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4119.4799999999996</v>
          </cell>
          <cell r="AJ42">
            <v>19668.080000000002</v>
          </cell>
          <cell r="AK42">
            <v>455.24</v>
          </cell>
          <cell r="AL42">
            <v>1103.22</v>
          </cell>
          <cell r="AM42">
            <v>1273.56</v>
          </cell>
        </row>
        <row r="44">
          <cell r="A44" t="str">
            <v>Departamento 4103 CDE PRESIDENCIA</v>
          </cell>
        </row>
        <row r="45">
          <cell r="A45" t="str">
            <v>00007</v>
          </cell>
          <cell r="B45" t="str">
            <v>DE LEON CORONA JANE VANESSA</v>
          </cell>
          <cell r="C45">
            <v>11767.5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1000</v>
          </cell>
          <cell r="K45">
            <v>3232.5</v>
          </cell>
          <cell r="L45">
            <v>0</v>
          </cell>
          <cell r="M45">
            <v>0</v>
          </cell>
          <cell r="N45">
            <v>15000</v>
          </cell>
          <cell r="O45">
            <v>0</v>
          </cell>
          <cell r="P45">
            <v>0</v>
          </cell>
          <cell r="Q45">
            <v>3424.28</v>
          </cell>
          <cell r="R45">
            <v>0</v>
          </cell>
          <cell r="S45">
            <v>0</v>
          </cell>
          <cell r="T45">
            <v>1567.72</v>
          </cell>
          <cell r="U45">
            <v>0</v>
          </cell>
          <cell r="V45">
            <v>1567.72</v>
          </cell>
          <cell r="W45">
            <v>362.64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5354.64</v>
          </cell>
          <cell r="AJ45">
            <v>9645.36</v>
          </cell>
          <cell r="AK45">
            <v>252.24</v>
          </cell>
          <cell r="AL45">
            <v>611.28</v>
          </cell>
          <cell r="AM45">
            <v>942.96</v>
          </cell>
        </row>
        <row r="46">
          <cell r="A46" t="str">
            <v>00118</v>
          </cell>
          <cell r="B46" t="str">
            <v>RAMIREZ GALLEGOS LORENA</v>
          </cell>
          <cell r="C46">
            <v>8550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1000</v>
          </cell>
          <cell r="K46">
            <v>3450</v>
          </cell>
          <cell r="L46">
            <v>0</v>
          </cell>
          <cell r="M46">
            <v>0</v>
          </cell>
          <cell r="N46">
            <v>12000</v>
          </cell>
          <cell r="O46">
            <v>15</v>
          </cell>
          <cell r="P46">
            <v>0</v>
          </cell>
          <cell r="Q46">
            <v>3081.47</v>
          </cell>
          <cell r="R46">
            <v>0</v>
          </cell>
          <cell r="S46">
            <v>0</v>
          </cell>
          <cell r="T46">
            <v>1044.82</v>
          </cell>
          <cell r="U46">
            <v>0</v>
          </cell>
          <cell r="V46">
            <v>1044.82</v>
          </cell>
          <cell r="W46">
            <v>332.7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4473.99</v>
          </cell>
          <cell r="AJ46">
            <v>7526.01</v>
          </cell>
          <cell r="AK46">
            <v>233.38</v>
          </cell>
          <cell r="AL46">
            <v>565.55999999999995</v>
          </cell>
          <cell r="AM46">
            <v>912.22</v>
          </cell>
        </row>
        <row r="47">
          <cell r="A47" t="str">
            <v>00199</v>
          </cell>
          <cell r="B47" t="str">
            <v>MEZA ARANA MAYRA GISELA</v>
          </cell>
          <cell r="C47">
            <v>11767.5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1000</v>
          </cell>
          <cell r="K47">
            <v>3232.5</v>
          </cell>
          <cell r="L47">
            <v>0</v>
          </cell>
          <cell r="M47">
            <v>0</v>
          </cell>
          <cell r="N47">
            <v>15000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1567.72</v>
          </cell>
          <cell r="U47">
            <v>0</v>
          </cell>
          <cell r="V47">
            <v>1567.72</v>
          </cell>
          <cell r="W47">
            <v>429.9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1997.62</v>
          </cell>
          <cell r="AJ47">
            <v>13002.38</v>
          </cell>
          <cell r="AK47">
            <v>294.66000000000003</v>
          </cell>
          <cell r="AL47">
            <v>714.1</v>
          </cell>
          <cell r="AM47">
            <v>1012.06</v>
          </cell>
        </row>
        <row r="48">
          <cell r="A48" t="str">
            <v>00843</v>
          </cell>
          <cell r="B48" t="str">
            <v>DOMINGUEZ VAZQUEZ FERNANDO</v>
          </cell>
          <cell r="C48">
            <v>6223.2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1000</v>
          </cell>
          <cell r="K48">
            <v>4481.8999999999996</v>
          </cell>
          <cell r="L48">
            <v>0</v>
          </cell>
          <cell r="M48">
            <v>0</v>
          </cell>
          <cell r="N48">
            <v>10705.1</v>
          </cell>
          <cell r="O48">
            <v>0</v>
          </cell>
          <cell r="P48">
            <v>0</v>
          </cell>
          <cell r="Q48">
            <v>3200.11</v>
          </cell>
          <cell r="R48">
            <v>0</v>
          </cell>
          <cell r="S48">
            <v>0</v>
          </cell>
          <cell r="T48">
            <v>851.78</v>
          </cell>
          <cell r="U48">
            <v>0</v>
          </cell>
          <cell r="V48">
            <v>851.78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4051.89</v>
          </cell>
          <cell r="AJ48">
            <v>6653.21</v>
          </cell>
          <cell r="AK48">
            <v>277.33999999999997</v>
          </cell>
          <cell r="AL48">
            <v>600.32000000000005</v>
          </cell>
          <cell r="AM48">
            <v>947.32</v>
          </cell>
        </row>
        <row r="49">
          <cell r="A49" t="str">
            <v>00872</v>
          </cell>
          <cell r="B49" t="str">
            <v>LADRON DE GUEVARA GONZALEZ MIRIAM JANETH</v>
          </cell>
          <cell r="C49">
            <v>10575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1000</v>
          </cell>
          <cell r="K49">
            <v>7116.9</v>
          </cell>
          <cell r="L49">
            <v>0</v>
          </cell>
          <cell r="M49">
            <v>0</v>
          </cell>
          <cell r="N49">
            <v>17691.900000000001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2132.94</v>
          </cell>
          <cell r="U49">
            <v>0</v>
          </cell>
          <cell r="V49">
            <v>2132.94</v>
          </cell>
          <cell r="W49">
            <v>499.44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2632.38</v>
          </cell>
          <cell r="AJ49">
            <v>15059.52</v>
          </cell>
          <cell r="AK49">
            <v>338.52</v>
          </cell>
          <cell r="AL49">
            <v>820.36</v>
          </cell>
          <cell r="AM49">
            <v>1083.46</v>
          </cell>
        </row>
        <row r="50">
          <cell r="A50" t="str">
            <v>00957</v>
          </cell>
          <cell r="B50" t="str">
            <v>CAMPOS ENCARNACION SALVADOR ALEJANDRO</v>
          </cell>
          <cell r="C50">
            <v>10575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1000</v>
          </cell>
          <cell r="K50">
            <v>7038.42</v>
          </cell>
          <cell r="L50">
            <v>0</v>
          </cell>
          <cell r="M50">
            <v>0</v>
          </cell>
          <cell r="N50">
            <v>17613.419999999998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2116.1799999999998</v>
          </cell>
          <cell r="U50">
            <v>0</v>
          </cell>
          <cell r="V50">
            <v>2116.1799999999998</v>
          </cell>
          <cell r="W50">
            <v>497.24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2613.42</v>
          </cell>
          <cell r="AJ50">
            <v>15000</v>
          </cell>
          <cell r="AK50">
            <v>337.14</v>
          </cell>
          <cell r="AL50">
            <v>817.02</v>
          </cell>
          <cell r="AM50">
            <v>1081.24</v>
          </cell>
        </row>
        <row r="51">
          <cell r="A51" t="str">
            <v>00959</v>
          </cell>
          <cell r="B51" t="str">
            <v>CERVANTES RAMIREZ MARCO ANTONIO</v>
          </cell>
          <cell r="C51">
            <v>6223.2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1000</v>
          </cell>
          <cell r="K51">
            <v>2402.4</v>
          </cell>
          <cell r="L51">
            <v>0</v>
          </cell>
          <cell r="M51">
            <v>0</v>
          </cell>
          <cell r="N51">
            <v>8625.6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625.54</v>
          </cell>
          <cell r="U51">
            <v>0</v>
          </cell>
          <cell r="V51">
            <v>625.54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625.54</v>
          </cell>
          <cell r="AJ51">
            <v>8000.06</v>
          </cell>
          <cell r="AK51">
            <v>235.86</v>
          </cell>
          <cell r="AL51">
            <v>504.28</v>
          </cell>
          <cell r="AM51">
            <v>879.66</v>
          </cell>
        </row>
        <row r="52">
          <cell r="A52" t="str">
            <v>00964</v>
          </cell>
          <cell r="B52" t="str">
            <v>LOZANO VALENCIA ITZI YUNUE</v>
          </cell>
          <cell r="C52">
            <v>10575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1000</v>
          </cell>
          <cell r="K52">
            <v>7038.3</v>
          </cell>
          <cell r="L52">
            <v>0</v>
          </cell>
          <cell r="M52">
            <v>0</v>
          </cell>
          <cell r="N52">
            <v>17613.3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2116.16</v>
          </cell>
          <cell r="U52">
            <v>0</v>
          </cell>
          <cell r="V52">
            <v>2116.16</v>
          </cell>
          <cell r="W52">
            <v>497.14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2613.3000000000002</v>
          </cell>
          <cell r="AJ52">
            <v>15000</v>
          </cell>
          <cell r="AK52">
            <v>337.06</v>
          </cell>
          <cell r="AL52">
            <v>816.86</v>
          </cell>
          <cell r="AM52">
            <v>1081.0999999999999</v>
          </cell>
        </row>
        <row r="53">
          <cell r="A53" t="str">
            <v>00968</v>
          </cell>
          <cell r="B53" t="str">
            <v>CACHO SILVA ISRAEL</v>
          </cell>
          <cell r="C53">
            <v>6240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1000</v>
          </cell>
          <cell r="K53">
            <v>3777</v>
          </cell>
          <cell r="L53">
            <v>0</v>
          </cell>
          <cell r="M53">
            <v>0</v>
          </cell>
          <cell r="N53">
            <v>10017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776.92</v>
          </cell>
          <cell r="U53">
            <v>0</v>
          </cell>
          <cell r="V53">
            <v>776.92</v>
          </cell>
          <cell r="W53">
            <v>240.16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1017.08</v>
          </cell>
          <cell r="AJ53">
            <v>8999.92</v>
          </cell>
          <cell r="AK53">
            <v>175.02</v>
          </cell>
          <cell r="AL53">
            <v>395.34</v>
          </cell>
          <cell r="AM53">
            <v>817.18</v>
          </cell>
        </row>
        <row r="54">
          <cell r="A54" t="str">
            <v>00970</v>
          </cell>
          <cell r="B54" t="str">
            <v>SAMAUE JIMENEZ JORGE SEBASTIAN</v>
          </cell>
          <cell r="C54">
            <v>10575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1000</v>
          </cell>
          <cell r="K54">
            <v>7038.4</v>
          </cell>
          <cell r="L54">
            <v>0</v>
          </cell>
          <cell r="M54">
            <v>0</v>
          </cell>
          <cell r="N54">
            <v>17613.400000000001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2116.1799999999998</v>
          </cell>
          <cell r="U54">
            <v>0</v>
          </cell>
          <cell r="V54">
            <v>2116.1799999999998</v>
          </cell>
          <cell r="W54">
            <v>497.22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2613.4</v>
          </cell>
          <cell r="AJ54">
            <v>15000</v>
          </cell>
          <cell r="AK54">
            <v>337.1</v>
          </cell>
          <cell r="AL54">
            <v>816.96</v>
          </cell>
          <cell r="AM54">
            <v>1081.18</v>
          </cell>
        </row>
        <row r="55">
          <cell r="A55" t="str">
            <v>00973</v>
          </cell>
          <cell r="B55" t="str">
            <v>MARTINEZ SANCHEZ JOSUE</v>
          </cell>
          <cell r="C55">
            <v>6240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1000</v>
          </cell>
          <cell r="K55">
            <v>4981.22</v>
          </cell>
          <cell r="L55">
            <v>0</v>
          </cell>
          <cell r="M55">
            <v>0</v>
          </cell>
          <cell r="N55">
            <v>11221.22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920.22</v>
          </cell>
          <cell r="U55">
            <v>0</v>
          </cell>
          <cell r="V55">
            <v>920.22</v>
          </cell>
          <cell r="W55">
            <v>301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1221.22</v>
          </cell>
          <cell r="AJ55">
            <v>10000</v>
          </cell>
          <cell r="AK55">
            <v>213.38</v>
          </cell>
          <cell r="AL55">
            <v>489.7</v>
          </cell>
          <cell r="AM55">
            <v>879.7</v>
          </cell>
        </row>
        <row r="56">
          <cell r="A56" t="str">
            <v>00974</v>
          </cell>
          <cell r="B56" t="str">
            <v>CARRILLO MARTINEZ DIEGO ALBERTO</v>
          </cell>
          <cell r="C56">
            <v>10575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1000</v>
          </cell>
          <cell r="K56">
            <v>7029.68</v>
          </cell>
          <cell r="L56">
            <v>0</v>
          </cell>
          <cell r="M56">
            <v>0</v>
          </cell>
          <cell r="N56">
            <v>17604.68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2114.3000000000002</v>
          </cell>
          <cell r="U56">
            <v>0</v>
          </cell>
          <cell r="V56">
            <v>2114.3000000000002</v>
          </cell>
          <cell r="W56">
            <v>490.38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2604.6799999999998</v>
          </cell>
          <cell r="AJ56">
            <v>15000</v>
          </cell>
          <cell r="AK56">
            <v>332.8</v>
          </cell>
          <cell r="AL56">
            <v>806.52</v>
          </cell>
          <cell r="AM56">
            <v>1074.1600000000001</v>
          </cell>
        </row>
        <row r="57">
          <cell r="A57" t="str">
            <v>00978</v>
          </cell>
          <cell r="B57" t="str">
            <v>CARRILLO BORRAYO LESLEE DAYHANA</v>
          </cell>
          <cell r="C57">
            <v>9600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1000</v>
          </cell>
          <cell r="K57">
            <v>6689.6</v>
          </cell>
          <cell r="L57">
            <v>0</v>
          </cell>
          <cell r="M57">
            <v>0</v>
          </cell>
          <cell r="N57">
            <v>16289.6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1833.4</v>
          </cell>
          <cell r="U57">
            <v>0</v>
          </cell>
          <cell r="V57">
            <v>1833.4</v>
          </cell>
          <cell r="W57">
            <v>456.2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2289.6</v>
          </cell>
          <cell r="AJ57">
            <v>14000</v>
          </cell>
          <cell r="AK57">
            <v>311.24</v>
          </cell>
          <cell r="AL57">
            <v>754.26</v>
          </cell>
          <cell r="AM57">
            <v>1039.06</v>
          </cell>
        </row>
        <row r="58">
          <cell r="A58" t="str">
            <v>00983</v>
          </cell>
          <cell r="B58" t="str">
            <v>MORA AGRAZ HECTOR ALEXIS</v>
          </cell>
          <cell r="C58">
            <v>9600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1000</v>
          </cell>
          <cell r="K58">
            <v>7200.02</v>
          </cell>
          <cell r="L58">
            <v>0</v>
          </cell>
          <cell r="M58">
            <v>0</v>
          </cell>
          <cell r="N58">
            <v>16800.02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1942.44</v>
          </cell>
          <cell r="U58">
            <v>0</v>
          </cell>
          <cell r="V58">
            <v>1942.44</v>
          </cell>
          <cell r="W58">
            <v>857.58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2800.02</v>
          </cell>
          <cell r="AJ58">
            <v>14000</v>
          </cell>
          <cell r="AK58">
            <v>564.36</v>
          </cell>
          <cell r="AL58">
            <v>1367.7</v>
          </cell>
          <cell r="AM58">
            <v>1451.28</v>
          </cell>
        </row>
        <row r="59">
          <cell r="A59" t="str">
            <v>00984</v>
          </cell>
          <cell r="B59" t="str">
            <v>ROSALIO TORRES MARCOS</v>
          </cell>
          <cell r="C59">
            <v>13680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1000</v>
          </cell>
          <cell r="K59">
            <v>9509.7999999999993</v>
          </cell>
          <cell r="L59">
            <v>0</v>
          </cell>
          <cell r="M59">
            <v>0</v>
          </cell>
          <cell r="N59">
            <v>23189.8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3307.3</v>
          </cell>
          <cell r="U59">
            <v>0</v>
          </cell>
          <cell r="V59">
            <v>3307.3</v>
          </cell>
          <cell r="W59">
            <v>882.5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4189.8</v>
          </cell>
          <cell r="AJ59">
            <v>19000</v>
          </cell>
          <cell r="AK59">
            <v>580.08000000000004</v>
          </cell>
          <cell r="AL59">
            <v>1405.78</v>
          </cell>
          <cell r="AM59">
            <v>1476.88</v>
          </cell>
        </row>
        <row r="60">
          <cell r="A60" t="str">
            <v>00986</v>
          </cell>
          <cell r="B60" t="str">
            <v>ACOSTA BUSTAMANTE BRAULIO ANTONIO</v>
          </cell>
          <cell r="C60">
            <v>6175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</v>
          </cell>
          <cell r="K60">
            <v>18323</v>
          </cell>
          <cell r="L60">
            <v>0</v>
          </cell>
          <cell r="M60">
            <v>0</v>
          </cell>
          <cell r="N60">
            <v>24498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4619.29</v>
          </cell>
          <cell r="U60">
            <v>0</v>
          </cell>
          <cell r="V60">
            <v>4619.29</v>
          </cell>
          <cell r="W60">
            <v>209.93</v>
          </cell>
          <cell r="X60">
            <v>9834.0400000000009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14663.26</v>
          </cell>
          <cell r="AJ60">
            <v>9834.74</v>
          </cell>
          <cell r="AK60">
            <v>144.16</v>
          </cell>
          <cell r="AL60">
            <v>349.37</v>
          </cell>
          <cell r="AM60">
            <v>500.88</v>
          </cell>
        </row>
        <row r="61">
          <cell r="A61" t="str">
            <v>Total Depto</v>
          </cell>
          <cell r="C61" t="str">
            <v xml:space="preserve">  -----------------------</v>
          </cell>
          <cell r="D61" t="str">
            <v xml:space="preserve">  -----------------------</v>
          </cell>
          <cell r="E61" t="str">
            <v xml:space="preserve">  -----------------------</v>
          </cell>
          <cell r="F61" t="str">
            <v xml:space="preserve">  -----------------------</v>
          </cell>
          <cell r="G61" t="str">
            <v xml:space="preserve">  -----------------------</v>
          </cell>
          <cell r="H61" t="str">
            <v xml:space="preserve">  -----------------------</v>
          </cell>
          <cell r="I61" t="str">
            <v xml:space="preserve">  -----------------------</v>
          </cell>
          <cell r="J61" t="str">
            <v xml:space="preserve">  -----------------------</v>
          </cell>
          <cell r="K61" t="str">
            <v xml:space="preserve">  -----------------------</v>
          </cell>
          <cell r="L61" t="str">
            <v xml:space="preserve">  -----------------------</v>
          </cell>
          <cell r="M61" t="str">
            <v xml:space="preserve">  -----------------------</v>
          </cell>
          <cell r="N61" t="str">
            <v xml:space="preserve">  -----------------------</v>
          </cell>
          <cell r="O61" t="str">
            <v xml:space="preserve">  -----------------------</v>
          </cell>
          <cell r="P61" t="str">
            <v xml:space="preserve">  -----------------------</v>
          </cell>
          <cell r="Q61" t="str">
            <v xml:space="preserve">  -----------------------</v>
          </cell>
          <cell r="R61" t="str">
            <v xml:space="preserve">  -----------------------</v>
          </cell>
          <cell r="S61" t="str">
            <v xml:space="preserve">  -----------------------</v>
          </cell>
          <cell r="T61" t="str">
            <v xml:space="preserve">  -----------------------</v>
          </cell>
          <cell r="U61" t="str">
            <v xml:space="preserve">  -----------------------</v>
          </cell>
          <cell r="V61" t="str">
            <v xml:space="preserve">  -----------------------</v>
          </cell>
          <cell r="W61" t="str">
            <v xml:space="preserve">  -----------------------</v>
          </cell>
          <cell r="X61" t="str">
            <v xml:space="preserve">  -----------------------</v>
          </cell>
          <cell r="Y61" t="str">
            <v xml:space="preserve">  -----------------------</v>
          </cell>
          <cell r="Z61" t="str">
            <v xml:space="preserve">  -----------------------</v>
          </cell>
          <cell r="AA61" t="str">
            <v xml:space="preserve">  -----------------------</v>
          </cell>
          <cell r="AB61" t="str">
            <v xml:space="preserve">  -----------------------</v>
          </cell>
          <cell r="AC61" t="str">
            <v xml:space="preserve">  -----------------------</v>
          </cell>
          <cell r="AD61" t="str">
            <v xml:space="preserve">  -----------------------</v>
          </cell>
          <cell r="AE61" t="str">
            <v xml:space="preserve">  -----------------------</v>
          </cell>
          <cell r="AF61" t="str">
            <v xml:space="preserve">  -----------------------</v>
          </cell>
          <cell r="AG61" t="str">
            <v xml:space="preserve">  -----------------------</v>
          </cell>
          <cell r="AH61" t="str">
            <v xml:space="preserve">  -----------------------</v>
          </cell>
          <cell r="AI61" t="str">
            <v xml:space="preserve">  -----------------------</v>
          </cell>
          <cell r="AJ61" t="str">
            <v xml:space="preserve">  -----------------------</v>
          </cell>
          <cell r="AK61" t="str">
            <v xml:space="preserve">  -----------------------</v>
          </cell>
          <cell r="AL61" t="str">
            <v xml:space="preserve">  -----------------------</v>
          </cell>
          <cell r="AM61" t="str">
            <v xml:space="preserve">  -----------------------</v>
          </cell>
        </row>
        <row r="62">
          <cell r="C62">
            <v>148941.4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16000</v>
          </cell>
          <cell r="K62">
            <v>102541.64</v>
          </cell>
          <cell r="L62">
            <v>0</v>
          </cell>
          <cell r="M62">
            <v>0</v>
          </cell>
          <cell r="N62">
            <v>251483.04</v>
          </cell>
          <cell r="O62">
            <v>15</v>
          </cell>
          <cell r="P62">
            <v>0</v>
          </cell>
          <cell r="Q62">
            <v>9705.86</v>
          </cell>
          <cell r="R62">
            <v>0</v>
          </cell>
          <cell r="S62">
            <v>0</v>
          </cell>
          <cell r="T62">
            <v>29652.91</v>
          </cell>
          <cell r="U62">
            <v>0</v>
          </cell>
          <cell r="V62">
            <v>29652.91</v>
          </cell>
          <cell r="W62">
            <v>6554.03</v>
          </cell>
          <cell r="X62">
            <v>9834.0400000000009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55761.84</v>
          </cell>
          <cell r="AJ62">
            <v>195721.2</v>
          </cell>
          <cell r="AK62">
            <v>4964.34</v>
          </cell>
          <cell r="AL62">
            <v>11835.41</v>
          </cell>
          <cell r="AM62">
            <v>16260.34</v>
          </cell>
        </row>
        <row r="64">
          <cell r="A64" t="str">
            <v>Departamento 4104 CDE SECRETARIA GENERAL</v>
          </cell>
        </row>
        <row r="65">
          <cell r="A65" t="str">
            <v>00061</v>
          </cell>
          <cell r="B65" t="str">
            <v>ARREOLA CASTAÑEDA ALBERTO</v>
          </cell>
          <cell r="C65">
            <v>9999.9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1000</v>
          </cell>
          <cell r="K65">
            <v>9000.1</v>
          </cell>
          <cell r="L65">
            <v>0</v>
          </cell>
          <cell r="M65">
            <v>0</v>
          </cell>
          <cell r="N65">
            <v>19000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2412.36</v>
          </cell>
          <cell r="U65">
            <v>0</v>
          </cell>
          <cell r="V65">
            <v>2412.36</v>
          </cell>
          <cell r="W65">
            <v>383.82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2796.18</v>
          </cell>
          <cell r="AJ65">
            <v>16203.82</v>
          </cell>
          <cell r="AK65">
            <v>265.60000000000002</v>
          </cell>
          <cell r="AL65">
            <v>643.64</v>
          </cell>
          <cell r="AM65">
            <v>964.72</v>
          </cell>
        </row>
        <row r="66">
          <cell r="A66" t="str">
            <v>00955</v>
          </cell>
          <cell r="B66" t="str">
            <v>HERNANDEZ HERNANDEZ OMAR</v>
          </cell>
          <cell r="C66">
            <v>19500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1000</v>
          </cell>
          <cell r="K66">
            <v>10500</v>
          </cell>
          <cell r="L66">
            <v>0</v>
          </cell>
          <cell r="M66">
            <v>0</v>
          </cell>
          <cell r="N66">
            <v>30000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4761.96</v>
          </cell>
          <cell r="U66">
            <v>0</v>
          </cell>
          <cell r="V66">
            <v>4761.96</v>
          </cell>
          <cell r="W66">
            <v>879.68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5641.64</v>
          </cell>
          <cell r="AJ66">
            <v>24358.36</v>
          </cell>
          <cell r="AK66">
            <v>578.29999999999995</v>
          </cell>
          <cell r="AL66">
            <v>1401.48</v>
          </cell>
          <cell r="AM66">
            <v>1473.98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  <cell r="AM67" t="str">
            <v xml:space="preserve">  -----------------------</v>
          </cell>
        </row>
        <row r="68">
          <cell r="C68">
            <v>29499.9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2000</v>
          </cell>
          <cell r="K68">
            <v>19500.099999999999</v>
          </cell>
          <cell r="L68">
            <v>0</v>
          </cell>
          <cell r="M68">
            <v>0</v>
          </cell>
          <cell r="N68">
            <v>49000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7174.32</v>
          </cell>
          <cell r="U68">
            <v>0</v>
          </cell>
          <cell r="V68">
            <v>7174.32</v>
          </cell>
          <cell r="W68">
            <v>1263.5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8437.82</v>
          </cell>
          <cell r="AJ68">
            <v>40562.18</v>
          </cell>
          <cell r="AK68">
            <v>843.9</v>
          </cell>
          <cell r="AL68">
            <v>2045.12</v>
          </cell>
          <cell r="AM68">
            <v>2438.6999999999998</v>
          </cell>
        </row>
        <row r="70">
          <cell r="A70" t="str">
            <v>Departamento 4105 CDE SECRETARIA DE ORGANIZACION</v>
          </cell>
        </row>
        <row r="71">
          <cell r="A71" t="str">
            <v>00837</v>
          </cell>
          <cell r="B71" t="str">
            <v>ORTIZ MORA JOSE ALBERTO</v>
          </cell>
          <cell r="C71">
            <v>11999.7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1000</v>
          </cell>
          <cell r="K71">
            <v>3614.72</v>
          </cell>
          <cell r="L71">
            <v>0</v>
          </cell>
          <cell r="M71">
            <v>0</v>
          </cell>
          <cell r="N71">
            <v>15614.42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1689.2</v>
          </cell>
          <cell r="U71">
            <v>0</v>
          </cell>
          <cell r="V71">
            <v>1689.2</v>
          </cell>
          <cell r="W71">
            <v>383.82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2073.02</v>
          </cell>
          <cell r="AJ71">
            <v>13541.4</v>
          </cell>
          <cell r="AK71">
            <v>265.60000000000002</v>
          </cell>
          <cell r="AL71">
            <v>643.64</v>
          </cell>
          <cell r="AM71">
            <v>964.72</v>
          </cell>
        </row>
        <row r="72">
          <cell r="A72" t="str">
            <v>00874</v>
          </cell>
          <cell r="B72" t="str">
            <v>CAMIRUAGA LOPEZ MONICA DEL CARMEN</v>
          </cell>
          <cell r="C72">
            <v>6223.2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1000</v>
          </cell>
          <cell r="K72">
            <v>3719.66</v>
          </cell>
          <cell r="L72">
            <v>0</v>
          </cell>
          <cell r="M72">
            <v>0</v>
          </cell>
          <cell r="N72">
            <v>9942.86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768.86</v>
          </cell>
          <cell r="U72">
            <v>0</v>
          </cell>
          <cell r="V72">
            <v>768.86</v>
          </cell>
          <cell r="W72">
            <v>0</v>
          </cell>
          <cell r="X72">
            <v>1000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1768.86</v>
          </cell>
          <cell r="AJ72">
            <v>8174</v>
          </cell>
          <cell r="AK72">
            <v>253.1</v>
          </cell>
          <cell r="AL72">
            <v>541.16</v>
          </cell>
          <cell r="AM72">
            <v>907.78</v>
          </cell>
        </row>
        <row r="73">
          <cell r="A73" t="str">
            <v>00952</v>
          </cell>
          <cell r="B73" t="str">
            <v>PADILLA CRUZ PABLO ANTONIO</v>
          </cell>
          <cell r="C73">
            <v>14250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1000</v>
          </cell>
          <cell r="K73">
            <v>9537.56</v>
          </cell>
          <cell r="L73">
            <v>0</v>
          </cell>
          <cell r="M73">
            <v>0</v>
          </cell>
          <cell r="N73">
            <v>23787.56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3434.98</v>
          </cell>
          <cell r="U73">
            <v>0</v>
          </cell>
          <cell r="V73">
            <v>3434.98</v>
          </cell>
          <cell r="W73">
            <v>684.5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4119.4799999999996</v>
          </cell>
          <cell r="AJ73">
            <v>19668.080000000002</v>
          </cell>
          <cell r="AK73">
            <v>455.24</v>
          </cell>
          <cell r="AL73">
            <v>1103.22</v>
          </cell>
          <cell r="AM73">
            <v>1273.56</v>
          </cell>
        </row>
        <row r="74">
          <cell r="A74" t="str">
            <v>00977</v>
          </cell>
          <cell r="B74" t="str">
            <v>VALLEJO SANCHEZ IVAN ALEJANDRO</v>
          </cell>
          <cell r="C74">
            <v>8400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1000</v>
          </cell>
          <cell r="K74">
            <v>5600</v>
          </cell>
          <cell r="L74">
            <v>0</v>
          </cell>
          <cell r="M74">
            <v>0</v>
          </cell>
          <cell r="N74">
            <v>14000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1388.52</v>
          </cell>
          <cell r="U74">
            <v>0</v>
          </cell>
          <cell r="V74">
            <v>1388.52</v>
          </cell>
          <cell r="W74">
            <v>387.56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1776.08</v>
          </cell>
          <cell r="AJ74">
            <v>12223.92</v>
          </cell>
          <cell r="AK74">
            <v>267.95999999999998</v>
          </cell>
          <cell r="AL74">
            <v>649.38</v>
          </cell>
          <cell r="AM74">
            <v>968.56</v>
          </cell>
        </row>
        <row r="75">
          <cell r="A75" t="str">
            <v>Total Depto</v>
          </cell>
          <cell r="C75" t="str">
            <v xml:space="preserve">  -----------------------</v>
          </cell>
          <cell r="D75" t="str">
            <v xml:space="preserve">  -----------------------</v>
          </cell>
          <cell r="E75" t="str">
            <v xml:space="preserve">  -----------------------</v>
          </cell>
          <cell r="F75" t="str">
            <v xml:space="preserve">  -----------------------</v>
          </cell>
          <cell r="G75" t="str">
            <v xml:space="preserve">  -----------------------</v>
          </cell>
          <cell r="H75" t="str">
            <v xml:space="preserve">  -----------------------</v>
          </cell>
          <cell r="I75" t="str">
            <v xml:space="preserve">  -----------------------</v>
          </cell>
          <cell r="J75" t="str">
            <v xml:space="preserve">  -----------------------</v>
          </cell>
          <cell r="K75" t="str">
            <v xml:space="preserve">  -----------------------</v>
          </cell>
          <cell r="L75" t="str">
            <v xml:space="preserve">  -----------------------</v>
          </cell>
          <cell r="M75" t="str">
            <v xml:space="preserve">  -----------------------</v>
          </cell>
          <cell r="N75" t="str">
            <v xml:space="preserve">  -----------------------</v>
          </cell>
          <cell r="O75" t="str">
            <v xml:space="preserve">  -----------------------</v>
          </cell>
          <cell r="P75" t="str">
            <v xml:space="preserve">  -----------------------</v>
          </cell>
          <cell r="Q75" t="str">
            <v xml:space="preserve">  -----------------------</v>
          </cell>
          <cell r="R75" t="str">
            <v xml:space="preserve">  -----------------------</v>
          </cell>
          <cell r="S75" t="str">
            <v xml:space="preserve">  -----------------------</v>
          </cell>
          <cell r="T75" t="str">
            <v xml:space="preserve">  -----------------------</v>
          </cell>
          <cell r="U75" t="str">
            <v xml:space="preserve">  -----------------------</v>
          </cell>
          <cell r="V75" t="str">
            <v xml:space="preserve">  -----------------------</v>
          </cell>
          <cell r="W75" t="str">
            <v xml:space="preserve">  -----------------------</v>
          </cell>
          <cell r="X75" t="str">
            <v xml:space="preserve">  -----------------------</v>
          </cell>
          <cell r="Y75" t="str">
            <v xml:space="preserve">  -----------------------</v>
          </cell>
          <cell r="Z75" t="str">
            <v xml:space="preserve">  -----------------------</v>
          </cell>
          <cell r="AA75" t="str">
            <v xml:space="preserve">  -----------------------</v>
          </cell>
          <cell r="AB75" t="str">
            <v xml:space="preserve">  -----------------------</v>
          </cell>
          <cell r="AC75" t="str">
            <v xml:space="preserve">  -----------------------</v>
          </cell>
          <cell r="AD75" t="str">
            <v xml:space="preserve">  -----------------------</v>
          </cell>
          <cell r="AE75" t="str">
            <v xml:space="preserve">  -----------------------</v>
          </cell>
          <cell r="AF75" t="str">
            <v xml:space="preserve">  -----------------------</v>
          </cell>
          <cell r="AG75" t="str">
            <v xml:space="preserve">  -----------------------</v>
          </cell>
          <cell r="AH75" t="str">
            <v xml:space="preserve">  -----------------------</v>
          </cell>
          <cell r="AI75" t="str">
            <v xml:space="preserve">  -----------------------</v>
          </cell>
          <cell r="AJ75" t="str">
            <v xml:space="preserve">  -----------------------</v>
          </cell>
          <cell r="AK75" t="str">
            <v xml:space="preserve">  -----------------------</v>
          </cell>
          <cell r="AL75" t="str">
            <v xml:space="preserve">  -----------------------</v>
          </cell>
          <cell r="AM75" t="str">
            <v xml:space="preserve">  -----------------------</v>
          </cell>
        </row>
        <row r="76">
          <cell r="C76">
            <v>40872.9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4000</v>
          </cell>
          <cell r="K76">
            <v>22471.94</v>
          </cell>
          <cell r="L76">
            <v>0</v>
          </cell>
          <cell r="M76">
            <v>0</v>
          </cell>
          <cell r="N76">
            <v>63344.84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7281.56</v>
          </cell>
          <cell r="U76">
            <v>0</v>
          </cell>
          <cell r="V76">
            <v>7281.56</v>
          </cell>
          <cell r="W76">
            <v>1455.88</v>
          </cell>
          <cell r="X76">
            <v>1000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9737.44</v>
          </cell>
          <cell r="AJ76">
            <v>53607.4</v>
          </cell>
          <cell r="AK76">
            <v>1241.9000000000001</v>
          </cell>
          <cell r="AL76">
            <v>2937.4</v>
          </cell>
          <cell r="AM76">
            <v>4114.62</v>
          </cell>
        </row>
        <row r="78">
          <cell r="A78" t="str">
            <v>Departamento 4106 CDE SECRETARIA DE ACCION ELECTORAL</v>
          </cell>
        </row>
        <row r="79">
          <cell r="A79" t="str">
            <v>00202</v>
          </cell>
          <cell r="B79" t="str">
            <v>ARCINIEGA OROPEZA ALEJANDRA PAOLA</v>
          </cell>
          <cell r="C79">
            <v>9168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1000</v>
          </cell>
          <cell r="K79">
            <v>0</v>
          </cell>
          <cell r="L79">
            <v>0</v>
          </cell>
          <cell r="M79">
            <v>0</v>
          </cell>
          <cell r="N79">
            <v>9168</v>
          </cell>
          <cell r="O79">
            <v>0</v>
          </cell>
          <cell r="P79">
            <v>0</v>
          </cell>
          <cell r="Q79">
            <v>3416.84</v>
          </cell>
          <cell r="R79">
            <v>0</v>
          </cell>
          <cell r="S79">
            <v>0</v>
          </cell>
          <cell r="T79">
            <v>684.56</v>
          </cell>
          <cell r="U79">
            <v>0</v>
          </cell>
          <cell r="V79">
            <v>684.56</v>
          </cell>
          <cell r="W79">
            <v>265.27999999999997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4366.68</v>
          </cell>
          <cell r="AJ79">
            <v>4801.32</v>
          </cell>
          <cell r="AK79">
            <v>190.84</v>
          </cell>
          <cell r="AL79">
            <v>431.1</v>
          </cell>
          <cell r="AM79">
            <v>842.98</v>
          </cell>
        </row>
        <row r="80">
          <cell r="A80" t="str">
            <v>00743</v>
          </cell>
          <cell r="B80" t="str">
            <v>MARTINEZ MACIAS NORMA IRENE</v>
          </cell>
          <cell r="C80">
            <v>5772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1000</v>
          </cell>
          <cell r="K80">
            <v>0</v>
          </cell>
          <cell r="L80">
            <v>0</v>
          </cell>
          <cell r="M80">
            <v>0</v>
          </cell>
          <cell r="N80">
            <v>5772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485.93</v>
          </cell>
          <cell r="U80">
            <v>0</v>
          </cell>
          <cell r="V80">
            <v>485.93</v>
          </cell>
          <cell r="W80">
            <v>166.52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652.45000000000005</v>
          </cell>
          <cell r="AJ80">
            <v>5119.55</v>
          </cell>
          <cell r="AK80">
            <v>109</v>
          </cell>
          <cell r="AL80">
            <v>264.16000000000003</v>
          </cell>
          <cell r="AM80">
            <v>425.88</v>
          </cell>
        </row>
        <row r="81">
          <cell r="A81" t="str">
            <v>Total Depto</v>
          </cell>
          <cell r="C81" t="str">
            <v xml:space="preserve">  -----------------------</v>
          </cell>
          <cell r="D81" t="str">
            <v xml:space="preserve">  -----------------------</v>
          </cell>
          <cell r="E81" t="str">
            <v xml:space="preserve">  -----------------------</v>
          </cell>
          <cell r="F81" t="str">
            <v xml:space="preserve">  -----------------------</v>
          </cell>
          <cell r="G81" t="str">
            <v xml:space="preserve">  -----------------------</v>
          </cell>
          <cell r="H81" t="str">
            <v xml:space="preserve">  -----------------------</v>
          </cell>
          <cell r="I81" t="str">
            <v xml:space="preserve">  -----------------------</v>
          </cell>
          <cell r="J81" t="str">
            <v xml:space="preserve">  -----------------------</v>
          </cell>
          <cell r="K81" t="str">
            <v xml:space="preserve">  -----------------------</v>
          </cell>
          <cell r="L81" t="str">
            <v xml:space="preserve">  -----------------------</v>
          </cell>
          <cell r="M81" t="str">
            <v xml:space="preserve">  -----------------------</v>
          </cell>
          <cell r="N81" t="str">
            <v xml:space="preserve">  -----------------------</v>
          </cell>
          <cell r="O81" t="str">
            <v xml:space="preserve">  -----------------------</v>
          </cell>
          <cell r="P81" t="str">
            <v xml:space="preserve">  -----------------------</v>
          </cell>
          <cell r="Q81" t="str">
            <v xml:space="preserve">  -----------------------</v>
          </cell>
          <cell r="R81" t="str">
            <v xml:space="preserve">  -----------------------</v>
          </cell>
          <cell r="S81" t="str">
            <v xml:space="preserve">  -----------------------</v>
          </cell>
          <cell r="T81" t="str">
            <v xml:space="preserve">  -----------------------</v>
          </cell>
          <cell r="U81" t="str">
            <v xml:space="preserve">  -----------------------</v>
          </cell>
          <cell r="V81" t="str">
            <v xml:space="preserve">  -----------------------</v>
          </cell>
          <cell r="W81" t="str">
            <v xml:space="preserve">  -----------------------</v>
          </cell>
          <cell r="X81" t="str">
            <v xml:space="preserve">  -----------------------</v>
          </cell>
          <cell r="Y81" t="str">
            <v xml:space="preserve">  -----------------------</v>
          </cell>
          <cell r="Z81" t="str">
            <v xml:space="preserve">  -----------------------</v>
          </cell>
          <cell r="AA81" t="str">
            <v xml:space="preserve">  -----------------------</v>
          </cell>
          <cell r="AB81" t="str">
            <v xml:space="preserve">  -----------------------</v>
          </cell>
          <cell r="AC81" t="str">
            <v xml:space="preserve">  -----------------------</v>
          </cell>
          <cell r="AD81" t="str">
            <v xml:space="preserve">  -----------------------</v>
          </cell>
          <cell r="AE81" t="str">
            <v xml:space="preserve">  -----------------------</v>
          </cell>
          <cell r="AF81" t="str">
            <v xml:space="preserve">  -----------------------</v>
          </cell>
          <cell r="AG81" t="str">
            <v xml:space="preserve">  -----------------------</v>
          </cell>
          <cell r="AH81" t="str">
            <v xml:space="preserve">  -----------------------</v>
          </cell>
          <cell r="AI81" t="str">
            <v xml:space="preserve">  -----------------------</v>
          </cell>
          <cell r="AJ81" t="str">
            <v xml:space="preserve">  -----------------------</v>
          </cell>
          <cell r="AK81" t="str">
            <v xml:space="preserve">  -----------------------</v>
          </cell>
          <cell r="AL81" t="str">
            <v xml:space="preserve">  -----------------------</v>
          </cell>
          <cell r="AM81" t="str">
            <v xml:space="preserve">  -----------------------</v>
          </cell>
        </row>
        <row r="82">
          <cell r="C82">
            <v>14940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2000</v>
          </cell>
          <cell r="K82">
            <v>0</v>
          </cell>
          <cell r="L82">
            <v>0</v>
          </cell>
          <cell r="M82">
            <v>0</v>
          </cell>
          <cell r="N82">
            <v>14940</v>
          </cell>
          <cell r="O82">
            <v>0</v>
          </cell>
          <cell r="P82">
            <v>0</v>
          </cell>
          <cell r="Q82">
            <v>3416.84</v>
          </cell>
          <cell r="R82">
            <v>0</v>
          </cell>
          <cell r="S82">
            <v>0</v>
          </cell>
          <cell r="T82">
            <v>1170.49</v>
          </cell>
          <cell r="U82">
            <v>0</v>
          </cell>
          <cell r="V82">
            <v>1170.49</v>
          </cell>
          <cell r="W82">
            <v>431.8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5019.13</v>
          </cell>
          <cell r="AJ82">
            <v>9920.8700000000008</v>
          </cell>
          <cell r="AK82">
            <v>299.83999999999997</v>
          </cell>
          <cell r="AL82">
            <v>695.26</v>
          </cell>
          <cell r="AM82">
            <v>1268.8599999999999</v>
          </cell>
        </row>
        <row r="84">
          <cell r="A84" t="str">
            <v>Departamento 4107 CDE SECRETARIA DE FINANZAS Y ADMINISTRA</v>
          </cell>
        </row>
        <row r="85">
          <cell r="A85" t="str">
            <v>00001</v>
          </cell>
          <cell r="B85" t="str">
            <v>ANDRADE PADILLA DANIEL</v>
          </cell>
          <cell r="C85">
            <v>11767.5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1000</v>
          </cell>
          <cell r="K85">
            <v>0</v>
          </cell>
          <cell r="L85">
            <v>0</v>
          </cell>
          <cell r="M85">
            <v>0</v>
          </cell>
          <cell r="N85">
            <v>11767.5</v>
          </cell>
          <cell r="O85">
            <v>15</v>
          </cell>
          <cell r="P85">
            <v>2196.73</v>
          </cell>
          <cell r="Q85">
            <v>0</v>
          </cell>
          <cell r="R85">
            <v>0</v>
          </cell>
          <cell r="S85">
            <v>0</v>
          </cell>
          <cell r="T85">
            <v>1007.62</v>
          </cell>
          <cell r="U85">
            <v>0</v>
          </cell>
          <cell r="V85">
            <v>1007.62</v>
          </cell>
          <cell r="W85">
            <v>357.9</v>
          </cell>
          <cell r="X85">
            <v>2000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5577.25</v>
          </cell>
          <cell r="AJ85">
            <v>6190.25</v>
          </cell>
          <cell r="AK85">
            <v>249.26</v>
          </cell>
          <cell r="AL85">
            <v>604.04</v>
          </cell>
          <cell r="AM85">
            <v>938.12</v>
          </cell>
        </row>
        <row r="86">
          <cell r="A86" t="str">
            <v>00021</v>
          </cell>
          <cell r="B86" t="str">
            <v>ROJAS LOPEZ MIGUEL ANGEL</v>
          </cell>
          <cell r="C86">
            <v>7918.2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1000</v>
          </cell>
          <cell r="K86">
            <v>0</v>
          </cell>
          <cell r="L86">
            <v>0</v>
          </cell>
          <cell r="M86">
            <v>0</v>
          </cell>
          <cell r="N86">
            <v>7918.2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548.58000000000004</v>
          </cell>
          <cell r="U86">
            <v>0</v>
          </cell>
          <cell r="V86">
            <v>548.58000000000004</v>
          </cell>
          <cell r="W86">
            <v>242.34</v>
          </cell>
          <cell r="X86">
            <v>1000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1790.92</v>
          </cell>
          <cell r="AJ86">
            <v>6127.28</v>
          </cell>
          <cell r="AK86">
            <v>176.38</v>
          </cell>
          <cell r="AL86">
            <v>398.42</v>
          </cell>
          <cell r="AM86">
            <v>819.42</v>
          </cell>
        </row>
        <row r="87">
          <cell r="A87" t="str">
            <v>00080</v>
          </cell>
          <cell r="B87" t="str">
            <v>ROMERO ROMERO INGRID</v>
          </cell>
          <cell r="C87">
            <v>15504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1000</v>
          </cell>
          <cell r="K87">
            <v>0</v>
          </cell>
          <cell r="L87">
            <v>0</v>
          </cell>
          <cell r="M87">
            <v>0</v>
          </cell>
          <cell r="N87">
            <v>15504</v>
          </cell>
          <cell r="O87">
            <v>15</v>
          </cell>
          <cell r="P87">
            <v>0</v>
          </cell>
          <cell r="Q87">
            <v>4398.53</v>
          </cell>
          <cell r="R87">
            <v>0</v>
          </cell>
          <cell r="S87">
            <v>0</v>
          </cell>
          <cell r="T87">
            <v>1665.6</v>
          </cell>
          <cell r="U87">
            <v>0</v>
          </cell>
          <cell r="V87">
            <v>1665.6</v>
          </cell>
          <cell r="W87">
            <v>460.1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6539.23</v>
          </cell>
          <cell r="AJ87">
            <v>8964.77</v>
          </cell>
          <cell r="AK87">
            <v>313.7</v>
          </cell>
          <cell r="AL87">
            <v>760.22</v>
          </cell>
          <cell r="AM87">
            <v>1043.06</v>
          </cell>
        </row>
        <row r="88">
          <cell r="A88" t="str">
            <v>00113</v>
          </cell>
          <cell r="B88" t="str">
            <v>HERNANDEZ MURILLO JOSE ADRIAN</v>
          </cell>
          <cell r="C88">
            <v>17429.400000000001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1000</v>
          </cell>
          <cell r="K88">
            <v>0</v>
          </cell>
          <cell r="L88">
            <v>0</v>
          </cell>
          <cell r="M88">
            <v>0</v>
          </cell>
          <cell r="N88">
            <v>17429.400000000001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2076.88</v>
          </cell>
          <cell r="U88">
            <v>0</v>
          </cell>
          <cell r="V88">
            <v>2076.88</v>
          </cell>
          <cell r="W88">
            <v>554.1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2630.98</v>
          </cell>
          <cell r="AJ88">
            <v>14798.42</v>
          </cell>
          <cell r="AK88">
            <v>373</v>
          </cell>
          <cell r="AL88">
            <v>903.92</v>
          </cell>
          <cell r="AM88">
            <v>1139.6199999999999</v>
          </cell>
        </row>
        <row r="89">
          <cell r="A89" t="str">
            <v>00165</v>
          </cell>
          <cell r="B89" t="str">
            <v>GOMEZ DUEÑAS ROSELIA</v>
          </cell>
          <cell r="C89">
            <v>6660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1000</v>
          </cell>
          <cell r="K89">
            <v>400</v>
          </cell>
          <cell r="L89">
            <v>0</v>
          </cell>
          <cell r="M89">
            <v>0</v>
          </cell>
          <cell r="N89">
            <v>7060</v>
          </cell>
          <cell r="O89">
            <v>15</v>
          </cell>
          <cell r="P89">
            <v>0</v>
          </cell>
          <cell r="Q89">
            <v>2252.3000000000002</v>
          </cell>
          <cell r="R89">
            <v>-125.1</v>
          </cell>
          <cell r="S89">
            <v>0</v>
          </cell>
          <cell r="T89">
            <v>455.2</v>
          </cell>
          <cell r="U89">
            <v>0</v>
          </cell>
          <cell r="V89">
            <v>330.1</v>
          </cell>
          <cell r="W89">
            <v>184.84</v>
          </cell>
          <cell r="X89">
            <v>700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3482.24</v>
          </cell>
          <cell r="AJ89">
            <v>3577.76</v>
          </cell>
          <cell r="AK89">
            <v>136.22</v>
          </cell>
          <cell r="AL89">
            <v>291.95999999999998</v>
          </cell>
          <cell r="AM89">
            <v>771.08</v>
          </cell>
        </row>
        <row r="90">
          <cell r="A90" t="str">
            <v>00169</v>
          </cell>
          <cell r="B90" t="str">
            <v>TOVAR LOPEZ ROGELIO</v>
          </cell>
          <cell r="C90">
            <v>15750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1000</v>
          </cell>
          <cell r="K90">
            <v>1850.8</v>
          </cell>
          <cell r="L90">
            <v>0</v>
          </cell>
          <cell r="M90">
            <v>0</v>
          </cell>
          <cell r="N90">
            <v>17600.8</v>
          </cell>
          <cell r="O90">
            <v>0</v>
          </cell>
          <cell r="P90">
            <v>0</v>
          </cell>
          <cell r="Q90">
            <v>1808.16</v>
          </cell>
          <cell r="R90">
            <v>0</v>
          </cell>
          <cell r="S90">
            <v>0</v>
          </cell>
          <cell r="T90">
            <v>2113.48</v>
          </cell>
          <cell r="U90">
            <v>0</v>
          </cell>
          <cell r="V90">
            <v>2113.48</v>
          </cell>
          <cell r="W90">
            <v>467.98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4389.62</v>
          </cell>
          <cell r="AJ90">
            <v>13211.18</v>
          </cell>
          <cell r="AK90">
            <v>318.68</v>
          </cell>
          <cell r="AL90">
            <v>772.3</v>
          </cell>
          <cell r="AM90">
            <v>1051.18</v>
          </cell>
        </row>
        <row r="91">
          <cell r="A91" t="str">
            <v>00187</v>
          </cell>
          <cell r="B91" t="str">
            <v>GALLEGOS NEGRETE ROSA ELENA</v>
          </cell>
          <cell r="C91">
            <v>6660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1000</v>
          </cell>
          <cell r="K91">
            <v>400</v>
          </cell>
          <cell r="L91">
            <v>0</v>
          </cell>
          <cell r="M91">
            <v>0</v>
          </cell>
          <cell r="N91">
            <v>7060</v>
          </cell>
          <cell r="O91">
            <v>0</v>
          </cell>
          <cell r="P91">
            <v>0</v>
          </cell>
          <cell r="Q91">
            <v>2507.6799999999998</v>
          </cell>
          <cell r="R91">
            <v>-125.1</v>
          </cell>
          <cell r="S91">
            <v>0</v>
          </cell>
          <cell r="T91">
            <v>455.2</v>
          </cell>
          <cell r="U91">
            <v>0</v>
          </cell>
          <cell r="V91">
            <v>330.1</v>
          </cell>
          <cell r="W91">
            <v>184.06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3021.84</v>
          </cell>
          <cell r="AJ91">
            <v>4038.16</v>
          </cell>
          <cell r="AK91">
            <v>135.62</v>
          </cell>
          <cell r="AL91">
            <v>290.7</v>
          </cell>
          <cell r="AM91">
            <v>770.52</v>
          </cell>
        </row>
        <row r="92">
          <cell r="A92" t="str">
            <v>00451</v>
          </cell>
          <cell r="B92" t="str">
            <v>PARTIDA CEJA FRANCISCO JAVIER</v>
          </cell>
          <cell r="C92">
            <v>9168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1000</v>
          </cell>
          <cell r="K92">
            <v>2000</v>
          </cell>
          <cell r="L92">
            <v>0</v>
          </cell>
          <cell r="M92">
            <v>0</v>
          </cell>
          <cell r="N92">
            <v>11168</v>
          </cell>
          <cell r="O92">
            <v>0</v>
          </cell>
          <cell r="P92">
            <v>0</v>
          </cell>
          <cell r="Q92">
            <v>3695.38</v>
          </cell>
          <cell r="R92">
            <v>0</v>
          </cell>
          <cell r="S92">
            <v>0</v>
          </cell>
          <cell r="T92">
            <v>911.7</v>
          </cell>
          <cell r="U92">
            <v>0</v>
          </cell>
          <cell r="V92">
            <v>911.7</v>
          </cell>
          <cell r="W92">
            <v>312.33999999999997</v>
          </cell>
          <cell r="X92">
            <v>2600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7519.42</v>
          </cell>
          <cell r="AJ92">
            <v>3648.58</v>
          </cell>
          <cell r="AK92">
            <v>220.5</v>
          </cell>
          <cell r="AL92">
            <v>534.36</v>
          </cell>
          <cell r="AM92">
            <v>891.28</v>
          </cell>
        </row>
        <row r="93">
          <cell r="A93" t="str">
            <v>00461</v>
          </cell>
          <cell r="B93" t="str">
            <v>BORRAYO DE LA CRUZ ERICKA GUILLERMINA</v>
          </cell>
          <cell r="C93">
            <v>6660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1000</v>
          </cell>
          <cell r="K93">
            <v>400</v>
          </cell>
          <cell r="L93">
            <v>0</v>
          </cell>
          <cell r="M93">
            <v>0</v>
          </cell>
          <cell r="N93">
            <v>7060</v>
          </cell>
          <cell r="O93">
            <v>0</v>
          </cell>
          <cell r="P93">
            <v>0</v>
          </cell>
          <cell r="Q93">
            <v>0</v>
          </cell>
          <cell r="R93">
            <v>-125.1</v>
          </cell>
          <cell r="S93">
            <v>0</v>
          </cell>
          <cell r="T93">
            <v>455.2</v>
          </cell>
          <cell r="U93">
            <v>0</v>
          </cell>
          <cell r="V93">
            <v>330.1</v>
          </cell>
          <cell r="W93">
            <v>182.88</v>
          </cell>
          <cell r="X93">
            <v>700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1212.98</v>
          </cell>
          <cell r="AJ93">
            <v>5847.02</v>
          </cell>
          <cell r="AK93">
            <v>134.76</v>
          </cell>
          <cell r="AL93">
            <v>288.83999999999997</v>
          </cell>
          <cell r="AM93">
            <v>769.64</v>
          </cell>
        </row>
        <row r="94">
          <cell r="A94" t="str">
            <v>00836</v>
          </cell>
          <cell r="B94" t="str">
            <v>ARREDONDO ZUÑIGA VICTOR MANUEL</v>
          </cell>
          <cell r="C94">
            <v>6384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1000</v>
          </cell>
          <cell r="K94">
            <v>0</v>
          </cell>
          <cell r="L94">
            <v>0</v>
          </cell>
          <cell r="M94">
            <v>0</v>
          </cell>
          <cell r="N94">
            <v>6384</v>
          </cell>
          <cell r="O94">
            <v>0</v>
          </cell>
          <cell r="P94">
            <v>0</v>
          </cell>
          <cell r="Q94">
            <v>0</v>
          </cell>
          <cell r="R94">
            <v>-250.2</v>
          </cell>
          <cell r="S94">
            <v>0</v>
          </cell>
          <cell r="T94">
            <v>381.66</v>
          </cell>
          <cell r="U94">
            <v>0</v>
          </cell>
          <cell r="V94">
            <v>131.44</v>
          </cell>
          <cell r="W94">
            <v>175.32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306.76</v>
          </cell>
          <cell r="AJ94">
            <v>6077.24</v>
          </cell>
          <cell r="AK94">
            <v>129.18</v>
          </cell>
          <cell r="AL94">
            <v>276.86</v>
          </cell>
          <cell r="AM94">
            <v>764.04</v>
          </cell>
        </row>
        <row r="95">
          <cell r="A95" t="str">
            <v>00839</v>
          </cell>
          <cell r="B95" t="str">
            <v>REYES GRANADA ARACELI JANETH</v>
          </cell>
          <cell r="C95">
            <v>16032.9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1000</v>
          </cell>
          <cell r="K95">
            <v>4600</v>
          </cell>
          <cell r="L95">
            <v>0</v>
          </cell>
          <cell r="M95">
            <v>0</v>
          </cell>
          <cell r="N95">
            <v>20632.900000000001</v>
          </cell>
          <cell r="O95">
            <v>15</v>
          </cell>
          <cell r="P95">
            <v>0</v>
          </cell>
          <cell r="Q95">
            <v>2820</v>
          </cell>
          <cell r="R95">
            <v>0</v>
          </cell>
          <cell r="S95">
            <v>0</v>
          </cell>
          <cell r="T95">
            <v>2761.14</v>
          </cell>
          <cell r="U95">
            <v>0</v>
          </cell>
          <cell r="V95">
            <v>2761.14</v>
          </cell>
          <cell r="W95">
            <v>604.70000000000005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6200.84</v>
          </cell>
          <cell r="AJ95">
            <v>14432.06</v>
          </cell>
          <cell r="AK95">
            <v>404.9</v>
          </cell>
          <cell r="AL95">
            <v>981.24</v>
          </cell>
          <cell r="AM95">
            <v>1191.58</v>
          </cell>
        </row>
        <row r="96">
          <cell r="A96" t="str">
            <v>00840</v>
          </cell>
          <cell r="B96" t="str">
            <v>NAVARRO VILLA LORENA</v>
          </cell>
          <cell r="C96">
            <v>13395.9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1000</v>
          </cell>
          <cell r="K96">
            <v>4600</v>
          </cell>
          <cell r="L96">
            <v>0</v>
          </cell>
          <cell r="M96">
            <v>0</v>
          </cell>
          <cell r="N96">
            <v>17995.900000000001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2197.88</v>
          </cell>
          <cell r="U96">
            <v>0</v>
          </cell>
          <cell r="V96">
            <v>2197.88</v>
          </cell>
          <cell r="W96">
            <v>520.12</v>
          </cell>
          <cell r="X96">
            <v>560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3278</v>
          </cell>
          <cell r="AJ96">
            <v>14717.9</v>
          </cell>
          <cell r="AK96">
            <v>351.54</v>
          </cell>
          <cell r="AL96">
            <v>851.94</v>
          </cell>
          <cell r="AM96">
            <v>1104.68</v>
          </cell>
        </row>
        <row r="97">
          <cell r="A97" t="str">
            <v>00842</v>
          </cell>
          <cell r="B97" t="str">
            <v>MENDEZ SALCEDO JORGE ALBERTO</v>
          </cell>
          <cell r="C97">
            <v>17429.400000000001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1000</v>
          </cell>
          <cell r="K97">
            <v>2000</v>
          </cell>
          <cell r="L97">
            <v>0</v>
          </cell>
          <cell r="M97">
            <v>0</v>
          </cell>
          <cell r="N97">
            <v>19429.400000000001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2504.08</v>
          </cell>
          <cell r="U97">
            <v>0</v>
          </cell>
          <cell r="V97">
            <v>2504.08</v>
          </cell>
          <cell r="W97">
            <v>577.38</v>
          </cell>
          <cell r="X97">
            <v>5000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8081.46</v>
          </cell>
          <cell r="AJ97">
            <v>11347.94</v>
          </cell>
          <cell r="AK97">
            <v>387.66</v>
          </cell>
          <cell r="AL97">
            <v>939.46</v>
          </cell>
          <cell r="AM97">
            <v>1163.5</v>
          </cell>
        </row>
        <row r="98">
          <cell r="A98" t="str">
            <v>00855</v>
          </cell>
          <cell r="B98" t="str">
            <v>LUNA MEDRANO CESAR ALEJANDRO</v>
          </cell>
          <cell r="C98">
            <v>12900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1000</v>
          </cell>
          <cell r="K98">
            <v>0</v>
          </cell>
          <cell r="L98">
            <v>0</v>
          </cell>
          <cell r="M98">
            <v>0</v>
          </cell>
          <cell r="N98">
            <v>12900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1191.4000000000001</v>
          </cell>
          <cell r="U98">
            <v>0</v>
          </cell>
          <cell r="V98">
            <v>1191.4000000000001</v>
          </cell>
          <cell r="W98">
            <v>376.56</v>
          </cell>
          <cell r="X98">
            <v>1000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2567.96</v>
          </cell>
          <cell r="AJ98">
            <v>10332.040000000001</v>
          </cell>
          <cell r="AK98">
            <v>261.02</v>
          </cell>
          <cell r="AL98">
            <v>632.54</v>
          </cell>
          <cell r="AM98">
            <v>957.24</v>
          </cell>
        </row>
        <row r="99">
          <cell r="A99" t="str">
            <v>00863</v>
          </cell>
          <cell r="B99" t="str">
            <v>LARIOS CALVARIO MANUEL</v>
          </cell>
          <cell r="C99">
            <v>6999.9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1000</v>
          </cell>
          <cell r="K99">
            <v>1476.42</v>
          </cell>
          <cell r="L99">
            <v>0</v>
          </cell>
          <cell r="M99">
            <v>0</v>
          </cell>
          <cell r="N99">
            <v>8476.32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609.29999999999995</v>
          </cell>
          <cell r="U99">
            <v>0</v>
          </cell>
          <cell r="V99">
            <v>609.29999999999995</v>
          </cell>
          <cell r="W99">
            <v>228.22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837.52</v>
          </cell>
          <cell r="AJ99">
            <v>7638.8</v>
          </cell>
          <cell r="AK99">
            <v>167.46</v>
          </cell>
          <cell r="AL99">
            <v>378.3</v>
          </cell>
          <cell r="AM99">
            <v>804.9</v>
          </cell>
        </row>
        <row r="100">
          <cell r="A100" t="str">
            <v>00936</v>
          </cell>
          <cell r="B100" t="str">
            <v>HERNANDEZ ARRIAGA ERIK DANIEL</v>
          </cell>
          <cell r="C100">
            <v>1200</v>
          </cell>
          <cell r="D100">
            <v>1068.49</v>
          </cell>
          <cell r="E100">
            <v>0</v>
          </cell>
          <cell r="F100">
            <v>2100</v>
          </cell>
          <cell r="G100">
            <v>1050</v>
          </cell>
          <cell r="H100">
            <v>7602.74</v>
          </cell>
          <cell r="I100">
            <v>9000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22021.23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433.07</v>
          </cell>
          <cell r="U100">
            <v>488.57</v>
          </cell>
          <cell r="V100">
            <v>433.07</v>
          </cell>
          <cell r="W100">
            <v>224.28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1145.92</v>
          </cell>
          <cell r="AJ100">
            <v>20875.310000000001</v>
          </cell>
          <cell r="AK100">
            <v>153.21</v>
          </cell>
          <cell r="AL100">
            <v>371.3</v>
          </cell>
          <cell r="AM100">
            <v>515.61</v>
          </cell>
        </row>
        <row r="101">
          <cell r="A101" t="str">
            <v>00956</v>
          </cell>
          <cell r="B101" t="str">
            <v>FUENTES NUÑEZ EDUARDO</v>
          </cell>
          <cell r="C101">
            <v>14250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1000</v>
          </cell>
          <cell r="K101">
            <v>9537.56</v>
          </cell>
          <cell r="L101">
            <v>0</v>
          </cell>
          <cell r="M101">
            <v>0</v>
          </cell>
          <cell r="N101">
            <v>23787.56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3434.98</v>
          </cell>
          <cell r="U101">
            <v>0</v>
          </cell>
          <cell r="V101">
            <v>3434.98</v>
          </cell>
          <cell r="W101">
            <v>684.5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4119.4799999999996</v>
          </cell>
          <cell r="AJ101">
            <v>19668.080000000002</v>
          </cell>
          <cell r="AK101">
            <v>455.24</v>
          </cell>
          <cell r="AL101">
            <v>1103.22</v>
          </cell>
          <cell r="AM101">
            <v>1273.56</v>
          </cell>
        </row>
        <row r="102">
          <cell r="A102" t="str">
            <v>Total Depto</v>
          </cell>
          <cell r="C102" t="str">
            <v xml:space="preserve">  -----------------------</v>
          </cell>
          <cell r="D102" t="str">
            <v xml:space="preserve">  -----------------------</v>
          </cell>
          <cell r="E102" t="str">
            <v xml:space="preserve">  -----------------------</v>
          </cell>
          <cell r="F102" t="str">
            <v xml:space="preserve">  -----------------------</v>
          </cell>
          <cell r="G102" t="str">
            <v xml:space="preserve">  -----------------------</v>
          </cell>
          <cell r="H102" t="str">
            <v xml:space="preserve">  -----------------------</v>
          </cell>
          <cell r="I102" t="str">
            <v xml:space="preserve">  -----------------------</v>
          </cell>
          <cell r="J102" t="str">
            <v xml:space="preserve">  -----------------------</v>
          </cell>
          <cell r="K102" t="str">
            <v xml:space="preserve">  -----------------------</v>
          </cell>
          <cell r="L102" t="str">
            <v xml:space="preserve">  -----------------------</v>
          </cell>
          <cell r="M102" t="str">
            <v xml:space="preserve">  -----------------------</v>
          </cell>
          <cell r="N102" t="str">
            <v xml:space="preserve">  -----------------------</v>
          </cell>
          <cell r="O102" t="str">
            <v xml:space="preserve">  -----------------------</v>
          </cell>
          <cell r="P102" t="str">
            <v xml:space="preserve">  -----------------------</v>
          </cell>
          <cell r="Q102" t="str">
            <v xml:space="preserve">  -----------------------</v>
          </cell>
          <cell r="R102" t="str">
            <v xml:space="preserve">  -----------------------</v>
          </cell>
          <cell r="S102" t="str">
            <v xml:space="preserve">  -----------------------</v>
          </cell>
          <cell r="T102" t="str">
            <v xml:space="preserve">  -----------------------</v>
          </cell>
          <cell r="U102" t="str">
            <v xml:space="preserve">  -----------------------</v>
          </cell>
          <cell r="V102" t="str">
            <v xml:space="preserve">  -----------------------</v>
          </cell>
          <cell r="W102" t="str">
            <v xml:space="preserve">  -----------------------</v>
          </cell>
          <cell r="X102" t="str">
            <v xml:space="preserve">  -----------------------</v>
          </cell>
          <cell r="Y102" t="str">
            <v xml:space="preserve">  -----------------------</v>
          </cell>
          <cell r="Z102" t="str">
            <v xml:space="preserve">  -----------------------</v>
          </cell>
          <cell r="AA102" t="str">
            <v xml:space="preserve">  -----------------------</v>
          </cell>
          <cell r="AB102" t="str">
            <v xml:space="preserve">  -----------------------</v>
          </cell>
          <cell r="AC102" t="str">
            <v xml:space="preserve">  -----------------------</v>
          </cell>
          <cell r="AD102" t="str">
            <v xml:space="preserve">  -----------------------</v>
          </cell>
          <cell r="AE102" t="str">
            <v xml:space="preserve">  -----------------------</v>
          </cell>
          <cell r="AF102" t="str">
            <v xml:space="preserve">  -----------------------</v>
          </cell>
          <cell r="AG102" t="str">
            <v xml:space="preserve">  -----------------------</v>
          </cell>
          <cell r="AH102" t="str">
            <v xml:space="preserve">  -----------------------</v>
          </cell>
          <cell r="AI102" t="str">
            <v xml:space="preserve">  -----------------------</v>
          </cell>
          <cell r="AJ102" t="str">
            <v xml:space="preserve">  -----------------------</v>
          </cell>
          <cell r="AK102" t="str">
            <v xml:space="preserve">  -----------------------</v>
          </cell>
          <cell r="AL102" t="str">
            <v xml:space="preserve">  -----------------------</v>
          </cell>
          <cell r="AM102" t="str">
            <v xml:space="preserve">  -----------------------</v>
          </cell>
        </row>
        <row r="103">
          <cell r="C103">
            <v>186109.2</v>
          </cell>
          <cell r="D103">
            <v>1068.49</v>
          </cell>
          <cell r="E103">
            <v>0</v>
          </cell>
          <cell r="F103">
            <v>2100</v>
          </cell>
          <cell r="G103">
            <v>1050</v>
          </cell>
          <cell r="H103">
            <v>7602.74</v>
          </cell>
          <cell r="I103">
            <v>9000</v>
          </cell>
          <cell r="J103">
            <v>16000</v>
          </cell>
          <cell r="K103">
            <v>27264.78</v>
          </cell>
          <cell r="L103">
            <v>0</v>
          </cell>
          <cell r="M103">
            <v>0</v>
          </cell>
          <cell r="N103">
            <v>234195.21</v>
          </cell>
          <cell r="O103">
            <v>60</v>
          </cell>
          <cell r="P103">
            <v>2196.73</v>
          </cell>
          <cell r="Q103">
            <v>17482.05</v>
          </cell>
          <cell r="R103">
            <v>-625.5</v>
          </cell>
          <cell r="S103">
            <v>0</v>
          </cell>
          <cell r="T103">
            <v>23202.97</v>
          </cell>
          <cell r="U103">
            <v>488.57</v>
          </cell>
          <cell r="V103">
            <v>22577.45</v>
          </cell>
          <cell r="W103">
            <v>6337.62</v>
          </cell>
          <cell r="X103">
            <v>13560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62702.42</v>
          </cell>
          <cell r="AJ103">
            <v>171492.79</v>
          </cell>
          <cell r="AK103">
            <v>4368.33</v>
          </cell>
          <cell r="AL103">
            <v>10379.620000000001</v>
          </cell>
          <cell r="AM103">
            <v>15969.03</v>
          </cell>
        </row>
        <row r="105">
          <cell r="A105" t="str">
            <v>Departamento 4109 CDE SECRETARIA DE COMUNICACION SOCIAL</v>
          </cell>
        </row>
        <row r="106">
          <cell r="A106" t="str">
            <v>00005</v>
          </cell>
          <cell r="B106" t="str">
            <v>CONTRERAS GARCIA LUCILA</v>
          </cell>
          <cell r="C106">
            <v>14409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1000</v>
          </cell>
          <cell r="K106">
            <v>0</v>
          </cell>
          <cell r="L106">
            <v>0</v>
          </cell>
          <cell r="M106">
            <v>0</v>
          </cell>
          <cell r="N106">
            <v>14409</v>
          </cell>
          <cell r="O106">
            <v>15</v>
          </cell>
          <cell r="P106">
            <v>0</v>
          </cell>
          <cell r="Q106">
            <v>5994.16</v>
          </cell>
          <cell r="R106">
            <v>0</v>
          </cell>
          <cell r="S106">
            <v>0</v>
          </cell>
          <cell r="T106">
            <v>1461.8</v>
          </cell>
          <cell r="U106">
            <v>0</v>
          </cell>
          <cell r="V106">
            <v>1461.8</v>
          </cell>
          <cell r="W106">
            <v>424.96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7895.92</v>
          </cell>
          <cell r="AJ106">
            <v>6513.08</v>
          </cell>
          <cell r="AK106">
            <v>291.54000000000002</v>
          </cell>
          <cell r="AL106">
            <v>706.54</v>
          </cell>
          <cell r="AM106">
            <v>1006.98</v>
          </cell>
        </row>
        <row r="107">
          <cell r="A107" t="str">
            <v>00954</v>
          </cell>
          <cell r="B107" t="str">
            <v>ORTEGA VILLELA ALEJANDRO</v>
          </cell>
          <cell r="C107">
            <v>6223.2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1000</v>
          </cell>
          <cell r="K107">
            <v>3776.8</v>
          </cell>
          <cell r="L107">
            <v>0</v>
          </cell>
          <cell r="M107">
            <v>0</v>
          </cell>
          <cell r="N107">
            <v>10000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775.08</v>
          </cell>
          <cell r="U107">
            <v>0</v>
          </cell>
          <cell r="V107">
            <v>775.08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775.08</v>
          </cell>
          <cell r="AJ107">
            <v>9224.92</v>
          </cell>
          <cell r="AK107">
            <v>260.58</v>
          </cell>
          <cell r="AL107">
            <v>564.08000000000004</v>
          </cell>
          <cell r="AM107">
            <v>920.02</v>
          </cell>
        </row>
        <row r="108">
          <cell r="A108" t="str">
            <v>00958</v>
          </cell>
          <cell r="B108" t="str">
            <v>GARCIA GARCIA IVAN TONATHIU</v>
          </cell>
          <cell r="C108">
            <v>14550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1000</v>
          </cell>
          <cell r="K108">
            <v>9676.7999999999993</v>
          </cell>
          <cell r="L108">
            <v>0</v>
          </cell>
          <cell r="M108">
            <v>0</v>
          </cell>
          <cell r="N108">
            <v>24226.799999999999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3528.8</v>
          </cell>
          <cell r="U108">
            <v>0</v>
          </cell>
          <cell r="V108">
            <v>3528.8</v>
          </cell>
          <cell r="W108">
            <v>698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4226.8</v>
          </cell>
          <cell r="AJ108">
            <v>20000</v>
          </cell>
          <cell r="AK108">
            <v>463.74</v>
          </cell>
          <cell r="AL108">
            <v>1123.82</v>
          </cell>
          <cell r="AM108">
            <v>1287.4000000000001</v>
          </cell>
        </row>
        <row r="109">
          <cell r="A109" t="str">
            <v>00961</v>
          </cell>
          <cell r="B109" t="str">
            <v>VELAZQUEZ MONROY ARLENE</v>
          </cell>
          <cell r="C109">
            <v>10575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1000</v>
          </cell>
          <cell r="K109">
            <v>7038.44</v>
          </cell>
          <cell r="L109">
            <v>0</v>
          </cell>
          <cell r="M109">
            <v>0</v>
          </cell>
          <cell r="N109">
            <v>17613.439999999999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2116.1799999999998</v>
          </cell>
          <cell r="U109">
            <v>0</v>
          </cell>
          <cell r="V109">
            <v>2116.1799999999998</v>
          </cell>
          <cell r="W109">
            <v>497.26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2613.44</v>
          </cell>
          <cell r="AJ109">
            <v>15000</v>
          </cell>
          <cell r="AK109">
            <v>337.14</v>
          </cell>
          <cell r="AL109">
            <v>817.04</v>
          </cell>
          <cell r="AM109">
            <v>1081.24</v>
          </cell>
        </row>
        <row r="110">
          <cell r="A110" t="str">
            <v>09671</v>
          </cell>
          <cell r="B110" t="str">
            <v>DELGADO RAZO RAFAEL ALEJANDRO</v>
          </cell>
          <cell r="C110">
            <v>7560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1000</v>
          </cell>
          <cell r="K110">
            <v>5040</v>
          </cell>
          <cell r="L110">
            <v>0</v>
          </cell>
          <cell r="M110">
            <v>0</v>
          </cell>
          <cell r="N110">
            <v>12600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1152.67</v>
          </cell>
          <cell r="U110">
            <v>0</v>
          </cell>
          <cell r="V110">
            <v>1152.67</v>
          </cell>
          <cell r="W110">
            <v>339.87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1492.54</v>
          </cell>
          <cell r="AJ110">
            <v>11107.46</v>
          </cell>
          <cell r="AK110">
            <v>232.23</v>
          </cell>
          <cell r="AL110">
            <v>562.79999999999995</v>
          </cell>
          <cell r="AM110">
            <v>871.71</v>
          </cell>
        </row>
        <row r="111">
          <cell r="A111" t="str">
            <v>Total Depto</v>
          </cell>
          <cell r="C111" t="str">
            <v xml:space="preserve">  -----------------------</v>
          </cell>
          <cell r="D111" t="str">
            <v xml:space="preserve">  -----------------------</v>
          </cell>
          <cell r="E111" t="str">
            <v xml:space="preserve">  -----------------------</v>
          </cell>
          <cell r="F111" t="str">
            <v xml:space="preserve">  -----------------------</v>
          </cell>
          <cell r="G111" t="str">
            <v xml:space="preserve">  -----------------------</v>
          </cell>
          <cell r="H111" t="str">
            <v xml:space="preserve">  -----------------------</v>
          </cell>
          <cell r="I111" t="str">
            <v xml:space="preserve">  -----------------------</v>
          </cell>
          <cell r="J111" t="str">
            <v xml:space="preserve">  -----------------------</v>
          </cell>
          <cell r="K111" t="str">
            <v xml:space="preserve">  -----------------------</v>
          </cell>
          <cell r="L111" t="str">
            <v xml:space="preserve">  -----------------------</v>
          </cell>
          <cell r="M111" t="str">
            <v xml:space="preserve">  -----------------------</v>
          </cell>
          <cell r="N111" t="str">
            <v xml:space="preserve">  -----------------------</v>
          </cell>
          <cell r="O111" t="str">
            <v xml:space="preserve">  -----------------------</v>
          </cell>
          <cell r="P111" t="str">
            <v xml:space="preserve">  -----------------------</v>
          </cell>
          <cell r="Q111" t="str">
            <v xml:space="preserve">  -----------------------</v>
          </cell>
          <cell r="R111" t="str">
            <v xml:space="preserve">  -----------------------</v>
          </cell>
          <cell r="S111" t="str">
            <v xml:space="preserve">  -----------------------</v>
          </cell>
          <cell r="T111" t="str">
            <v xml:space="preserve">  -----------------------</v>
          </cell>
          <cell r="U111" t="str">
            <v xml:space="preserve">  -----------------------</v>
          </cell>
          <cell r="V111" t="str">
            <v xml:space="preserve">  -----------------------</v>
          </cell>
          <cell r="W111" t="str">
            <v xml:space="preserve">  -----------------------</v>
          </cell>
          <cell r="X111" t="str">
            <v xml:space="preserve">  -----------------------</v>
          </cell>
          <cell r="Y111" t="str">
            <v xml:space="preserve">  -----------------------</v>
          </cell>
          <cell r="Z111" t="str">
            <v xml:space="preserve">  -----------------------</v>
          </cell>
          <cell r="AA111" t="str">
            <v xml:space="preserve">  -----------------------</v>
          </cell>
          <cell r="AB111" t="str">
            <v xml:space="preserve">  -----------------------</v>
          </cell>
          <cell r="AC111" t="str">
            <v xml:space="preserve">  -----------------------</v>
          </cell>
          <cell r="AD111" t="str">
            <v xml:space="preserve">  -----------------------</v>
          </cell>
          <cell r="AE111" t="str">
            <v xml:space="preserve">  -----------------------</v>
          </cell>
          <cell r="AF111" t="str">
            <v xml:space="preserve">  -----------------------</v>
          </cell>
          <cell r="AG111" t="str">
            <v xml:space="preserve">  -----------------------</v>
          </cell>
          <cell r="AH111" t="str">
            <v xml:space="preserve">  -----------------------</v>
          </cell>
          <cell r="AI111" t="str">
            <v xml:space="preserve">  -----------------------</v>
          </cell>
          <cell r="AJ111" t="str">
            <v xml:space="preserve">  -----------------------</v>
          </cell>
          <cell r="AK111" t="str">
            <v xml:space="preserve">  -----------------------</v>
          </cell>
          <cell r="AL111" t="str">
            <v xml:space="preserve">  -----------------------</v>
          </cell>
          <cell r="AM111" t="str">
            <v xml:space="preserve">  -----------------------</v>
          </cell>
        </row>
        <row r="112">
          <cell r="C112">
            <v>53317.2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5000</v>
          </cell>
          <cell r="K112">
            <v>25532.04</v>
          </cell>
          <cell r="L112">
            <v>0</v>
          </cell>
          <cell r="M112">
            <v>0</v>
          </cell>
          <cell r="N112">
            <v>78849.240000000005</v>
          </cell>
          <cell r="O112">
            <v>15</v>
          </cell>
          <cell r="P112">
            <v>0</v>
          </cell>
          <cell r="Q112">
            <v>5994.16</v>
          </cell>
          <cell r="R112">
            <v>0</v>
          </cell>
          <cell r="S112">
            <v>0</v>
          </cell>
          <cell r="T112">
            <v>9034.5300000000007</v>
          </cell>
          <cell r="U112">
            <v>0</v>
          </cell>
          <cell r="V112">
            <v>9034.5300000000007</v>
          </cell>
          <cell r="W112">
            <v>1960.09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17003.78</v>
          </cell>
          <cell r="AJ112">
            <v>61845.46</v>
          </cell>
          <cell r="AK112">
            <v>1585.23</v>
          </cell>
          <cell r="AL112">
            <v>3774.28</v>
          </cell>
          <cell r="AM112">
            <v>5167.3500000000004</v>
          </cell>
        </row>
        <row r="114">
          <cell r="A114" t="str">
            <v>Departamento 4112 CDE SECRETARIA TECNICA DEL CPE</v>
          </cell>
        </row>
        <row r="115">
          <cell r="A115" t="str">
            <v>00864</v>
          </cell>
          <cell r="B115" t="str">
            <v>GONZALEZ RAMIREZ MIRIAM NOEMI</v>
          </cell>
          <cell r="C115">
            <v>6223.2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1000</v>
          </cell>
          <cell r="K115">
            <v>1916.5</v>
          </cell>
          <cell r="L115">
            <v>0</v>
          </cell>
          <cell r="M115">
            <v>0</v>
          </cell>
          <cell r="N115">
            <v>8139.7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572.67999999999995</v>
          </cell>
          <cell r="U115">
            <v>0</v>
          </cell>
          <cell r="V115">
            <v>572.67999999999995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572.67999999999995</v>
          </cell>
          <cell r="AJ115">
            <v>7567.02</v>
          </cell>
          <cell r="AK115">
            <v>216.4</v>
          </cell>
          <cell r="AL115">
            <v>455.04</v>
          </cell>
          <cell r="AM115">
            <v>851.28</v>
          </cell>
        </row>
        <row r="116">
          <cell r="A116" t="str">
            <v>Total Depto</v>
          </cell>
          <cell r="C116" t="str">
            <v xml:space="preserve">  -----------------------</v>
          </cell>
          <cell r="D116" t="str">
            <v xml:space="preserve">  -----------------------</v>
          </cell>
          <cell r="E116" t="str">
            <v xml:space="preserve">  -----------------------</v>
          </cell>
          <cell r="F116" t="str">
            <v xml:space="preserve">  -----------------------</v>
          </cell>
          <cell r="G116" t="str">
            <v xml:space="preserve">  -----------------------</v>
          </cell>
          <cell r="H116" t="str">
            <v xml:space="preserve">  -----------------------</v>
          </cell>
          <cell r="I116" t="str">
            <v xml:space="preserve">  -----------------------</v>
          </cell>
          <cell r="J116" t="str">
            <v xml:space="preserve">  -----------------------</v>
          </cell>
          <cell r="K116" t="str">
            <v xml:space="preserve">  -----------------------</v>
          </cell>
          <cell r="L116" t="str">
            <v xml:space="preserve">  -----------------------</v>
          </cell>
          <cell r="M116" t="str">
            <v xml:space="preserve">  -----------------------</v>
          </cell>
          <cell r="N116" t="str">
            <v xml:space="preserve">  -----------------------</v>
          </cell>
          <cell r="O116" t="str">
            <v xml:space="preserve">  -----------------------</v>
          </cell>
          <cell r="P116" t="str">
            <v xml:space="preserve">  -----------------------</v>
          </cell>
          <cell r="Q116" t="str">
            <v xml:space="preserve">  -----------------------</v>
          </cell>
          <cell r="R116" t="str">
            <v xml:space="preserve">  -----------------------</v>
          </cell>
          <cell r="S116" t="str">
            <v xml:space="preserve">  -----------------------</v>
          </cell>
          <cell r="T116" t="str">
            <v xml:space="preserve">  -----------------------</v>
          </cell>
          <cell r="U116" t="str">
            <v xml:space="preserve">  -----------------------</v>
          </cell>
          <cell r="V116" t="str">
            <v xml:space="preserve">  -----------------------</v>
          </cell>
          <cell r="W116" t="str">
            <v xml:space="preserve">  -----------------------</v>
          </cell>
          <cell r="X116" t="str">
            <v xml:space="preserve">  -----------------------</v>
          </cell>
          <cell r="Y116" t="str">
            <v xml:space="preserve">  -----------------------</v>
          </cell>
          <cell r="Z116" t="str">
            <v xml:space="preserve">  -----------------------</v>
          </cell>
          <cell r="AA116" t="str">
            <v xml:space="preserve">  -----------------------</v>
          </cell>
          <cell r="AB116" t="str">
            <v xml:space="preserve">  -----------------------</v>
          </cell>
          <cell r="AC116" t="str">
            <v xml:space="preserve">  -----------------------</v>
          </cell>
          <cell r="AD116" t="str">
            <v xml:space="preserve">  -----------------------</v>
          </cell>
          <cell r="AE116" t="str">
            <v xml:space="preserve">  -----------------------</v>
          </cell>
          <cell r="AF116" t="str">
            <v xml:space="preserve">  -----------------------</v>
          </cell>
          <cell r="AG116" t="str">
            <v xml:space="preserve">  -----------------------</v>
          </cell>
          <cell r="AH116" t="str">
            <v xml:space="preserve">  -----------------------</v>
          </cell>
          <cell r="AI116" t="str">
            <v xml:space="preserve">  -----------------------</v>
          </cell>
          <cell r="AJ116" t="str">
            <v xml:space="preserve">  -----------------------</v>
          </cell>
          <cell r="AK116" t="str">
            <v xml:space="preserve">  -----------------------</v>
          </cell>
          <cell r="AL116" t="str">
            <v xml:space="preserve">  -----------------------</v>
          </cell>
          <cell r="AM116" t="str">
            <v xml:space="preserve">  -----------------------</v>
          </cell>
        </row>
        <row r="117">
          <cell r="C117">
            <v>6223.2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1000</v>
          </cell>
          <cell r="K117">
            <v>1916.5</v>
          </cell>
          <cell r="L117">
            <v>0</v>
          </cell>
          <cell r="M117">
            <v>0</v>
          </cell>
          <cell r="N117">
            <v>8139.7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572.67999999999995</v>
          </cell>
          <cell r="U117">
            <v>0</v>
          </cell>
          <cell r="V117">
            <v>572.67999999999995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572.67999999999995</v>
          </cell>
          <cell r="AJ117">
            <v>7567.02</v>
          </cell>
          <cell r="AK117">
            <v>216.4</v>
          </cell>
          <cell r="AL117">
            <v>455.04</v>
          </cell>
          <cell r="AM117">
            <v>851.28</v>
          </cell>
        </row>
        <row r="119">
          <cell r="A119" t="str">
            <v>Departamento 4114 CDE SECRETARIA DE VINCULACION CON LA SO</v>
          </cell>
        </row>
        <row r="120">
          <cell r="A120" t="str">
            <v>00972</v>
          </cell>
          <cell r="B120" t="str">
            <v>CARDENAS TORRES SAMUEL IVAN</v>
          </cell>
          <cell r="C120">
            <v>5287.5</v>
          </cell>
          <cell r="D120">
            <v>2916.58</v>
          </cell>
          <cell r="E120">
            <v>0</v>
          </cell>
          <cell r="F120">
            <v>0</v>
          </cell>
          <cell r="G120">
            <v>1020.8</v>
          </cell>
          <cell r="H120">
            <v>7291.44</v>
          </cell>
          <cell r="I120">
            <v>0</v>
          </cell>
          <cell r="J120">
            <v>0</v>
          </cell>
          <cell r="K120">
            <v>3519.21</v>
          </cell>
          <cell r="L120">
            <v>0</v>
          </cell>
          <cell r="M120">
            <v>0</v>
          </cell>
          <cell r="N120">
            <v>20035.53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1228.26</v>
          </cell>
          <cell r="U120">
            <v>454.7</v>
          </cell>
          <cell r="V120">
            <v>1058.0899999999999</v>
          </cell>
          <cell r="W120">
            <v>497.24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2010.03</v>
          </cell>
          <cell r="AJ120">
            <v>18025.5</v>
          </cell>
          <cell r="AK120">
            <v>337.12</v>
          </cell>
          <cell r="AL120">
            <v>817</v>
          </cell>
          <cell r="AM120">
            <v>1081.22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5287.5</v>
          </cell>
          <cell r="D122">
            <v>2916.58</v>
          </cell>
          <cell r="E122">
            <v>0</v>
          </cell>
          <cell r="F122">
            <v>0</v>
          </cell>
          <cell r="G122">
            <v>1020.8</v>
          </cell>
          <cell r="H122">
            <v>7291.44</v>
          </cell>
          <cell r="I122">
            <v>0</v>
          </cell>
          <cell r="J122">
            <v>0</v>
          </cell>
          <cell r="K122">
            <v>3519.21</v>
          </cell>
          <cell r="L122">
            <v>0</v>
          </cell>
          <cell r="M122">
            <v>0</v>
          </cell>
          <cell r="N122">
            <v>20035.53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1228.26</v>
          </cell>
          <cell r="U122">
            <v>454.7</v>
          </cell>
          <cell r="V122">
            <v>1058.0899999999999</v>
          </cell>
          <cell r="W122">
            <v>497.24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2010.03</v>
          </cell>
          <cell r="AJ122">
            <v>18025.5</v>
          </cell>
          <cell r="AK122">
            <v>337.12</v>
          </cell>
          <cell r="AL122">
            <v>817</v>
          </cell>
          <cell r="AM122">
            <v>1081.22</v>
          </cell>
        </row>
        <row r="124">
          <cell r="A124" t="str">
            <v>Departamento 4117 CDE COMISION DE JUSTICIA PARTIDARIA</v>
          </cell>
        </row>
        <row r="125">
          <cell r="A125" t="str">
            <v>00071</v>
          </cell>
          <cell r="B125" t="str">
            <v>HUERTA GOMEZ ELIZABETH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1000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-8.83</v>
          </cell>
          <cell r="AL125">
            <v>-21.39</v>
          </cell>
          <cell r="AM125">
            <v>-32.11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  <cell r="AM126" t="str">
            <v xml:space="preserve">  -----------------------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1000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-8.83</v>
          </cell>
          <cell r="AL127">
            <v>-21.39</v>
          </cell>
          <cell r="AM127">
            <v>-32.11</v>
          </cell>
        </row>
        <row r="129">
          <cell r="A129" t="str">
            <v>Departamento 4118 CDE COMISION ESTATAL DE PROCESOS INTERN</v>
          </cell>
        </row>
        <row r="130">
          <cell r="A130" t="str">
            <v>00042</v>
          </cell>
          <cell r="B130" t="str">
            <v>MUCIÑO VELAZQUEZ ERIKA VIVIANA</v>
          </cell>
          <cell r="C130">
            <v>9800.7000000000007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1000</v>
          </cell>
          <cell r="K130">
            <v>0</v>
          </cell>
          <cell r="L130">
            <v>0</v>
          </cell>
          <cell r="M130">
            <v>0</v>
          </cell>
          <cell r="N130">
            <v>9800.7000000000007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753.4</v>
          </cell>
          <cell r="U130">
            <v>0</v>
          </cell>
          <cell r="V130">
            <v>753.4</v>
          </cell>
          <cell r="W130">
            <v>277.10000000000002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1030.5</v>
          </cell>
          <cell r="AJ130">
            <v>8770.2000000000007</v>
          </cell>
          <cell r="AK130">
            <v>198.3</v>
          </cell>
          <cell r="AL130">
            <v>455.08</v>
          </cell>
          <cell r="AM130">
            <v>855.12</v>
          </cell>
        </row>
        <row r="131">
          <cell r="A131" t="str">
            <v>00856</v>
          </cell>
          <cell r="B131" t="str">
            <v>IÑIGUEZ IBARRA GUSTAVO</v>
          </cell>
          <cell r="C131">
            <v>9990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1000</v>
          </cell>
          <cell r="K131">
            <v>1120.74</v>
          </cell>
          <cell r="L131">
            <v>0</v>
          </cell>
          <cell r="M131">
            <v>0</v>
          </cell>
          <cell r="N131">
            <v>11110.74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902.54</v>
          </cell>
          <cell r="U131">
            <v>0</v>
          </cell>
          <cell r="V131">
            <v>902.54</v>
          </cell>
          <cell r="W131">
            <v>314.27999999999997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1216.82</v>
          </cell>
          <cell r="AJ131">
            <v>9893.92</v>
          </cell>
          <cell r="AK131">
            <v>221.74</v>
          </cell>
          <cell r="AL131">
            <v>537.38</v>
          </cell>
          <cell r="AM131">
            <v>893.3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19790.7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2000</v>
          </cell>
          <cell r="K133">
            <v>1120.74</v>
          </cell>
          <cell r="L133">
            <v>0</v>
          </cell>
          <cell r="M133">
            <v>0</v>
          </cell>
          <cell r="N133">
            <v>20911.439999999999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1655.94</v>
          </cell>
          <cell r="U133">
            <v>0</v>
          </cell>
          <cell r="V133">
            <v>1655.94</v>
          </cell>
          <cell r="W133">
            <v>591.38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2247.3200000000002</v>
          </cell>
          <cell r="AJ133">
            <v>18664.12</v>
          </cell>
          <cell r="AK133">
            <v>420.04</v>
          </cell>
          <cell r="AL133">
            <v>992.46</v>
          </cell>
          <cell r="AM133">
            <v>1748.42</v>
          </cell>
        </row>
        <row r="135">
          <cell r="A135" t="str">
            <v>Departamento 4122 CDE SECRETARIA DE OPERACION POLITICA</v>
          </cell>
        </row>
        <row r="136">
          <cell r="A136" t="str">
            <v>00887</v>
          </cell>
          <cell r="B136" t="str">
            <v>DE LEON MEZA HUGO FIDENCIO</v>
          </cell>
          <cell r="C136">
            <v>17429.400000000001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1000</v>
          </cell>
          <cell r="K136">
            <v>1570.6</v>
          </cell>
          <cell r="L136">
            <v>0</v>
          </cell>
          <cell r="M136">
            <v>0</v>
          </cell>
          <cell r="N136">
            <v>19000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2412.36</v>
          </cell>
          <cell r="U136">
            <v>0</v>
          </cell>
          <cell r="V136">
            <v>2412.36</v>
          </cell>
          <cell r="W136">
            <v>565.44000000000005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2977.8</v>
          </cell>
          <cell r="AJ136">
            <v>16022.2</v>
          </cell>
          <cell r="AK136">
            <v>380.14</v>
          </cell>
          <cell r="AL136">
            <v>921.24</v>
          </cell>
          <cell r="AM136">
            <v>1151.26</v>
          </cell>
        </row>
        <row r="137">
          <cell r="A137" t="str">
            <v>Total Depto</v>
          </cell>
          <cell r="C137" t="str">
            <v xml:space="preserve">  -----------------------</v>
          </cell>
          <cell r="D137" t="str">
            <v xml:space="preserve">  -----------------------</v>
          </cell>
          <cell r="E137" t="str">
            <v xml:space="preserve">  -----------------------</v>
          </cell>
          <cell r="F137" t="str">
            <v xml:space="preserve">  -----------------------</v>
          </cell>
          <cell r="G137" t="str">
            <v xml:space="preserve">  -----------------------</v>
          </cell>
          <cell r="H137" t="str">
            <v xml:space="preserve">  -----------------------</v>
          </cell>
          <cell r="I137" t="str">
            <v xml:space="preserve">  -----------------------</v>
          </cell>
          <cell r="J137" t="str">
            <v xml:space="preserve">  -----------------------</v>
          </cell>
          <cell r="K137" t="str">
            <v xml:space="preserve">  -----------------------</v>
          </cell>
          <cell r="L137" t="str">
            <v xml:space="preserve">  -----------------------</v>
          </cell>
          <cell r="M137" t="str">
            <v xml:space="preserve">  -----------------------</v>
          </cell>
          <cell r="N137" t="str">
            <v xml:space="preserve">  -----------------------</v>
          </cell>
          <cell r="O137" t="str">
            <v xml:space="preserve">  -----------------------</v>
          </cell>
          <cell r="P137" t="str">
            <v xml:space="preserve">  -----------------------</v>
          </cell>
          <cell r="Q137" t="str">
            <v xml:space="preserve">  -----------------------</v>
          </cell>
          <cell r="R137" t="str">
            <v xml:space="preserve">  -----------------------</v>
          </cell>
          <cell r="S137" t="str">
            <v xml:space="preserve">  -----------------------</v>
          </cell>
          <cell r="T137" t="str">
            <v xml:space="preserve">  -----------------------</v>
          </cell>
          <cell r="U137" t="str">
            <v xml:space="preserve">  -----------------------</v>
          </cell>
          <cell r="V137" t="str">
            <v xml:space="preserve">  -----------------------</v>
          </cell>
          <cell r="W137" t="str">
            <v xml:space="preserve">  -----------------------</v>
          </cell>
          <cell r="X137" t="str">
            <v xml:space="preserve">  -----------------------</v>
          </cell>
          <cell r="Y137" t="str">
            <v xml:space="preserve">  -----------------------</v>
          </cell>
          <cell r="Z137" t="str">
            <v xml:space="preserve">  -----------------------</v>
          </cell>
          <cell r="AA137" t="str">
            <v xml:space="preserve">  -----------------------</v>
          </cell>
          <cell r="AB137" t="str">
            <v xml:space="preserve">  -----------------------</v>
          </cell>
          <cell r="AC137" t="str">
            <v xml:space="preserve">  -----------------------</v>
          </cell>
          <cell r="AD137" t="str">
            <v xml:space="preserve">  -----------------------</v>
          </cell>
          <cell r="AE137" t="str">
            <v xml:space="preserve">  -----------------------</v>
          </cell>
          <cell r="AF137" t="str">
            <v xml:space="preserve">  -----------------------</v>
          </cell>
          <cell r="AG137" t="str">
            <v xml:space="preserve">  -----------------------</v>
          </cell>
          <cell r="AH137" t="str">
            <v xml:space="preserve">  -----------------------</v>
          </cell>
          <cell r="AI137" t="str">
            <v xml:space="preserve">  -----------------------</v>
          </cell>
          <cell r="AJ137" t="str">
            <v xml:space="preserve">  -----------------------</v>
          </cell>
          <cell r="AK137" t="str">
            <v xml:space="preserve">  -----------------------</v>
          </cell>
          <cell r="AL137" t="str">
            <v xml:space="preserve">  -----------------------</v>
          </cell>
          <cell r="AM137" t="str">
            <v xml:space="preserve">  -----------------------</v>
          </cell>
        </row>
        <row r="138">
          <cell r="C138">
            <v>17429.400000000001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1000</v>
          </cell>
          <cell r="K138">
            <v>1570.6</v>
          </cell>
          <cell r="L138">
            <v>0</v>
          </cell>
          <cell r="M138">
            <v>0</v>
          </cell>
          <cell r="N138">
            <v>19000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2412.36</v>
          </cell>
          <cell r="U138">
            <v>0</v>
          </cell>
          <cell r="V138">
            <v>2412.36</v>
          </cell>
          <cell r="W138">
            <v>565.44000000000005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2977.8</v>
          </cell>
          <cell r="AJ138">
            <v>16022.2</v>
          </cell>
          <cell r="AK138">
            <v>380.14</v>
          </cell>
          <cell r="AL138">
            <v>921.24</v>
          </cell>
          <cell r="AM138">
            <v>1151.26</v>
          </cell>
        </row>
        <row r="140">
          <cell r="A140" t="str">
            <v>Departamento 4123 CDE SECRETARIA DE ATENCION P DISCAPACIDA</v>
          </cell>
        </row>
        <row r="141">
          <cell r="A141" t="str">
            <v>00276</v>
          </cell>
          <cell r="B141" t="str">
            <v>MATA AVILA JESUS</v>
          </cell>
          <cell r="C141">
            <v>10275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1000</v>
          </cell>
          <cell r="K141">
            <v>1925</v>
          </cell>
          <cell r="L141">
            <v>0</v>
          </cell>
          <cell r="M141">
            <v>0</v>
          </cell>
          <cell r="N141">
            <v>12200</v>
          </cell>
          <cell r="O141">
            <v>15</v>
          </cell>
          <cell r="P141">
            <v>1434.78</v>
          </cell>
          <cell r="Q141">
            <v>0</v>
          </cell>
          <cell r="R141">
            <v>0</v>
          </cell>
          <cell r="S141">
            <v>0</v>
          </cell>
          <cell r="T141">
            <v>1076.82</v>
          </cell>
          <cell r="U141">
            <v>0</v>
          </cell>
          <cell r="V141">
            <v>1076.82</v>
          </cell>
          <cell r="W141">
            <v>345.74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2872.34</v>
          </cell>
          <cell r="AJ141">
            <v>9327.66</v>
          </cell>
          <cell r="AK141">
            <v>241.58</v>
          </cell>
          <cell r="AL141">
            <v>585.48</v>
          </cell>
          <cell r="AM141">
            <v>925.64</v>
          </cell>
        </row>
        <row r="142">
          <cell r="A142" t="str">
            <v>Total Depto</v>
          </cell>
          <cell r="C142" t="str">
            <v xml:space="preserve">  -----------------------</v>
          </cell>
          <cell r="D142" t="str">
            <v xml:space="preserve">  -----------------------</v>
          </cell>
          <cell r="E142" t="str">
            <v xml:space="preserve">  -----------------------</v>
          </cell>
          <cell r="F142" t="str">
            <v xml:space="preserve">  -----------------------</v>
          </cell>
          <cell r="G142" t="str">
            <v xml:space="preserve">  -----------------------</v>
          </cell>
          <cell r="H142" t="str">
            <v xml:space="preserve">  -----------------------</v>
          </cell>
          <cell r="I142" t="str">
            <v xml:space="preserve">  -----------------------</v>
          </cell>
          <cell r="J142" t="str">
            <v xml:space="preserve">  -----------------------</v>
          </cell>
          <cell r="K142" t="str">
            <v xml:space="preserve">  -----------------------</v>
          </cell>
          <cell r="L142" t="str">
            <v xml:space="preserve">  -----------------------</v>
          </cell>
          <cell r="M142" t="str">
            <v xml:space="preserve">  -----------------------</v>
          </cell>
          <cell r="N142" t="str">
            <v xml:space="preserve">  -----------------------</v>
          </cell>
          <cell r="O142" t="str">
            <v xml:space="preserve">  -----------------------</v>
          </cell>
          <cell r="P142" t="str">
            <v xml:space="preserve">  -----------------------</v>
          </cell>
          <cell r="Q142" t="str">
            <v xml:space="preserve">  -----------------------</v>
          </cell>
          <cell r="R142" t="str">
            <v xml:space="preserve">  -----------------------</v>
          </cell>
          <cell r="S142" t="str">
            <v xml:space="preserve">  -----------------------</v>
          </cell>
          <cell r="T142" t="str">
            <v xml:space="preserve">  -----------------------</v>
          </cell>
          <cell r="U142" t="str">
            <v xml:space="preserve">  -----------------------</v>
          </cell>
          <cell r="V142" t="str">
            <v xml:space="preserve">  -----------------------</v>
          </cell>
          <cell r="W142" t="str">
            <v xml:space="preserve">  -----------------------</v>
          </cell>
          <cell r="X142" t="str">
            <v xml:space="preserve">  -----------------------</v>
          </cell>
          <cell r="Y142" t="str">
            <v xml:space="preserve">  -----------------------</v>
          </cell>
          <cell r="Z142" t="str">
            <v xml:space="preserve">  -----------------------</v>
          </cell>
          <cell r="AA142" t="str">
            <v xml:space="preserve">  -----------------------</v>
          </cell>
          <cell r="AB142" t="str">
            <v xml:space="preserve">  -----------------------</v>
          </cell>
          <cell r="AC142" t="str">
            <v xml:space="preserve">  -----------------------</v>
          </cell>
          <cell r="AD142" t="str">
            <v xml:space="preserve">  -----------------------</v>
          </cell>
          <cell r="AE142" t="str">
            <v xml:space="preserve">  -----------------------</v>
          </cell>
          <cell r="AF142" t="str">
            <v xml:space="preserve">  -----------------------</v>
          </cell>
          <cell r="AG142" t="str">
            <v xml:space="preserve">  -----------------------</v>
          </cell>
          <cell r="AH142" t="str">
            <v xml:space="preserve">  -----------------------</v>
          </cell>
          <cell r="AI142" t="str">
            <v xml:space="preserve">  -----------------------</v>
          </cell>
          <cell r="AJ142" t="str">
            <v xml:space="preserve">  -----------------------</v>
          </cell>
          <cell r="AK142" t="str">
            <v xml:space="preserve">  -----------------------</v>
          </cell>
          <cell r="AL142" t="str">
            <v xml:space="preserve">  -----------------------</v>
          </cell>
          <cell r="AM142" t="str">
            <v xml:space="preserve">  -----------------------</v>
          </cell>
        </row>
        <row r="143">
          <cell r="C143">
            <v>10275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1000</v>
          </cell>
          <cell r="K143">
            <v>1925</v>
          </cell>
          <cell r="L143">
            <v>0</v>
          </cell>
          <cell r="M143">
            <v>0</v>
          </cell>
          <cell r="N143">
            <v>12200</v>
          </cell>
          <cell r="O143">
            <v>15</v>
          </cell>
          <cell r="P143">
            <v>1434.78</v>
          </cell>
          <cell r="Q143">
            <v>0</v>
          </cell>
          <cell r="R143">
            <v>0</v>
          </cell>
          <cell r="S143">
            <v>0</v>
          </cell>
          <cell r="T143">
            <v>1076.82</v>
          </cell>
          <cell r="U143">
            <v>0</v>
          </cell>
          <cell r="V143">
            <v>1076.82</v>
          </cell>
          <cell r="W143">
            <v>345.74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2872.34</v>
          </cell>
          <cell r="AJ143">
            <v>9327.66</v>
          </cell>
          <cell r="AK143">
            <v>241.58</v>
          </cell>
          <cell r="AL143">
            <v>585.48</v>
          </cell>
          <cell r="AM143">
            <v>925.64</v>
          </cell>
        </row>
        <row r="145">
          <cell r="A145" t="str">
            <v>Departamento 4221 COM MUN TONALA</v>
          </cell>
        </row>
        <row r="146">
          <cell r="A146" t="str">
            <v>00848</v>
          </cell>
          <cell r="B146" t="str">
            <v>RIVAS PADILLA MARGARITA</v>
          </cell>
          <cell r="C146">
            <v>9999.9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1000</v>
          </cell>
          <cell r="K146">
            <v>6603.04</v>
          </cell>
          <cell r="L146">
            <v>0</v>
          </cell>
          <cell r="M146">
            <v>0</v>
          </cell>
          <cell r="N146">
            <v>16602.939999999999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1900.34</v>
          </cell>
          <cell r="U146">
            <v>0</v>
          </cell>
          <cell r="V146">
            <v>1900.34</v>
          </cell>
          <cell r="W146">
            <v>466.76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2367.1</v>
          </cell>
          <cell r="AJ146">
            <v>14235.84</v>
          </cell>
          <cell r="AK146">
            <v>317.88</v>
          </cell>
          <cell r="AL146">
            <v>770.38</v>
          </cell>
          <cell r="AM146">
            <v>1049.9000000000001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</row>
        <row r="148">
          <cell r="C148">
            <v>9999.9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1000</v>
          </cell>
          <cell r="K148">
            <v>6603.04</v>
          </cell>
          <cell r="L148">
            <v>0</v>
          </cell>
          <cell r="M148">
            <v>0</v>
          </cell>
          <cell r="N148">
            <v>16602.939999999999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1900.34</v>
          </cell>
          <cell r="U148">
            <v>0</v>
          </cell>
          <cell r="V148">
            <v>1900.34</v>
          </cell>
          <cell r="W148">
            <v>466.76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2367.1</v>
          </cell>
          <cell r="AJ148">
            <v>14235.84</v>
          </cell>
          <cell r="AK148">
            <v>317.88</v>
          </cell>
          <cell r="AL148">
            <v>770.38</v>
          </cell>
          <cell r="AM148">
            <v>1049.9000000000001</v>
          </cell>
        </row>
        <row r="150">
          <cell r="A150" t="str">
            <v>Departamento 4301 SECT MOVIMIENTO TERRITORIAL</v>
          </cell>
        </row>
        <row r="151">
          <cell r="A151" t="str">
            <v>00015</v>
          </cell>
          <cell r="B151" t="str">
            <v>LOPEZ HUESO TAYDE LUCINA</v>
          </cell>
          <cell r="C151">
            <v>14409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1000</v>
          </cell>
          <cell r="K151">
            <v>0</v>
          </cell>
          <cell r="L151">
            <v>0</v>
          </cell>
          <cell r="M151">
            <v>0</v>
          </cell>
          <cell r="N151">
            <v>14409</v>
          </cell>
          <cell r="O151">
            <v>15</v>
          </cell>
          <cell r="P151">
            <v>0</v>
          </cell>
          <cell r="Q151">
            <v>4931.7700000000004</v>
          </cell>
          <cell r="R151">
            <v>0</v>
          </cell>
          <cell r="S151">
            <v>0</v>
          </cell>
          <cell r="T151">
            <v>1461.8</v>
          </cell>
          <cell r="U151">
            <v>0</v>
          </cell>
          <cell r="V151">
            <v>1461.8</v>
          </cell>
          <cell r="W151">
            <v>424.96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6833.53</v>
          </cell>
          <cell r="AJ151">
            <v>7575.47</v>
          </cell>
          <cell r="AK151">
            <v>291.54000000000002</v>
          </cell>
          <cell r="AL151">
            <v>706.52</v>
          </cell>
          <cell r="AM151">
            <v>1006.96</v>
          </cell>
        </row>
        <row r="152">
          <cell r="A152" t="str">
            <v>Total Depto</v>
          </cell>
          <cell r="C152" t="str">
            <v xml:space="preserve">  -----------------------</v>
          </cell>
          <cell r="D152" t="str">
            <v xml:space="preserve">  -----------------------</v>
          </cell>
          <cell r="E152" t="str">
            <v xml:space="preserve">  -----------------------</v>
          </cell>
          <cell r="F152" t="str">
            <v xml:space="preserve">  -----------------------</v>
          </cell>
          <cell r="G152" t="str">
            <v xml:space="preserve">  -----------------------</v>
          </cell>
          <cell r="H152" t="str">
            <v xml:space="preserve">  -----------------------</v>
          </cell>
          <cell r="I152" t="str">
            <v xml:space="preserve">  -----------------------</v>
          </cell>
          <cell r="J152" t="str">
            <v xml:space="preserve">  -----------------------</v>
          </cell>
          <cell r="K152" t="str">
            <v xml:space="preserve">  -----------------------</v>
          </cell>
          <cell r="L152" t="str">
            <v xml:space="preserve">  -----------------------</v>
          </cell>
          <cell r="M152" t="str">
            <v xml:space="preserve">  -----------------------</v>
          </cell>
          <cell r="N152" t="str">
            <v xml:space="preserve">  -----------------------</v>
          </cell>
          <cell r="O152" t="str">
            <v xml:space="preserve">  -----------------------</v>
          </cell>
          <cell r="P152" t="str">
            <v xml:space="preserve">  -----------------------</v>
          </cell>
          <cell r="Q152" t="str">
            <v xml:space="preserve">  -----------------------</v>
          </cell>
          <cell r="R152" t="str">
            <v xml:space="preserve">  -----------------------</v>
          </cell>
          <cell r="S152" t="str">
            <v xml:space="preserve">  -----------------------</v>
          </cell>
          <cell r="T152" t="str">
            <v xml:space="preserve">  -----------------------</v>
          </cell>
          <cell r="U152" t="str">
            <v xml:space="preserve">  -----------------------</v>
          </cell>
          <cell r="V152" t="str">
            <v xml:space="preserve">  -----------------------</v>
          </cell>
          <cell r="W152" t="str">
            <v xml:space="preserve">  -----------------------</v>
          </cell>
          <cell r="X152" t="str">
            <v xml:space="preserve">  -----------------------</v>
          </cell>
          <cell r="Y152" t="str">
            <v xml:space="preserve">  -----------------------</v>
          </cell>
          <cell r="Z152" t="str">
            <v xml:space="preserve">  -----------------------</v>
          </cell>
          <cell r="AA152" t="str">
            <v xml:space="preserve">  -----------------------</v>
          </cell>
          <cell r="AB152" t="str">
            <v xml:space="preserve">  -----------------------</v>
          </cell>
          <cell r="AC152" t="str">
            <v xml:space="preserve">  -----------------------</v>
          </cell>
          <cell r="AD152" t="str">
            <v xml:space="preserve">  -----------------------</v>
          </cell>
          <cell r="AE152" t="str">
            <v xml:space="preserve">  -----------------------</v>
          </cell>
          <cell r="AF152" t="str">
            <v xml:space="preserve">  -----------------------</v>
          </cell>
          <cell r="AG152" t="str">
            <v xml:space="preserve">  -----------------------</v>
          </cell>
          <cell r="AH152" t="str">
            <v xml:space="preserve">  -----------------------</v>
          </cell>
          <cell r="AI152" t="str">
            <v xml:space="preserve">  -----------------------</v>
          </cell>
          <cell r="AJ152" t="str">
            <v xml:space="preserve">  -----------------------</v>
          </cell>
          <cell r="AK152" t="str">
            <v xml:space="preserve">  -----------------------</v>
          </cell>
          <cell r="AL152" t="str">
            <v xml:space="preserve">  -----------------------</v>
          </cell>
          <cell r="AM152" t="str">
            <v xml:space="preserve">  -----------------------</v>
          </cell>
        </row>
        <row r="153">
          <cell r="C153">
            <v>14409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1000</v>
          </cell>
          <cell r="K153">
            <v>0</v>
          </cell>
          <cell r="L153">
            <v>0</v>
          </cell>
          <cell r="M153">
            <v>0</v>
          </cell>
          <cell r="N153">
            <v>14409</v>
          </cell>
          <cell r="O153">
            <v>15</v>
          </cell>
          <cell r="P153">
            <v>0</v>
          </cell>
          <cell r="Q153">
            <v>4931.7700000000004</v>
          </cell>
          <cell r="R153">
            <v>0</v>
          </cell>
          <cell r="S153">
            <v>0</v>
          </cell>
          <cell r="T153">
            <v>1461.8</v>
          </cell>
          <cell r="U153">
            <v>0</v>
          </cell>
          <cell r="V153">
            <v>1461.8</v>
          </cell>
          <cell r="W153">
            <v>424.96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6833.53</v>
          </cell>
          <cell r="AJ153">
            <v>7575.47</v>
          </cell>
          <cell r="AK153">
            <v>291.54000000000002</v>
          </cell>
          <cell r="AL153">
            <v>706.52</v>
          </cell>
          <cell r="AM153">
            <v>1006.96</v>
          </cell>
        </row>
        <row r="155">
          <cell r="A155" t="str">
            <v>Departamento 4303 SECT FRENTE JUVENIL REVOLUCIONARIO</v>
          </cell>
        </row>
        <row r="156">
          <cell r="A156" t="str">
            <v>00963</v>
          </cell>
          <cell r="B156" t="str">
            <v>MARTINEZ GONZALEZ REGINA</v>
          </cell>
          <cell r="C156">
            <v>12000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1000</v>
          </cell>
          <cell r="K156">
            <v>8000</v>
          </cell>
          <cell r="L156">
            <v>0</v>
          </cell>
          <cell r="M156">
            <v>0</v>
          </cell>
          <cell r="N156">
            <v>20000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2625.96</v>
          </cell>
          <cell r="U156">
            <v>0</v>
          </cell>
          <cell r="V156">
            <v>2625.96</v>
          </cell>
          <cell r="W156">
            <v>523.96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3149.92</v>
          </cell>
          <cell r="AJ156">
            <v>16850.080000000002</v>
          </cell>
          <cell r="AK156">
            <v>353.98</v>
          </cell>
          <cell r="AL156">
            <v>857.82</v>
          </cell>
          <cell r="AM156">
            <v>1108.6400000000001</v>
          </cell>
        </row>
        <row r="157">
          <cell r="A157" t="str">
            <v>00979</v>
          </cell>
          <cell r="B157" t="str">
            <v>SANCHEZ MARTINEZ YAMILET</v>
          </cell>
          <cell r="C157">
            <v>9600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1000</v>
          </cell>
          <cell r="K157">
            <v>6689.82</v>
          </cell>
          <cell r="L157">
            <v>0</v>
          </cell>
          <cell r="M157">
            <v>0</v>
          </cell>
          <cell r="N157">
            <v>16289.82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1833.46</v>
          </cell>
          <cell r="U157">
            <v>0</v>
          </cell>
          <cell r="V157">
            <v>1833.46</v>
          </cell>
          <cell r="W157">
            <v>456.36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2289.8200000000002</v>
          </cell>
          <cell r="AJ157">
            <v>14000</v>
          </cell>
          <cell r="AK157">
            <v>311.33999999999997</v>
          </cell>
          <cell r="AL157">
            <v>754.5</v>
          </cell>
          <cell r="AM157">
            <v>1039.22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21600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2000</v>
          </cell>
          <cell r="K159">
            <v>14689.82</v>
          </cell>
          <cell r="L159">
            <v>0</v>
          </cell>
          <cell r="M159">
            <v>0</v>
          </cell>
          <cell r="N159">
            <v>36289.82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4459.42</v>
          </cell>
          <cell r="U159">
            <v>0</v>
          </cell>
          <cell r="V159">
            <v>4459.42</v>
          </cell>
          <cell r="W159">
            <v>980.32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5439.74</v>
          </cell>
          <cell r="AJ159">
            <v>30850.080000000002</v>
          </cell>
          <cell r="AK159">
            <v>665.32</v>
          </cell>
          <cell r="AL159">
            <v>1612.32</v>
          </cell>
          <cell r="AM159">
            <v>2147.86</v>
          </cell>
        </row>
        <row r="161">
          <cell r="A161" t="str">
            <v>Departamento 4501 ORG CNC</v>
          </cell>
        </row>
        <row r="162">
          <cell r="A162" t="str">
            <v>00871</v>
          </cell>
          <cell r="B162" t="str">
            <v>GONZALEZ VIZCAINO MARIA LUCIA</v>
          </cell>
          <cell r="C162">
            <v>9999.9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1000</v>
          </cell>
          <cell r="K162">
            <v>1110.8399999999999</v>
          </cell>
          <cell r="L162">
            <v>0</v>
          </cell>
          <cell r="M162">
            <v>0</v>
          </cell>
          <cell r="N162">
            <v>11110.74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902.54</v>
          </cell>
          <cell r="U162">
            <v>0</v>
          </cell>
          <cell r="V162">
            <v>902.54</v>
          </cell>
          <cell r="W162">
            <v>314.3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1216.8399999999999</v>
          </cell>
          <cell r="AJ162">
            <v>9893.9</v>
          </cell>
          <cell r="AK162">
            <v>221.78</v>
          </cell>
          <cell r="AL162">
            <v>537.44000000000005</v>
          </cell>
          <cell r="AM162">
            <v>893.34</v>
          </cell>
        </row>
        <row r="163">
          <cell r="A163" t="str">
            <v>Total Depto</v>
          </cell>
          <cell r="C163" t="str">
            <v xml:space="preserve">  -----------------------</v>
          </cell>
          <cell r="D163" t="str">
            <v xml:space="preserve">  -----------------------</v>
          </cell>
          <cell r="E163" t="str">
            <v xml:space="preserve">  -----------------------</v>
          </cell>
          <cell r="F163" t="str">
            <v xml:space="preserve">  -----------------------</v>
          </cell>
          <cell r="G163" t="str">
            <v xml:space="preserve">  -----------------------</v>
          </cell>
          <cell r="H163" t="str">
            <v xml:space="preserve">  -----------------------</v>
          </cell>
          <cell r="I163" t="str">
            <v xml:space="preserve">  -----------------------</v>
          </cell>
          <cell r="J163" t="str">
            <v xml:space="preserve">  -----------------------</v>
          </cell>
          <cell r="K163" t="str">
            <v xml:space="preserve">  -----------------------</v>
          </cell>
          <cell r="L163" t="str">
            <v xml:space="preserve">  -----------------------</v>
          </cell>
          <cell r="M163" t="str">
            <v xml:space="preserve">  -----------------------</v>
          </cell>
          <cell r="N163" t="str">
            <v xml:space="preserve">  -----------------------</v>
          </cell>
          <cell r="O163" t="str">
            <v xml:space="preserve">  -----------------------</v>
          </cell>
          <cell r="P163" t="str">
            <v xml:space="preserve">  -----------------------</v>
          </cell>
          <cell r="Q163" t="str">
            <v xml:space="preserve">  -----------------------</v>
          </cell>
          <cell r="R163" t="str">
            <v xml:space="preserve">  -----------------------</v>
          </cell>
          <cell r="S163" t="str">
            <v xml:space="preserve">  -----------------------</v>
          </cell>
          <cell r="T163" t="str">
            <v xml:space="preserve">  -----------------------</v>
          </cell>
          <cell r="U163" t="str">
            <v xml:space="preserve">  -----------------------</v>
          </cell>
          <cell r="V163" t="str">
            <v xml:space="preserve">  -----------------------</v>
          </cell>
          <cell r="W163" t="str">
            <v xml:space="preserve">  -----------------------</v>
          </cell>
          <cell r="X163" t="str">
            <v xml:space="preserve">  -----------------------</v>
          </cell>
          <cell r="Y163" t="str">
            <v xml:space="preserve">  -----------------------</v>
          </cell>
          <cell r="Z163" t="str">
            <v xml:space="preserve">  -----------------------</v>
          </cell>
          <cell r="AA163" t="str">
            <v xml:space="preserve">  -----------------------</v>
          </cell>
          <cell r="AB163" t="str">
            <v xml:space="preserve">  -----------------------</v>
          </cell>
          <cell r="AC163" t="str">
            <v xml:space="preserve">  -----------------------</v>
          </cell>
          <cell r="AD163" t="str">
            <v xml:space="preserve">  -----------------------</v>
          </cell>
          <cell r="AE163" t="str">
            <v xml:space="preserve">  -----------------------</v>
          </cell>
          <cell r="AF163" t="str">
            <v xml:space="preserve">  -----------------------</v>
          </cell>
          <cell r="AG163" t="str">
            <v xml:space="preserve">  -----------------------</v>
          </cell>
          <cell r="AH163" t="str">
            <v xml:space="preserve">  -----------------------</v>
          </cell>
          <cell r="AI163" t="str">
            <v xml:space="preserve">  -----------------------</v>
          </cell>
          <cell r="AJ163" t="str">
            <v xml:space="preserve">  -----------------------</v>
          </cell>
          <cell r="AK163" t="str">
            <v xml:space="preserve">  -----------------------</v>
          </cell>
          <cell r="AL163" t="str">
            <v xml:space="preserve">  -----------------------</v>
          </cell>
          <cell r="AM163" t="str">
            <v xml:space="preserve">  -----------------------</v>
          </cell>
        </row>
        <row r="164">
          <cell r="C164">
            <v>9999.9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1000</v>
          </cell>
          <cell r="K164">
            <v>1110.8399999999999</v>
          </cell>
          <cell r="L164">
            <v>0</v>
          </cell>
          <cell r="M164">
            <v>0</v>
          </cell>
          <cell r="N164">
            <v>11110.74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902.54</v>
          </cell>
          <cell r="U164">
            <v>0</v>
          </cell>
          <cell r="V164">
            <v>902.54</v>
          </cell>
          <cell r="W164">
            <v>314.3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1216.8399999999999</v>
          </cell>
          <cell r="AJ164">
            <v>9893.9</v>
          </cell>
          <cell r="AK164">
            <v>221.78</v>
          </cell>
          <cell r="AL164">
            <v>537.44000000000005</v>
          </cell>
          <cell r="AM164">
            <v>893.34</v>
          </cell>
        </row>
        <row r="166">
          <cell r="A166" t="str">
            <v>Departamento 4502 ORG CNOP</v>
          </cell>
        </row>
        <row r="167">
          <cell r="A167" t="str">
            <v>00781</v>
          </cell>
          <cell r="B167" t="str">
            <v>HERNANDEZ DIAZ GENESIS</v>
          </cell>
          <cell r="C167">
            <v>6384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1000</v>
          </cell>
          <cell r="K167">
            <v>400</v>
          </cell>
          <cell r="L167">
            <v>0</v>
          </cell>
          <cell r="M167">
            <v>0</v>
          </cell>
          <cell r="N167">
            <v>6784</v>
          </cell>
          <cell r="O167">
            <v>0</v>
          </cell>
          <cell r="P167">
            <v>0</v>
          </cell>
          <cell r="Q167">
            <v>2851.16</v>
          </cell>
          <cell r="R167">
            <v>-232.47</v>
          </cell>
          <cell r="S167">
            <v>0</v>
          </cell>
          <cell r="T167">
            <v>425.18</v>
          </cell>
          <cell r="U167">
            <v>0</v>
          </cell>
          <cell r="V167">
            <v>192.69</v>
          </cell>
          <cell r="W167">
            <v>175.32</v>
          </cell>
          <cell r="X167">
            <v>400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3619.17</v>
          </cell>
          <cell r="AJ167">
            <v>3164.83</v>
          </cell>
          <cell r="AK167">
            <v>129.16</v>
          </cell>
          <cell r="AL167">
            <v>276.86</v>
          </cell>
          <cell r="AM167">
            <v>764.04</v>
          </cell>
        </row>
        <row r="168">
          <cell r="A168" t="str">
            <v>Total Depto</v>
          </cell>
          <cell r="C168" t="str">
            <v xml:space="preserve">  -----------------------</v>
          </cell>
          <cell r="D168" t="str">
            <v xml:space="preserve">  -----------------------</v>
          </cell>
          <cell r="E168" t="str">
            <v xml:space="preserve">  -----------------------</v>
          </cell>
          <cell r="F168" t="str">
            <v xml:space="preserve">  -----------------------</v>
          </cell>
          <cell r="G168" t="str">
            <v xml:space="preserve">  -----------------------</v>
          </cell>
          <cell r="H168" t="str">
            <v xml:space="preserve">  -----------------------</v>
          </cell>
          <cell r="I168" t="str">
            <v xml:space="preserve">  -----------------------</v>
          </cell>
          <cell r="J168" t="str">
            <v xml:space="preserve">  -----------------------</v>
          </cell>
          <cell r="K168" t="str">
            <v xml:space="preserve">  -----------------------</v>
          </cell>
          <cell r="L168" t="str">
            <v xml:space="preserve">  -----------------------</v>
          </cell>
          <cell r="M168" t="str">
            <v xml:space="preserve">  -----------------------</v>
          </cell>
          <cell r="N168" t="str">
            <v xml:space="preserve">  -----------------------</v>
          </cell>
          <cell r="O168" t="str">
            <v xml:space="preserve">  -----------------------</v>
          </cell>
          <cell r="P168" t="str">
            <v xml:space="preserve">  -----------------------</v>
          </cell>
          <cell r="Q168" t="str">
            <v xml:space="preserve">  -----------------------</v>
          </cell>
          <cell r="R168" t="str">
            <v xml:space="preserve">  -----------------------</v>
          </cell>
          <cell r="S168" t="str">
            <v xml:space="preserve">  -----------------------</v>
          </cell>
          <cell r="T168" t="str">
            <v xml:space="preserve">  -----------------------</v>
          </cell>
          <cell r="U168" t="str">
            <v xml:space="preserve">  -----------------------</v>
          </cell>
          <cell r="V168" t="str">
            <v xml:space="preserve">  -----------------------</v>
          </cell>
          <cell r="W168" t="str">
            <v xml:space="preserve">  -----------------------</v>
          </cell>
          <cell r="X168" t="str">
            <v xml:space="preserve">  -----------------------</v>
          </cell>
          <cell r="Y168" t="str">
            <v xml:space="preserve">  -----------------------</v>
          </cell>
          <cell r="Z168" t="str">
            <v xml:space="preserve">  -----------------------</v>
          </cell>
          <cell r="AA168" t="str">
            <v xml:space="preserve">  -----------------------</v>
          </cell>
          <cell r="AB168" t="str">
            <v xml:space="preserve">  -----------------------</v>
          </cell>
          <cell r="AC168" t="str">
            <v xml:space="preserve">  -----------------------</v>
          </cell>
          <cell r="AD168" t="str">
            <v xml:space="preserve">  -----------------------</v>
          </cell>
          <cell r="AE168" t="str">
            <v xml:space="preserve">  -----------------------</v>
          </cell>
          <cell r="AF168" t="str">
            <v xml:space="preserve">  -----------------------</v>
          </cell>
          <cell r="AG168" t="str">
            <v xml:space="preserve">  -----------------------</v>
          </cell>
          <cell r="AH168" t="str">
            <v xml:space="preserve">  -----------------------</v>
          </cell>
          <cell r="AI168" t="str">
            <v xml:space="preserve">  -----------------------</v>
          </cell>
          <cell r="AJ168" t="str">
            <v xml:space="preserve">  -----------------------</v>
          </cell>
          <cell r="AK168" t="str">
            <v xml:space="preserve">  -----------------------</v>
          </cell>
          <cell r="AL168" t="str">
            <v xml:space="preserve">  -----------------------</v>
          </cell>
          <cell r="AM168" t="str">
            <v xml:space="preserve">  -----------------------</v>
          </cell>
        </row>
        <row r="169">
          <cell r="C169">
            <v>6384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1000</v>
          </cell>
          <cell r="K169">
            <v>400</v>
          </cell>
          <cell r="L169">
            <v>0</v>
          </cell>
          <cell r="M169">
            <v>0</v>
          </cell>
          <cell r="N169">
            <v>6784</v>
          </cell>
          <cell r="O169">
            <v>0</v>
          </cell>
          <cell r="P169">
            <v>0</v>
          </cell>
          <cell r="Q169">
            <v>2851.16</v>
          </cell>
          <cell r="R169">
            <v>-232.47</v>
          </cell>
          <cell r="S169">
            <v>0</v>
          </cell>
          <cell r="T169">
            <v>425.18</v>
          </cell>
          <cell r="U169">
            <v>0</v>
          </cell>
          <cell r="V169">
            <v>192.69</v>
          </cell>
          <cell r="W169">
            <v>175.32</v>
          </cell>
          <cell r="X169">
            <v>400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3619.17</v>
          </cell>
          <cell r="AJ169">
            <v>3164.83</v>
          </cell>
          <cell r="AK169">
            <v>129.16</v>
          </cell>
          <cell r="AL169">
            <v>276.86</v>
          </cell>
          <cell r="AM169">
            <v>764.04</v>
          </cell>
        </row>
        <row r="171">
          <cell r="A171" t="str">
            <v>Departamento 4712 COM MUN ZAPOPAN</v>
          </cell>
        </row>
        <row r="172">
          <cell r="A172" t="str">
            <v>00850</v>
          </cell>
          <cell r="B172" t="str">
            <v>BECERRA IÑIGUEZ JULIO RICARDO</v>
          </cell>
          <cell r="C172">
            <v>6223.2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1000</v>
          </cell>
          <cell r="K172">
            <v>0</v>
          </cell>
          <cell r="L172">
            <v>0</v>
          </cell>
          <cell r="M172">
            <v>0</v>
          </cell>
          <cell r="N172">
            <v>6223.2</v>
          </cell>
          <cell r="O172">
            <v>0</v>
          </cell>
          <cell r="P172">
            <v>0</v>
          </cell>
          <cell r="Q172">
            <v>0</v>
          </cell>
          <cell r="R172">
            <v>-250.2</v>
          </cell>
          <cell r="S172">
            <v>0</v>
          </cell>
          <cell r="T172">
            <v>365.3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6223.2</v>
          </cell>
          <cell r="AK172">
            <v>170.88</v>
          </cell>
          <cell r="AL172">
            <v>350.84</v>
          </cell>
          <cell r="AM172">
            <v>805.78</v>
          </cell>
        </row>
        <row r="173">
          <cell r="A173" t="str">
            <v>00975</v>
          </cell>
          <cell r="B173" t="str">
            <v>RAMIREZ ROSAS JORGE EDUARDO</v>
          </cell>
          <cell r="C173">
            <v>6240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1000</v>
          </cell>
          <cell r="K173">
            <v>2654.78</v>
          </cell>
          <cell r="L173">
            <v>0</v>
          </cell>
          <cell r="M173">
            <v>0</v>
          </cell>
          <cell r="N173">
            <v>8894.7800000000007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654.82000000000005</v>
          </cell>
          <cell r="U173">
            <v>0</v>
          </cell>
          <cell r="V173">
            <v>654.82000000000005</v>
          </cell>
          <cell r="W173">
            <v>239.96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894.78</v>
          </cell>
          <cell r="AJ173">
            <v>8000</v>
          </cell>
          <cell r="AK173">
            <v>174.88</v>
          </cell>
          <cell r="AL173">
            <v>395.04</v>
          </cell>
          <cell r="AM173">
            <v>817</v>
          </cell>
        </row>
        <row r="174">
          <cell r="A174" t="str">
            <v>00976</v>
          </cell>
          <cell r="B174" t="str">
            <v>REYES LEON MARGARITA</v>
          </cell>
          <cell r="C174">
            <v>6240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1000</v>
          </cell>
          <cell r="K174">
            <v>2654.78</v>
          </cell>
          <cell r="L174">
            <v>0</v>
          </cell>
          <cell r="M174">
            <v>0</v>
          </cell>
          <cell r="N174">
            <v>8894.7800000000007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654.82000000000005</v>
          </cell>
          <cell r="U174">
            <v>0</v>
          </cell>
          <cell r="V174">
            <v>654.82000000000005</v>
          </cell>
          <cell r="W174">
            <v>239.96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894.78</v>
          </cell>
          <cell r="AJ174">
            <v>8000</v>
          </cell>
          <cell r="AK174">
            <v>174.88</v>
          </cell>
          <cell r="AL174">
            <v>395.04</v>
          </cell>
          <cell r="AM174">
            <v>817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  <cell r="AL175" t="str">
            <v xml:space="preserve">  -----------------------</v>
          </cell>
          <cell r="AM175" t="str">
            <v xml:space="preserve">  -----------------------</v>
          </cell>
        </row>
        <row r="176">
          <cell r="C176">
            <v>18703.2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3000</v>
          </cell>
          <cell r="K176">
            <v>5309.56</v>
          </cell>
          <cell r="L176">
            <v>0</v>
          </cell>
          <cell r="M176">
            <v>0</v>
          </cell>
          <cell r="N176">
            <v>24012.76</v>
          </cell>
          <cell r="O176">
            <v>0</v>
          </cell>
          <cell r="P176">
            <v>0</v>
          </cell>
          <cell r="Q176">
            <v>0</v>
          </cell>
          <cell r="R176">
            <v>-250.2</v>
          </cell>
          <cell r="S176">
            <v>0</v>
          </cell>
          <cell r="T176">
            <v>1674.94</v>
          </cell>
          <cell r="U176">
            <v>0</v>
          </cell>
          <cell r="V176">
            <v>1309.6400000000001</v>
          </cell>
          <cell r="W176">
            <v>479.92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1789.56</v>
          </cell>
          <cell r="AJ176">
            <v>22223.200000000001</v>
          </cell>
          <cell r="AK176">
            <v>520.64</v>
          </cell>
          <cell r="AL176">
            <v>1140.92</v>
          </cell>
          <cell r="AM176">
            <v>2439.7800000000002</v>
          </cell>
        </row>
        <row r="178">
          <cell r="A178" t="str">
            <v>Departamento 4741 COM MUN GUADALAJARA</v>
          </cell>
        </row>
        <row r="179">
          <cell r="A179" t="str">
            <v>00880</v>
          </cell>
          <cell r="B179" t="str">
            <v>MACIAS LOPEZ ROBERTO</v>
          </cell>
          <cell r="C179">
            <v>6223.2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1000</v>
          </cell>
          <cell r="K179">
            <v>0</v>
          </cell>
          <cell r="L179">
            <v>0</v>
          </cell>
          <cell r="M179">
            <v>0</v>
          </cell>
          <cell r="N179">
            <v>6223.2</v>
          </cell>
          <cell r="O179">
            <v>0</v>
          </cell>
          <cell r="P179">
            <v>0</v>
          </cell>
          <cell r="Q179">
            <v>0</v>
          </cell>
          <cell r="R179">
            <v>-250.2</v>
          </cell>
          <cell r="S179">
            <v>0</v>
          </cell>
          <cell r="T179">
            <v>365.3</v>
          </cell>
          <cell r="U179">
            <v>0</v>
          </cell>
          <cell r="V179">
            <v>0</v>
          </cell>
          <cell r="W179">
            <v>165.84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165.84</v>
          </cell>
          <cell r="AJ179">
            <v>6057.36</v>
          </cell>
          <cell r="AK179">
            <v>122.22</v>
          </cell>
          <cell r="AL179">
            <v>261.95999999999998</v>
          </cell>
          <cell r="AM179">
            <v>757.08</v>
          </cell>
        </row>
        <row r="180">
          <cell r="A180" t="str">
            <v>00960</v>
          </cell>
          <cell r="B180" t="str">
            <v>TORRES DE LA ROSA MARIA GUADALUPE</v>
          </cell>
          <cell r="C180">
            <v>9000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1000</v>
          </cell>
          <cell r="K180">
            <v>6000</v>
          </cell>
          <cell r="L180">
            <v>0</v>
          </cell>
          <cell r="M180">
            <v>0</v>
          </cell>
          <cell r="N180">
            <v>15000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1567.72</v>
          </cell>
          <cell r="U180">
            <v>0</v>
          </cell>
          <cell r="V180">
            <v>1567.72</v>
          </cell>
          <cell r="W180">
            <v>417.92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1985.64</v>
          </cell>
          <cell r="AJ180">
            <v>13014.36</v>
          </cell>
          <cell r="AK180">
            <v>287.10000000000002</v>
          </cell>
          <cell r="AL180">
            <v>695.78</v>
          </cell>
          <cell r="AM180">
            <v>999.74</v>
          </cell>
        </row>
        <row r="181">
          <cell r="A181" t="str">
            <v>00980</v>
          </cell>
          <cell r="B181" t="str">
            <v>TORRES CAMPOS MARTHA YOLANDA</v>
          </cell>
          <cell r="C181">
            <v>6240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1000</v>
          </cell>
          <cell r="K181">
            <v>1260</v>
          </cell>
          <cell r="L181">
            <v>0</v>
          </cell>
          <cell r="M181">
            <v>0</v>
          </cell>
          <cell r="N181">
            <v>7500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503.08</v>
          </cell>
          <cell r="U181">
            <v>0</v>
          </cell>
          <cell r="V181">
            <v>503.08</v>
          </cell>
          <cell r="W181">
            <v>201.26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704.34</v>
          </cell>
          <cell r="AJ181">
            <v>6795.66</v>
          </cell>
          <cell r="AK181">
            <v>148.30000000000001</v>
          </cell>
          <cell r="AL181">
            <v>327.88</v>
          </cell>
          <cell r="AM181">
            <v>783.18</v>
          </cell>
        </row>
        <row r="182">
          <cell r="A182" t="str">
            <v>00981</v>
          </cell>
          <cell r="B182" t="str">
            <v>GONZALEZ GONZALEZ NOE</v>
          </cell>
          <cell r="C182">
            <v>6240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1000</v>
          </cell>
          <cell r="K182">
            <v>1260</v>
          </cell>
          <cell r="L182">
            <v>0</v>
          </cell>
          <cell r="M182">
            <v>0</v>
          </cell>
          <cell r="N182">
            <v>7500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503.08</v>
          </cell>
          <cell r="U182">
            <v>0</v>
          </cell>
          <cell r="V182">
            <v>503.08</v>
          </cell>
          <cell r="W182">
            <v>201.26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704.34</v>
          </cell>
          <cell r="AJ182">
            <v>6795.66</v>
          </cell>
          <cell r="AK182">
            <v>148.30000000000001</v>
          </cell>
          <cell r="AL182">
            <v>327.88</v>
          </cell>
          <cell r="AM182">
            <v>783.18</v>
          </cell>
        </row>
        <row r="183">
          <cell r="A183" t="str">
            <v>Total Depto</v>
          </cell>
          <cell r="C183" t="str">
            <v xml:space="preserve">  -----------------------</v>
          </cell>
          <cell r="D183" t="str">
            <v xml:space="preserve">  -----------------------</v>
          </cell>
          <cell r="E183" t="str">
            <v xml:space="preserve">  -----------------------</v>
          </cell>
          <cell r="F183" t="str">
            <v xml:space="preserve">  -----------------------</v>
          </cell>
          <cell r="G183" t="str">
            <v xml:space="preserve">  -----------------------</v>
          </cell>
          <cell r="H183" t="str">
            <v xml:space="preserve">  -----------------------</v>
          </cell>
          <cell r="I183" t="str">
            <v xml:space="preserve">  -----------------------</v>
          </cell>
          <cell r="J183" t="str">
            <v xml:space="preserve">  -----------------------</v>
          </cell>
          <cell r="K183" t="str">
            <v xml:space="preserve">  -----------------------</v>
          </cell>
          <cell r="L183" t="str">
            <v xml:space="preserve">  -----------------------</v>
          </cell>
          <cell r="M183" t="str">
            <v xml:space="preserve">  -----------------------</v>
          </cell>
          <cell r="N183" t="str">
            <v xml:space="preserve">  -----------------------</v>
          </cell>
          <cell r="O183" t="str">
            <v xml:space="preserve">  -----------------------</v>
          </cell>
          <cell r="P183" t="str">
            <v xml:space="preserve">  -----------------------</v>
          </cell>
          <cell r="Q183" t="str">
            <v xml:space="preserve">  -----------------------</v>
          </cell>
          <cell r="R183" t="str">
            <v xml:space="preserve">  -----------------------</v>
          </cell>
          <cell r="S183" t="str">
            <v xml:space="preserve">  -----------------------</v>
          </cell>
          <cell r="T183" t="str">
            <v xml:space="preserve">  -----------------------</v>
          </cell>
          <cell r="U183" t="str">
            <v xml:space="preserve">  -----------------------</v>
          </cell>
          <cell r="V183" t="str">
            <v xml:space="preserve">  -----------------------</v>
          </cell>
          <cell r="W183" t="str">
            <v xml:space="preserve">  -----------------------</v>
          </cell>
          <cell r="X183" t="str">
            <v xml:space="preserve">  -----------------------</v>
          </cell>
          <cell r="Y183" t="str">
            <v xml:space="preserve">  -----------------------</v>
          </cell>
          <cell r="Z183" t="str">
            <v xml:space="preserve">  -----------------------</v>
          </cell>
          <cell r="AA183" t="str">
            <v xml:space="preserve">  -----------------------</v>
          </cell>
          <cell r="AB183" t="str">
            <v xml:space="preserve">  -----------------------</v>
          </cell>
          <cell r="AC183" t="str">
            <v xml:space="preserve">  -----------------------</v>
          </cell>
          <cell r="AD183" t="str">
            <v xml:space="preserve">  -----------------------</v>
          </cell>
          <cell r="AE183" t="str">
            <v xml:space="preserve">  -----------------------</v>
          </cell>
          <cell r="AF183" t="str">
            <v xml:space="preserve">  -----------------------</v>
          </cell>
          <cell r="AG183" t="str">
            <v xml:space="preserve">  -----------------------</v>
          </cell>
          <cell r="AH183" t="str">
            <v xml:space="preserve">  -----------------------</v>
          </cell>
          <cell r="AI183" t="str">
            <v xml:space="preserve">  -----------------------</v>
          </cell>
          <cell r="AJ183" t="str">
            <v xml:space="preserve">  -----------------------</v>
          </cell>
          <cell r="AK183" t="str">
            <v xml:space="preserve">  -----------------------</v>
          </cell>
          <cell r="AL183" t="str">
            <v xml:space="preserve">  -----------------------</v>
          </cell>
          <cell r="AM183" t="str">
            <v xml:space="preserve">  -----------------------</v>
          </cell>
        </row>
        <row r="184">
          <cell r="C184">
            <v>27703.200000000001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4000</v>
          </cell>
          <cell r="K184">
            <v>8520</v>
          </cell>
          <cell r="L184">
            <v>0</v>
          </cell>
          <cell r="M184">
            <v>0</v>
          </cell>
          <cell r="N184">
            <v>36223.199999999997</v>
          </cell>
          <cell r="O184">
            <v>0</v>
          </cell>
          <cell r="P184">
            <v>0</v>
          </cell>
          <cell r="Q184">
            <v>0</v>
          </cell>
          <cell r="R184">
            <v>-250.2</v>
          </cell>
          <cell r="S184">
            <v>0</v>
          </cell>
          <cell r="T184">
            <v>2939.18</v>
          </cell>
          <cell r="U184">
            <v>0</v>
          </cell>
          <cell r="V184">
            <v>2573.88</v>
          </cell>
          <cell r="W184">
            <v>986.28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3560.16</v>
          </cell>
          <cell r="AJ184">
            <v>32663.040000000001</v>
          </cell>
          <cell r="AK184">
            <v>705.92</v>
          </cell>
          <cell r="AL184">
            <v>1613.5</v>
          </cell>
          <cell r="AM184">
            <v>3323.18</v>
          </cell>
        </row>
        <row r="186">
          <cell r="A186" t="str">
            <v>Departamento 4794 COM MUN TEPATITLAN DE MORELOS</v>
          </cell>
        </row>
        <row r="187">
          <cell r="A187" t="str">
            <v>00279</v>
          </cell>
          <cell r="B187" t="str">
            <v>BRAVO GARCIA ANDREA NALLELY</v>
          </cell>
          <cell r="C187">
            <v>6223.2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1000</v>
          </cell>
          <cell r="K187">
            <v>1113.9000000000001</v>
          </cell>
          <cell r="L187">
            <v>0</v>
          </cell>
          <cell r="M187">
            <v>0</v>
          </cell>
          <cell r="N187">
            <v>7337.1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485.36</v>
          </cell>
          <cell r="U187">
            <v>0</v>
          </cell>
          <cell r="V187">
            <v>485.36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485.36</v>
          </cell>
          <cell r="AJ187">
            <v>6851.74</v>
          </cell>
          <cell r="AK187">
            <v>197.34</v>
          </cell>
          <cell r="AL187">
            <v>414.96</v>
          </cell>
          <cell r="AM187">
            <v>832.22</v>
          </cell>
        </row>
        <row r="188">
          <cell r="A188" t="str">
            <v>Total Depto</v>
          </cell>
          <cell r="C188" t="str">
            <v xml:space="preserve">  -----------------------</v>
          </cell>
          <cell r="D188" t="str">
            <v xml:space="preserve">  -----------------------</v>
          </cell>
          <cell r="E188" t="str">
            <v xml:space="preserve">  -----------------------</v>
          </cell>
          <cell r="F188" t="str">
            <v xml:space="preserve">  -----------------------</v>
          </cell>
          <cell r="G188" t="str">
            <v xml:space="preserve">  -----------------------</v>
          </cell>
          <cell r="H188" t="str">
            <v xml:space="preserve">  -----------------------</v>
          </cell>
          <cell r="I188" t="str">
            <v xml:space="preserve">  -----------------------</v>
          </cell>
          <cell r="J188" t="str">
            <v xml:space="preserve">  -----------------------</v>
          </cell>
          <cell r="K188" t="str">
            <v xml:space="preserve">  -----------------------</v>
          </cell>
          <cell r="L188" t="str">
            <v xml:space="preserve">  -----------------------</v>
          </cell>
          <cell r="M188" t="str">
            <v xml:space="preserve">  -----------------------</v>
          </cell>
          <cell r="N188" t="str">
            <v xml:space="preserve">  -----------------------</v>
          </cell>
          <cell r="O188" t="str">
            <v xml:space="preserve">  -----------------------</v>
          </cell>
          <cell r="P188" t="str">
            <v xml:space="preserve">  -----------------------</v>
          </cell>
          <cell r="Q188" t="str">
            <v xml:space="preserve">  -----------------------</v>
          </cell>
          <cell r="R188" t="str">
            <v xml:space="preserve">  -----------------------</v>
          </cell>
          <cell r="S188" t="str">
            <v xml:space="preserve">  -----------------------</v>
          </cell>
          <cell r="T188" t="str">
            <v xml:space="preserve">  -----------------------</v>
          </cell>
          <cell r="U188" t="str">
            <v xml:space="preserve">  -----------------------</v>
          </cell>
          <cell r="V188" t="str">
            <v xml:space="preserve">  -----------------------</v>
          </cell>
          <cell r="W188" t="str">
            <v xml:space="preserve">  -----------------------</v>
          </cell>
          <cell r="X188" t="str">
            <v xml:space="preserve">  -----------------------</v>
          </cell>
          <cell r="Y188" t="str">
            <v xml:space="preserve">  -----------------------</v>
          </cell>
          <cell r="Z188" t="str">
            <v xml:space="preserve">  -----------------------</v>
          </cell>
          <cell r="AA188" t="str">
            <v xml:space="preserve">  -----------------------</v>
          </cell>
          <cell r="AB188" t="str">
            <v xml:space="preserve">  -----------------------</v>
          </cell>
          <cell r="AC188" t="str">
            <v xml:space="preserve">  -----------------------</v>
          </cell>
          <cell r="AD188" t="str">
            <v xml:space="preserve">  -----------------------</v>
          </cell>
          <cell r="AE188" t="str">
            <v xml:space="preserve">  -----------------------</v>
          </cell>
          <cell r="AF188" t="str">
            <v xml:space="preserve">  -----------------------</v>
          </cell>
          <cell r="AG188" t="str">
            <v xml:space="preserve">  -----------------------</v>
          </cell>
          <cell r="AH188" t="str">
            <v xml:space="preserve">  -----------------------</v>
          </cell>
          <cell r="AI188" t="str">
            <v xml:space="preserve">  -----------------------</v>
          </cell>
          <cell r="AJ188" t="str">
            <v xml:space="preserve">  -----------------------</v>
          </cell>
          <cell r="AK188" t="str">
            <v xml:space="preserve">  -----------------------</v>
          </cell>
          <cell r="AL188" t="str">
            <v xml:space="preserve">  -----------------------</v>
          </cell>
          <cell r="AM188" t="str">
            <v xml:space="preserve">  -----------------------</v>
          </cell>
        </row>
        <row r="189">
          <cell r="C189">
            <v>6223.2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1000</v>
          </cell>
          <cell r="K189">
            <v>1113.9000000000001</v>
          </cell>
          <cell r="L189">
            <v>0</v>
          </cell>
          <cell r="M189">
            <v>0</v>
          </cell>
          <cell r="N189">
            <v>7337.1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485.36</v>
          </cell>
          <cell r="U189">
            <v>0</v>
          </cell>
          <cell r="V189">
            <v>485.36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485.36</v>
          </cell>
          <cell r="AJ189">
            <v>6851.74</v>
          </cell>
          <cell r="AK189">
            <v>197.34</v>
          </cell>
          <cell r="AL189">
            <v>414.96</v>
          </cell>
          <cell r="AM189">
            <v>832.22</v>
          </cell>
        </row>
        <row r="191">
          <cell r="A191" t="str">
            <v>Departamento 4799 COM MUN TLAQUEPAQUE</v>
          </cell>
        </row>
        <row r="192">
          <cell r="A192" t="str">
            <v>00873</v>
          </cell>
          <cell r="B192" t="str">
            <v>GONZALEZ REAL BLANCA LUCERO</v>
          </cell>
          <cell r="C192">
            <v>6223.2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1000</v>
          </cell>
          <cell r="K192">
            <v>0</v>
          </cell>
          <cell r="L192">
            <v>0</v>
          </cell>
          <cell r="M192">
            <v>0</v>
          </cell>
          <cell r="N192">
            <v>6223.2</v>
          </cell>
          <cell r="O192">
            <v>0</v>
          </cell>
          <cell r="P192">
            <v>0</v>
          </cell>
          <cell r="Q192">
            <v>0</v>
          </cell>
          <cell r="R192">
            <v>-250.2</v>
          </cell>
          <cell r="S192">
            <v>0</v>
          </cell>
          <cell r="T192">
            <v>365.3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6223.2</v>
          </cell>
          <cell r="AK192">
            <v>170.88</v>
          </cell>
          <cell r="AL192">
            <v>350.84</v>
          </cell>
          <cell r="AM192">
            <v>805.78</v>
          </cell>
        </row>
        <row r="193">
          <cell r="A193" t="str">
            <v>Total Depto</v>
          </cell>
          <cell r="C193" t="str">
            <v xml:space="preserve">  -----------------------</v>
          </cell>
          <cell r="D193" t="str">
            <v xml:space="preserve">  -----------------------</v>
          </cell>
          <cell r="E193" t="str">
            <v xml:space="preserve">  -----------------------</v>
          </cell>
          <cell r="F193" t="str">
            <v xml:space="preserve">  -----------------------</v>
          </cell>
          <cell r="G193" t="str">
            <v xml:space="preserve">  -----------------------</v>
          </cell>
          <cell r="H193" t="str">
            <v xml:space="preserve">  -----------------------</v>
          </cell>
          <cell r="I193" t="str">
            <v xml:space="preserve">  -----------------------</v>
          </cell>
          <cell r="J193" t="str">
            <v xml:space="preserve">  -----------------------</v>
          </cell>
          <cell r="K193" t="str">
            <v xml:space="preserve">  -----------------------</v>
          </cell>
          <cell r="L193" t="str">
            <v xml:space="preserve">  -----------------------</v>
          </cell>
          <cell r="M193" t="str">
            <v xml:space="preserve">  -----------------------</v>
          </cell>
          <cell r="N193" t="str">
            <v xml:space="preserve">  -----------------------</v>
          </cell>
          <cell r="O193" t="str">
            <v xml:space="preserve">  -----------------------</v>
          </cell>
          <cell r="P193" t="str">
            <v xml:space="preserve">  -----------------------</v>
          </cell>
          <cell r="Q193" t="str">
            <v xml:space="preserve">  -----------------------</v>
          </cell>
          <cell r="R193" t="str">
            <v xml:space="preserve">  -----------------------</v>
          </cell>
          <cell r="S193" t="str">
            <v xml:space="preserve">  -----------------------</v>
          </cell>
          <cell r="T193" t="str">
            <v xml:space="preserve">  -----------------------</v>
          </cell>
          <cell r="U193" t="str">
            <v xml:space="preserve">  -----------------------</v>
          </cell>
          <cell r="V193" t="str">
            <v xml:space="preserve">  -----------------------</v>
          </cell>
          <cell r="W193" t="str">
            <v xml:space="preserve">  -----------------------</v>
          </cell>
          <cell r="X193" t="str">
            <v xml:space="preserve">  -----------------------</v>
          </cell>
          <cell r="Y193" t="str">
            <v xml:space="preserve">  -----------------------</v>
          </cell>
          <cell r="Z193" t="str">
            <v xml:space="preserve">  -----------------------</v>
          </cell>
          <cell r="AA193" t="str">
            <v xml:space="preserve">  -----------------------</v>
          </cell>
          <cell r="AB193" t="str">
            <v xml:space="preserve">  -----------------------</v>
          </cell>
          <cell r="AC193" t="str">
            <v xml:space="preserve">  -----------------------</v>
          </cell>
          <cell r="AD193" t="str">
            <v xml:space="preserve">  -----------------------</v>
          </cell>
          <cell r="AE193" t="str">
            <v xml:space="preserve">  -----------------------</v>
          </cell>
          <cell r="AF193" t="str">
            <v xml:space="preserve">  -----------------------</v>
          </cell>
          <cell r="AG193" t="str">
            <v xml:space="preserve">  -----------------------</v>
          </cell>
          <cell r="AH193" t="str">
            <v xml:space="preserve">  -----------------------</v>
          </cell>
          <cell r="AI193" t="str">
            <v xml:space="preserve">  -----------------------</v>
          </cell>
          <cell r="AJ193" t="str">
            <v xml:space="preserve">  -----------------------</v>
          </cell>
          <cell r="AK193" t="str">
            <v xml:space="preserve">  -----------------------</v>
          </cell>
          <cell r="AL193" t="str">
            <v xml:space="preserve">  -----------------------</v>
          </cell>
          <cell r="AM193" t="str">
            <v xml:space="preserve">  -----------------------</v>
          </cell>
        </row>
        <row r="194">
          <cell r="C194">
            <v>6223.2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1000</v>
          </cell>
          <cell r="K194">
            <v>0</v>
          </cell>
          <cell r="L194">
            <v>0</v>
          </cell>
          <cell r="M194">
            <v>0</v>
          </cell>
          <cell r="N194">
            <v>6223.2</v>
          </cell>
          <cell r="O194">
            <v>0</v>
          </cell>
          <cell r="P194">
            <v>0</v>
          </cell>
          <cell r="Q194">
            <v>0</v>
          </cell>
          <cell r="R194">
            <v>-250.2</v>
          </cell>
          <cell r="S194">
            <v>0</v>
          </cell>
          <cell r="T194">
            <v>365.3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6223.2</v>
          </cell>
          <cell r="AK194">
            <v>170.88</v>
          </cell>
          <cell r="AL194">
            <v>350.84</v>
          </cell>
          <cell r="AM194">
            <v>805.78</v>
          </cell>
        </row>
        <row r="196">
          <cell r="A196" t="str">
            <v>Departamento 9114 INSTITUTO REYES HEROLES</v>
          </cell>
        </row>
        <row r="197">
          <cell r="A197" t="str">
            <v>00093</v>
          </cell>
          <cell r="B197" t="str">
            <v>HERNANDEZ VIRGEN VERONICA</v>
          </cell>
          <cell r="C197">
            <v>9168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1000</v>
          </cell>
          <cell r="K197">
            <v>0</v>
          </cell>
          <cell r="L197">
            <v>0</v>
          </cell>
          <cell r="M197">
            <v>0</v>
          </cell>
          <cell r="N197">
            <v>9168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684.56</v>
          </cell>
          <cell r="U197">
            <v>0</v>
          </cell>
          <cell r="V197">
            <v>684.56</v>
          </cell>
          <cell r="W197">
            <v>256.77999999999997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941.34</v>
          </cell>
          <cell r="AJ197">
            <v>8226.66</v>
          </cell>
          <cell r="AK197">
            <v>185.5</v>
          </cell>
          <cell r="AL197">
            <v>419.02</v>
          </cell>
          <cell r="AM197">
            <v>834.28</v>
          </cell>
        </row>
        <row r="198">
          <cell r="A198" t="str">
            <v>Total Depto</v>
          </cell>
          <cell r="C198" t="str">
            <v xml:space="preserve">  -----------------------</v>
          </cell>
          <cell r="D198" t="str">
            <v xml:space="preserve">  -----------------------</v>
          </cell>
          <cell r="E198" t="str">
            <v xml:space="preserve">  -----------------------</v>
          </cell>
          <cell r="F198" t="str">
            <v xml:space="preserve">  -----------------------</v>
          </cell>
          <cell r="G198" t="str">
            <v xml:space="preserve">  -----------------------</v>
          </cell>
          <cell r="H198" t="str">
            <v xml:space="preserve">  -----------------------</v>
          </cell>
          <cell r="I198" t="str">
            <v xml:space="preserve">  -----------------------</v>
          </cell>
          <cell r="J198" t="str">
            <v xml:space="preserve">  -----------------------</v>
          </cell>
          <cell r="K198" t="str">
            <v xml:space="preserve">  -----------------------</v>
          </cell>
          <cell r="L198" t="str">
            <v xml:space="preserve">  -----------------------</v>
          </cell>
          <cell r="M198" t="str">
            <v xml:space="preserve">  -----------------------</v>
          </cell>
          <cell r="N198" t="str">
            <v xml:space="preserve">  -----------------------</v>
          </cell>
          <cell r="O198" t="str">
            <v xml:space="preserve">  -----------------------</v>
          </cell>
          <cell r="P198" t="str">
            <v xml:space="preserve">  -----------------------</v>
          </cell>
          <cell r="Q198" t="str">
            <v xml:space="preserve">  -----------------------</v>
          </cell>
          <cell r="R198" t="str">
            <v xml:space="preserve">  -----------------------</v>
          </cell>
          <cell r="S198" t="str">
            <v xml:space="preserve">  -----------------------</v>
          </cell>
          <cell r="T198" t="str">
            <v xml:space="preserve">  -----------------------</v>
          </cell>
          <cell r="U198" t="str">
            <v xml:space="preserve">  -----------------------</v>
          </cell>
          <cell r="V198" t="str">
            <v xml:space="preserve">  -----------------------</v>
          </cell>
          <cell r="W198" t="str">
            <v xml:space="preserve">  -----------------------</v>
          </cell>
          <cell r="X198" t="str">
            <v xml:space="preserve">  -----------------------</v>
          </cell>
          <cell r="Y198" t="str">
            <v xml:space="preserve">  -----------------------</v>
          </cell>
          <cell r="Z198" t="str">
            <v xml:space="preserve">  -----------------------</v>
          </cell>
          <cell r="AA198" t="str">
            <v xml:space="preserve">  -----------------------</v>
          </cell>
          <cell r="AB198" t="str">
            <v xml:space="preserve">  -----------------------</v>
          </cell>
          <cell r="AC198" t="str">
            <v xml:space="preserve">  -----------------------</v>
          </cell>
          <cell r="AD198" t="str">
            <v xml:space="preserve">  -----------------------</v>
          </cell>
          <cell r="AE198" t="str">
            <v xml:space="preserve">  -----------------------</v>
          </cell>
          <cell r="AF198" t="str">
            <v xml:space="preserve">  -----------------------</v>
          </cell>
          <cell r="AG198" t="str">
            <v xml:space="preserve">  -----------------------</v>
          </cell>
          <cell r="AH198" t="str">
            <v xml:space="preserve">  -----------------------</v>
          </cell>
          <cell r="AI198" t="str">
            <v xml:space="preserve">  -----------------------</v>
          </cell>
          <cell r="AJ198" t="str">
            <v xml:space="preserve">  -----------------------</v>
          </cell>
          <cell r="AK198" t="str">
            <v xml:space="preserve">  -----------------------</v>
          </cell>
          <cell r="AL198" t="str">
            <v xml:space="preserve">  -----------------------</v>
          </cell>
          <cell r="AM198" t="str">
            <v xml:space="preserve">  -----------------------</v>
          </cell>
        </row>
        <row r="199">
          <cell r="C199">
            <v>9168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1000</v>
          </cell>
          <cell r="K199">
            <v>0</v>
          </cell>
          <cell r="L199">
            <v>0</v>
          </cell>
          <cell r="M199">
            <v>0</v>
          </cell>
          <cell r="N199">
            <v>9168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684.56</v>
          </cell>
          <cell r="U199">
            <v>0</v>
          </cell>
          <cell r="V199">
            <v>684.56</v>
          </cell>
          <cell r="W199">
            <v>256.77999999999997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941.34</v>
          </cell>
          <cell r="AJ199">
            <v>8226.66</v>
          </cell>
          <cell r="AK199">
            <v>185.5</v>
          </cell>
          <cell r="AL199">
            <v>419.02</v>
          </cell>
          <cell r="AM199">
            <v>834.28</v>
          </cell>
        </row>
        <row r="201">
          <cell r="A201" t="str">
            <v>Departamento 9117 CDE CENTRO DE MEDIACION</v>
          </cell>
        </row>
        <row r="202">
          <cell r="A202" t="str">
            <v>00969</v>
          </cell>
          <cell r="B202" t="str">
            <v>GONZALEZ VALENZUELA LUIS GEOVANNI</v>
          </cell>
          <cell r="C202">
            <v>6840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1000</v>
          </cell>
          <cell r="K202">
            <v>4384.46</v>
          </cell>
          <cell r="L202">
            <v>0</v>
          </cell>
          <cell r="M202">
            <v>0</v>
          </cell>
          <cell r="N202">
            <v>11224.46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920.72</v>
          </cell>
          <cell r="U202">
            <v>0</v>
          </cell>
          <cell r="V202">
            <v>920.72</v>
          </cell>
          <cell r="W202">
            <v>303.74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1224.46</v>
          </cell>
          <cell r="AJ202">
            <v>10000</v>
          </cell>
          <cell r="AK202">
            <v>215.1</v>
          </cell>
          <cell r="AL202">
            <v>493.64</v>
          </cell>
          <cell r="AM202">
            <v>882.48</v>
          </cell>
        </row>
        <row r="203">
          <cell r="A203" t="str">
            <v>Total Depto</v>
          </cell>
          <cell r="C203" t="str">
            <v xml:space="preserve">  -----------------------</v>
          </cell>
          <cell r="D203" t="str">
            <v xml:space="preserve">  -----------------------</v>
          </cell>
          <cell r="E203" t="str">
            <v xml:space="preserve">  -----------------------</v>
          </cell>
          <cell r="F203" t="str">
            <v xml:space="preserve">  -----------------------</v>
          </cell>
          <cell r="G203" t="str">
            <v xml:space="preserve">  -----------------------</v>
          </cell>
          <cell r="H203" t="str">
            <v xml:space="preserve">  -----------------------</v>
          </cell>
          <cell r="I203" t="str">
            <v xml:space="preserve">  -----------------------</v>
          </cell>
          <cell r="J203" t="str">
            <v xml:space="preserve">  -----------------------</v>
          </cell>
          <cell r="K203" t="str">
            <v xml:space="preserve">  -----------------------</v>
          </cell>
          <cell r="L203" t="str">
            <v xml:space="preserve">  -----------------------</v>
          </cell>
          <cell r="M203" t="str">
            <v xml:space="preserve">  -----------------------</v>
          </cell>
          <cell r="N203" t="str">
            <v xml:space="preserve">  -----------------------</v>
          </cell>
          <cell r="O203" t="str">
            <v xml:space="preserve">  -----------------------</v>
          </cell>
          <cell r="P203" t="str">
            <v xml:space="preserve">  -----------------------</v>
          </cell>
          <cell r="Q203" t="str">
            <v xml:space="preserve">  -----------------------</v>
          </cell>
          <cell r="R203" t="str">
            <v xml:space="preserve">  -----------------------</v>
          </cell>
          <cell r="S203" t="str">
            <v xml:space="preserve">  -----------------------</v>
          </cell>
          <cell r="T203" t="str">
            <v xml:space="preserve">  -----------------------</v>
          </cell>
          <cell r="U203" t="str">
            <v xml:space="preserve">  -----------------------</v>
          </cell>
          <cell r="V203" t="str">
            <v xml:space="preserve">  -----------------------</v>
          </cell>
          <cell r="W203" t="str">
            <v xml:space="preserve">  -----------------------</v>
          </cell>
          <cell r="X203" t="str">
            <v xml:space="preserve">  -----------------------</v>
          </cell>
          <cell r="Y203" t="str">
            <v xml:space="preserve">  -----------------------</v>
          </cell>
          <cell r="Z203" t="str">
            <v xml:space="preserve">  -----------------------</v>
          </cell>
          <cell r="AA203" t="str">
            <v xml:space="preserve">  -----------------------</v>
          </cell>
          <cell r="AB203" t="str">
            <v xml:space="preserve">  -----------------------</v>
          </cell>
          <cell r="AC203" t="str">
            <v xml:space="preserve">  -----------------------</v>
          </cell>
          <cell r="AD203" t="str">
            <v xml:space="preserve">  -----------------------</v>
          </cell>
          <cell r="AE203" t="str">
            <v xml:space="preserve">  -----------------------</v>
          </cell>
          <cell r="AF203" t="str">
            <v xml:space="preserve">  -----------------------</v>
          </cell>
          <cell r="AG203" t="str">
            <v xml:space="preserve">  -----------------------</v>
          </cell>
          <cell r="AH203" t="str">
            <v xml:space="preserve">  -----------------------</v>
          </cell>
          <cell r="AI203" t="str">
            <v xml:space="preserve">  -----------------------</v>
          </cell>
          <cell r="AJ203" t="str">
            <v xml:space="preserve">  -----------------------</v>
          </cell>
          <cell r="AK203" t="str">
            <v xml:space="preserve">  -----------------------</v>
          </cell>
          <cell r="AL203" t="str">
            <v xml:space="preserve">  -----------------------</v>
          </cell>
          <cell r="AM203" t="str">
            <v xml:space="preserve">  -----------------------</v>
          </cell>
        </row>
        <row r="204">
          <cell r="C204">
            <v>6840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1000</v>
          </cell>
          <cell r="K204">
            <v>4384.46</v>
          </cell>
          <cell r="L204">
            <v>0</v>
          </cell>
          <cell r="M204">
            <v>0</v>
          </cell>
          <cell r="N204">
            <v>11224.46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920.72</v>
          </cell>
          <cell r="U204">
            <v>0</v>
          </cell>
          <cell r="V204">
            <v>920.72</v>
          </cell>
          <cell r="W204">
            <v>303.74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1224.46</v>
          </cell>
          <cell r="AJ204">
            <v>10000</v>
          </cell>
          <cell r="AK204">
            <v>215.1</v>
          </cell>
          <cell r="AL204">
            <v>493.64</v>
          </cell>
          <cell r="AM204">
            <v>882.48</v>
          </cell>
        </row>
        <row r="206">
          <cell r="A206" t="str">
            <v>Departamento 9119 CDE SECRETARIA DE MEDIO AMBIENTE</v>
          </cell>
        </row>
        <row r="207">
          <cell r="A207" t="str">
            <v>00966</v>
          </cell>
          <cell r="B207" t="str">
            <v>RUIZ MEJIA MARIA MAGDALENA</v>
          </cell>
          <cell r="C207">
            <v>6240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1000</v>
          </cell>
          <cell r="K207">
            <v>4984.5</v>
          </cell>
          <cell r="L207">
            <v>0</v>
          </cell>
          <cell r="M207">
            <v>0</v>
          </cell>
          <cell r="N207">
            <v>11224.5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920.74</v>
          </cell>
          <cell r="U207">
            <v>0</v>
          </cell>
          <cell r="V207">
            <v>920.74</v>
          </cell>
          <cell r="W207">
            <v>303.76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1224.5</v>
          </cell>
          <cell r="AJ207">
            <v>10000</v>
          </cell>
          <cell r="AK207">
            <v>215.12</v>
          </cell>
          <cell r="AL207">
            <v>493.66</v>
          </cell>
          <cell r="AM207">
            <v>882.5</v>
          </cell>
        </row>
        <row r="208">
          <cell r="A208" t="str">
            <v>Total Depto</v>
          </cell>
          <cell r="C208" t="str">
            <v xml:space="preserve">  -----------------------</v>
          </cell>
          <cell r="D208" t="str">
            <v xml:space="preserve">  -----------------------</v>
          </cell>
          <cell r="E208" t="str">
            <v xml:space="preserve">  -----------------------</v>
          </cell>
          <cell r="F208" t="str">
            <v xml:space="preserve">  -----------------------</v>
          </cell>
          <cell r="G208" t="str">
            <v xml:space="preserve">  -----------------------</v>
          </cell>
          <cell r="H208" t="str">
            <v xml:space="preserve">  -----------------------</v>
          </cell>
          <cell r="I208" t="str">
            <v xml:space="preserve">  -----------------------</v>
          </cell>
          <cell r="J208" t="str">
            <v xml:space="preserve">  -----------------------</v>
          </cell>
          <cell r="K208" t="str">
            <v xml:space="preserve">  -----------------------</v>
          </cell>
          <cell r="L208" t="str">
            <v xml:space="preserve">  -----------------------</v>
          </cell>
          <cell r="M208" t="str">
            <v xml:space="preserve">  -----------------------</v>
          </cell>
          <cell r="N208" t="str">
            <v xml:space="preserve">  -----------------------</v>
          </cell>
          <cell r="O208" t="str">
            <v xml:space="preserve">  -----------------------</v>
          </cell>
          <cell r="P208" t="str">
            <v xml:space="preserve">  -----------------------</v>
          </cell>
          <cell r="Q208" t="str">
            <v xml:space="preserve">  -----------------------</v>
          </cell>
          <cell r="R208" t="str">
            <v xml:space="preserve">  -----------------------</v>
          </cell>
          <cell r="S208" t="str">
            <v xml:space="preserve">  -----------------------</v>
          </cell>
          <cell r="T208" t="str">
            <v xml:space="preserve">  -----------------------</v>
          </cell>
          <cell r="U208" t="str">
            <v xml:space="preserve">  -----------------------</v>
          </cell>
          <cell r="V208" t="str">
            <v xml:space="preserve">  -----------------------</v>
          </cell>
          <cell r="W208" t="str">
            <v xml:space="preserve">  -----------------------</v>
          </cell>
          <cell r="X208" t="str">
            <v xml:space="preserve">  -----------------------</v>
          </cell>
          <cell r="Y208" t="str">
            <v xml:space="preserve">  -----------------------</v>
          </cell>
          <cell r="Z208" t="str">
            <v xml:space="preserve">  -----------------------</v>
          </cell>
          <cell r="AA208" t="str">
            <v xml:space="preserve">  -----------------------</v>
          </cell>
          <cell r="AB208" t="str">
            <v xml:space="preserve">  -----------------------</v>
          </cell>
          <cell r="AC208" t="str">
            <v xml:space="preserve">  -----------------------</v>
          </cell>
          <cell r="AD208" t="str">
            <v xml:space="preserve">  -----------------------</v>
          </cell>
          <cell r="AE208" t="str">
            <v xml:space="preserve">  -----------------------</v>
          </cell>
          <cell r="AF208" t="str">
            <v xml:space="preserve">  -----------------------</v>
          </cell>
          <cell r="AG208" t="str">
            <v xml:space="preserve">  -----------------------</v>
          </cell>
          <cell r="AH208" t="str">
            <v xml:space="preserve">  -----------------------</v>
          </cell>
          <cell r="AI208" t="str">
            <v xml:space="preserve">  -----------------------</v>
          </cell>
          <cell r="AJ208" t="str">
            <v xml:space="preserve">  -----------------------</v>
          </cell>
          <cell r="AK208" t="str">
            <v xml:space="preserve">  -----------------------</v>
          </cell>
          <cell r="AL208" t="str">
            <v xml:space="preserve">  -----------------------</v>
          </cell>
          <cell r="AM208" t="str">
            <v xml:space="preserve">  -----------------------</v>
          </cell>
        </row>
        <row r="209">
          <cell r="C209">
            <v>6240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1000</v>
          </cell>
          <cell r="K209">
            <v>4984.5</v>
          </cell>
          <cell r="L209">
            <v>0</v>
          </cell>
          <cell r="M209">
            <v>0</v>
          </cell>
          <cell r="N209">
            <v>11224.5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920.74</v>
          </cell>
          <cell r="U209">
            <v>0</v>
          </cell>
          <cell r="V209">
            <v>920.74</v>
          </cell>
          <cell r="W209">
            <v>303.76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1224.5</v>
          </cell>
          <cell r="AJ209">
            <v>10000</v>
          </cell>
          <cell r="AK209">
            <v>215.12</v>
          </cell>
          <cell r="AL209">
            <v>493.66</v>
          </cell>
          <cell r="AM209">
            <v>882.5</v>
          </cell>
        </row>
        <row r="211">
          <cell r="A211"/>
          <cell r="C211" t="str">
            <v xml:space="preserve">  =============</v>
          </cell>
          <cell r="D211" t="str">
            <v xml:space="preserve">  =============</v>
          </cell>
          <cell r="E211" t="str">
            <v xml:space="preserve">  =============</v>
          </cell>
          <cell r="F211" t="str">
            <v xml:space="preserve">  =============</v>
          </cell>
          <cell r="G211" t="str">
            <v xml:space="preserve">  =============</v>
          </cell>
          <cell r="H211" t="str">
            <v xml:space="preserve">  =============</v>
          </cell>
          <cell r="I211" t="str">
            <v xml:space="preserve">  =============</v>
          </cell>
          <cell r="J211" t="str">
            <v xml:space="preserve">  =============</v>
          </cell>
          <cell r="K211" t="str">
            <v xml:space="preserve">  =============</v>
          </cell>
          <cell r="L211" t="str">
            <v xml:space="preserve">  =============</v>
          </cell>
          <cell r="M211" t="str">
            <v xml:space="preserve">  =============</v>
          </cell>
          <cell r="N211" t="str">
            <v xml:space="preserve">  =============</v>
          </cell>
          <cell r="O211" t="str">
            <v xml:space="preserve">  =============</v>
          </cell>
          <cell r="P211" t="str">
            <v xml:space="preserve">  =============</v>
          </cell>
          <cell r="Q211" t="str">
            <v xml:space="preserve">  =============</v>
          </cell>
          <cell r="R211" t="str">
            <v xml:space="preserve">  =============</v>
          </cell>
          <cell r="S211" t="str">
            <v xml:space="preserve">  =============</v>
          </cell>
          <cell r="T211" t="str">
            <v xml:space="preserve">  =============</v>
          </cell>
          <cell r="U211" t="str">
            <v xml:space="preserve">  =============</v>
          </cell>
          <cell r="V211" t="str">
            <v xml:space="preserve">  =============</v>
          </cell>
          <cell r="W211" t="str">
            <v xml:space="preserve">  =============</v>
          </cell>
          <cell r="X211" t="str">
            <v xml:space="preserve">  =============</v>
          </cell>
          <cell r="Y211" t="str">
            <v xml:space="preserve">  =============</v>
          </cell>
          <cell r="Z211" t="str">
            <v xml:space="preserve">  =============</v>
          </cell>
          <cell r="AA211" t="str">
            <v xml:space="preserve">  =============</v>
          </cell>
          <cell r="AB211" t="str">
            <v xml:space="preserve">  =============</v>
          </cell>
          <cell r="AC211" t="str">
            <v xml:space="preserve">  =============</v>
          </cell>
          <cell r="AD211" t="str">
            <v xml:space="preserve">  =============</v>
          </cell>
          <cell r="AE211" t="str">
            <v xml:space="preserve">  =============</v>
          </cell>
          <cell r="AF211" t="str">
            <v xml:space="preserve">  =============</v>
          </cell>
          <cell r="AG211" t="str">
            <v xml:space="preserve">  =============</v>
          </cell>
          <cell r="AH211" t="str">
            <v xml:space="preserve">  =============</v>
          </cell>
          <cell r="AI211" t="str">
            <v xml:space="preserve">  =============</v>
          </cell>
          <cell r="AJ211" t="str">
            <v xml:space="preserve">  =============</v>
          </cell>
          <cell r="AK211" t="str">
            <v xml:space="preserve">  =============</v>
          </cell>
          <cell r="AL211" t="str">
            <v xml:space="preserve">  =============</v>
          </cell>
          <cell r="AM211" t="str">
            <v xml:space="preserve">  =============</v>
          </cell>
        </row>
        <row r="212">
          <cell r="A212" t="str">
            <v>Total Gral.</v>
          </cell>
          <cell r="B212" t="str">
            <v xml:space="preserve"> </v>
          </cell>
          <cell r="C212">
            <v>766474.3</v>
          </cell>
          <cell r="D212">
            <v>3985.07</v>
          </cell>
          <cell r="E212">
            <v>0</v>
          </cell>
          <cell r="F212">
            <v>2100</v>
          </cell>
          <cell r="G212">
            <v>2070.8000000000002</v>
          </cell>
          <cell r="H212">
            <v>14894.18</v>
          </cell>
          <cell r="I212">
            <v>9000</v>
          </cell>
          <cell r="J212">
            <v>80000</v>
          </cell>
          <cell r="K212">
            <v>278610.46999999997</v>
          </cell>
          <cell r="L212">
            <v>0</v>
          </cell>
          <cell r="M212">
            <v>0</v>
          </cell>
          <cell r="N212">
            <v>1077134.82</v>
          </cell>
          <cell r="O212">
            <v>120</v>
          </cell>
          <cell r="P212">
            <v>3631.51</v>
          </cell>
          <cell r="Q212">
            <v>44381.84</v>
          </cell>
          <cell r="R212">
            <v>-2609.37</v>
          </cell>
          <cell r="S212">
            <v>0</v>
          </cell>
          <cell r="T212">
            <v>112408.62</v>
          </cell>
          <cell r="U212">
            <v>943.27</v>
          </cell>
          <cell r="V212">
            <v>108938.42</v>
          </cell>
          <cell r="W212">
            <v>27164.82</v>
          </cell>
          <cell r="X212">
            <v>25394.04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210573.9</v>
          </cell>
          <cell r="AJ212">
            <v>866560.92</v>
          </cell>
          <cell r="AK212">
            <v>21165.65</v>
          </cell>
          <cell r="AL212">
            <v>49776.06</v>
          </cell>
          <cell r="AM212">
            <v>76612.69</v>
          </cell>
        </row>
        <row r="214">
          <cell r="C214" t="str">
            <v xml:space="preserve"> </v>
          </cell>
          <cell r="D214" t="str">
            <v xml:space="preserve"> </v>
          </cell>
          <cell r="E214" t="str">
            <v xml:space="preserve"> </v>
          </cell>
          <cell r="F214" t="str">
            <v xml:space="preserve"> </v>
          </cell>
          <cell r="G214" t="str">
            <v xml:space="preserve"> </v>
          </cell>
          <cell r="H214" t="str">
            <v xml:space="preserve"> </v>
          </cell>
          <cell r="I214" t="str">
            <v xml:space="preserve"> </v>
          </cell>
          <cell r="J214" t="str">
            <v xml:space="preserve"> </v>
          </cell>
          <cell r="K214" t="str">
            <v xml:space="preserve"> </v>
          </cell>
          <cell r="L214" t="str">
            <v xml:space="preserve"> </v>
          </cell>
          <cell r="M214" t="str">
            <v xml:space="preserve"> </v>
          </cell>
          <cell r="N214" t="str">
            <v xml:space="preserve"> </v>
          </cell>
          <cell r="O214" t="str">
            <v xml:space="preserve"> </v>
          </cell>
          <cell r="P214" t="str">
            <v xml:space="preserve"> </v>
          </cell>
          <cell r="Q214" t="str">
            <v xml:space="preserve"> </v>
          </cell>
          <cell r="R214" t="str">
            <v xml:space="preserve"> </v>
          </cell>
          <cell r="S214" t="str">
            <v xml:space="preserve"> </v>
          </cell>
          <cell r="T214" t="str">
            <v xml:space="preserve"> </v>
          </cell>
          <cell r="U214" t="str">
            <v xml:space="preserve"> </v>
          </cell>
          <cell r="V214" t="str">
            <v xml:space="preserve"> </v>
          </cell>
          <cell r="W214" t="str">
            <v xml:space="preserve"> </v>
          </cell>
          <cell r="X214" t="str">
            <v xml:space="preserve"> </v>
          </cell>
          <cell r="Y214" t="str">
            <v xml:space="preserve"> </v>
          </cell>
          <cell r="Z214" t="str">
            <v xml:space="preserve"> </v>
          </cell>
          <cell r="AA214" t="str">
            <v xml:space="preserve"> </v>
          </cell>
          <cell r="AB214" t="str">
            <v xml:space="preserve"> </v>
          </cell>
          <cell r="AC214" t="str">
            <v xml:space="preserve"> </v>
          </cell>
          <cell r="AD214" t="str">
            <v xml:space="preserve"> </v>
          </cell>
          <cell r="AE214" t="str">
            <v xml:space="preserve"> </v>
          </cell>
          <cell r="AF214" t="str">
            <v xml:space="preserve"> </v>
          </cell>
          <cell r="AG214" t="str">
            <v xml:space="preserve"> </v>
          </cell>
          <cell r="AH214" t="str">
            <v xml:space="preserve"> </v>
          </cell>
          <cell r="AI214" t="str">
            <v xml:space="preserve"> </v>
          </cell>
          <cell r="AJ214" t="str">
            <v xml:space="preserve"> </v>
          </cell>
          <cell r="AK214" t="str">
            <v xml:space="preserve"> </v>
          </cell>
          <cell r="AL214" t="str">
            <v xml:space="preserve"> </v>
          </cell>
          <cell r="AM214" t="str">
            <v xml:space="preserve"> </v>
          </cell>
        </row>
        <row r="215">
          <cell r="A215" t="str">
            <v xml:space="preserve"> </v>
          </cell>
          <cell r="B215" t="str">
            <v xml:space="preserve"> 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  <cell r="P215"/>
          <cell r="Q215"/>
          <cell r="R215"/>
          <cell r="S215"/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1"/>
  <sheetViews>
    <sheetView showGridLines="0" tabSelected="1" zoomScale="96" zoomScaleNormal="96" workbookViewId="0">
      <pane ySplit="6" topLeftCell="A148" activePane="bottomLeft" state="frozen"/>
      <selection pane="bottomLeft" activeCell="A7" sqref="A7:D148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235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139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176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VLOOKUP($A8,[1]Hoja1!$A$9:$AM$276,3,0)</f>
        <v>11767.5</v>
      </c>
      <c r="G8" s="15">
        <f>VLOOKUP($A8,[1]Hoja1!$A$9:$AM$276,8,0)</f>
        <v>0</v>
      </c>
      <c r="H8" s="15">
        <f>VLOOKUP($A8,[1]Hoja1!$A$9:$AM$276,5,0)+VLOOKUP($A8,[1]Hoja1!$A$9:$AM$276,7,0)</f>
        <v>0</v>
      </c>
      <c r="I8" s="15">
        <f>VLOOKUP($A8,[1]Hoja1!$A$9:$AM$276,4,0)+VLOOKUP($A8,[1]Hoja1!$A$9:$AM$276,6,0)</f>
        <v>0</v>
      </c>
      <c r="J8" s="15">
        <f>VLOOKUP($A8,[1]Hoja1!$A$9:$AM$276,9,0)+VLOOKUP($A8,[1]Hoja1!$A$9:$AM$276,11,0)</f>
        <v>3232.5</v>
      </c>
      <c r="K8" s="15">
        <f>VLOOKUP($A8,[1]Hoja1!$A$9:$AM$276,10,0)</f>
        <v>1000</v>
      </c>
      <c r="L8" s="16">
        <f>SUM(F8:J8)</f>
        <v>15000</v>
      </c>
      <c r="M8" s="15">
        <f>VLOOKUP($A8,[1]Hoja1!$A$9:$AM$276,35,0)</f>
        <v>5354.64</v>
      </c>
      <c r="N8" s="16">
        <f>+L8-M8</f>
        <v>9645.36</v>
      </c>
    </row>
    <row r="9" spans="1:14" s="11" customFormat="1" ht="10.5" customHeight="1" x14ac:dyDescent="0.25">
      <c r="A9" s="12" t="s">
        <v>19</v>
      </c>
      <c r="B9" s="13" t="s">
        <v>20</v>
      </c>
      <c r="C9" s="14" t="s">
        <v>17</v>
      </c>
      <c r="D9" s="14" t="s">
        <v>18</v>
      </c>
      <c r="E9" s="15">
        <f t="shared" ref="E9:E19" si="0">+F9/30</f>
        <v>580.98</v>
      </c>
      <c r="F9" s="15">
        <f>VLOOKUP($A9,[1]Hoja1!$A$9:$AM$276,3,0)</f>
        <v>17429.400000000001</v>
      </c>
      <c r="G9" s="15">
        <f>VLOOKUP($A9,[1]Hoja1!$A$9:$AM$276,8,0)</f>
        <v>0</v>
      </c>
      <c r="H9" s="15">
        <f>VLOOKUP($A9,[1]Hoja1!$A$9:$AM$276,5,0)+VLOOKUP($A9,[1]Hoja1!$A$9:$AM$276,7,0)</f>
        <v>0</v>
      </c>
      <c r="I9" s="15">
        <f>VLOOKUP($A9,[1]Hoja1!$A$9:$AM$276,4,0)+VLOOKUP($A9,[1]Hoja1!$A$9:$AM$276,6,0)</f>
        <v>0</v>
      </c>
      <c r="J9" s="15">
        <f>VLOOKUP($A9,[1]Hoja1!$A$9:$AM$276,9,0)+VLOOKUP($A9,[1]Hoja1!$A$9:$AM$276,11,0)</f>
        <v>0</v>
      </c>
      <c r="K9" s="15">
        <f>VLOOKUP($A9,[1]Hoja1!$A$9:$AM$276,10,0)</f>
        <v>1000</v>
      </c>
      <c r="L9" s="16">
        <f t="shared" ref="L9:L25" si="1">SUM(F9:J9)</f>
        <v>17429.400000000001</v>
      </c>
      <c r="M9" s="15">
        <f>VLOOKUP($A9,[1]Hoja1!$A$9:$AM$276,35,0)</f>
        <v>2630.98</v>
      </c>
      <c r="N9" s="16">
        <f t="shared" ref="N9:N22" si="2">+L9-M9</f>
        <v>14798.420000000002</v>
      </c>
    </row>
    <row r="10" spans="1:14" s="11" customFormat="1" ht="10.5" customHeight="1" x14ac:dyDescent="0.25">
      <c r="A10" s="12" t="s">
        <v>21</v>
      </c>
      <c r="B10" s="13" t="s">
        <v>22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VLOOKUP($A10,[1]Hoja1!$A$9:$AM$276,8,0)</f>
        <v>0</v>
      </c>
      <c r="H10" s="15">
        <f>VLOOKUP($A10,[1]Hoja1!$A$9:$AM$276,5,0)+VLOOKUP($A10,[1]Hoja1!$A$9:$AM$276,7,0)</f>
        <v>0</v>
      </c>
      <c r="I10" s="15">
        <f>VLOOKUP($A10,[1]Hoja1!$A$9:$AM$276,4,0)+VLOOKUP($A10,[1]Hoja1!$A$9:$AM$276,6,0)</f>
        <v>0</v>
      </c>
      <c r="J10" s="15">
        <f>VLOOKUP($A10,[1]Hoja1!$A$9:$AM$276,9,0)+VLOOKUP($A10,[1]Hoja1!$A$9:$AM$276,11,0)</f>
        <v>3232.5</v>
      </c>
      <c r="K10" s="15">
        <f>VLOOKUP($A10,[1]Hoja1!$A$9:$AM$276,10,0)</f>
        <v>1000</v>
      </c>
      <c r="L10" s="16">
        <f t="shared" si="1"/>
        <v>15000</v>
      </c>
      <c r="M10" s="15">
        <f>VLOOKUP($A10,[1]Hoja1!$A$9:$AM$276,35,0)</f>
        <v>1997.62</v>
      </c>
      <c r="N10" s="16">
        <f t="shared" si="2"/>
        <v>13002.380000000001</v>
      </c>
    </row>
    <row r="11" spans="1:14" s="11" customFormat="1" ht="10.5" customHeight="1" x14ac:dyDescent="0.25">
      <c r="A11" s="12" t="s">
        <v>51</v>
      </c>
      <c r="B11" s="13" t="s">
        <v>52</v>
      </c>
      <c r="C11" s="14" t="s">
        <v>44</v>
      </c>
      <c r="D11" s="14" t="s">
        <v>18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VLOOKUP($A11,[1]Hoja1!$A$9:$AM$276,8,0)</f>
        <v>0</v>
      </c>
      <c r="H11" s="15">
        <f>VLOOKUP($A11,[1]Hoja1!$A$9:$AM$276,5,0)+VLOOKUP($A11,[1]Hoja1!$A$9:$AM$276,7,0)</f>
        <v>0</v>
      </c>
      <c r="I11" s="15">
        <f>VLOOKUP($A11,[1]Hoja1!$A$9:$AM$276,4,0)+VLOOKUP($A11,[1]Hoja1!$A$9:$AM$276,6,0)</f>
        <v>0</v>
      </c>
      <c r="J11" s="15">
        <f>VLOOKUP($A11,[1]Hoja1!$A$9:$AM$276,9,0)+VLOOKUP($A11,[1]Hoja1!$A$9:$AM$276,11,0)</f>
        <v>3450</v>
      </c>
      <c r="K11" s="15">
        <f>VLOOKUP($A11,[1]Hoja1!$A$9:$AM$276,10,0)</f>
        <v>1000</v>
      </c>
      <c r="L11" s="16">
        <f t="shared" si="1"/>
        <v>12000</v>
      </c>
      <c r="M11" s="15">
        <f>VLOOKUP($A11,[1]Hoja1!$A$9:$AM$276,35,0)</f>
        <v>4473.99</v>
      </c>
      <c r="N11" s="16">
        <f t="shared" si="2"/>
        <v>7526.01</v>
      </c>
    </row>
    <row r="12" spans="1:14" s="11" customFormat="1" ht="10.5" customHeight="1" x14ac:dyDescent="0.25">
      <c r="A12" s="12" t="s">
        <v>63</v>
      </c>
      <c r="B12" s="13" t="s">
        <v>122</v>
      </c>
      <c r="C12" s="14" t="s">
        <v>114</v>
      </c>
      <c r="D12" s="14" t="s">
        <v>140</v>
      </c>
      <c r="E12" s="15">
        <f t="shared" si="0"/>
        <v>207.44</v>
      </c>
      <c r="F12" s="15">
        <f>VLOOKUP($A12,[1]Hoja1!$A$9:$AM$276,3,0)</f>
        <v>6223.2</v>
      </c>
      <c r="G12" s="15">
        <f>VLOOKUP($A12,[1]Hoja1!$A$9:$AM$276,8,0)</f>
        <v>0</v>
      </c>
      <c r="H12" s="15">
        <f>VLOOKUP($A12,[1]Hoja1!$A$9:$AM$276,5,0)+VLOOKUP($A12,[1]Hoja1!$A$9:$AM$276,7,0)</f>
        <v>0</v>
      </c>
      <c r="I12" s="15">
        <f>VLOOKUP($A12,[1]Hoja1!$A$9:$AM$276,4,0)+VLOOKUP($A12,[1]Hoja1!$A$9:$AM$276,6,0)</f>
        <v>0</v>
      </c>
      <c r="J12" s="15">
        <f>VLOOKUP($A12,[1]Hoja1!$A$9:$AM$276,9,0)+VLOOKUP($A12,[1]Hoja1!$A$9:$AM$276,11,0)</f>
        <v>4481.8999999999996</v>
      </c>
      <c r="K12" s="15">
        <f>VLOOKUP($A12,[1]Hoja1!$A$9:$AM$276,10,0)</f>
        <v>1000</v>
      </c>
      <c r="L12" s="16">
        <f t="shared" si="1"/>
        <v>10705.099999999999</v>
      </c>
      <c r="M12" s="15">
        <f>VLOOKUP($A12,[1]Hoja1!$A$9:$AM$276,35,0)</f>
        <v>4051.89</v>
      </c>
      <c r="N12" s="16">
        <f t="shared" si="2"/>
        <v>6653.2099999999991</v>
      </c>
    </row>
    <row r="13" spans="1:14" s="11" customFormat="1" ht="10.5" customHeight="1" x14ac:dyDescent="0.25">
      <c r="A13" s="12" t="s">
        <v>204</v>
      </c>
      <c r="B13" s="13" t="s">
        <v>205</v>
      </c>
      <c r="C13" s="14"/>
      <c r="D13" s="14" t="s">
        <v>140</v>
      </c>
      <c r="E13" s="15">
        <v>352.5</v>
      </c>
      <c r="F13" s="15">
        <f>VLOOKUP($A13,[1]Hoja1!$A$9:$AM$276,3,0)</f>
        <v>10575</v>
      </c>
      <c r="G13" s="15">
        <f>VLOOKUP($A13,[1]Hoja1!$A$9:$AM$276,8,0)</f>
        <v>0</v>
      </c>
      <c r="H13" s="15">
        <f>VLOOKUP($A13,[1]Hoja1!$A$9:$AM$276,5,0)+VLOOKUP($A13,[1]Hoja1!$A$9:$AM$276,7,0)</f>
        <v>0</v>
      </c>
      <c r="I13" s="15">
        <f>VLOOKUP($A13,[1]Hoja1!$A$9:$AM$276,4,0)+VLOOKUP($A13,[1]Hoja1!$A$9:$AM$276,6,0)</f>
        <v>0</v>
      </c>
      <c r="J13" s="15">
        <f>VLOOKUP($A13,[1]Hoja1!$A$9:$AM$276,9,0)+VLOOKUP($A13,[1]Hoja1!$A$9:$AM$276,11,0)</f>
        <v>7116.9</v>
      </c>
      <c r="K13" s="15">
        <f>VLOOKUP($A13,[1]Hoja1!$A$9:$AM$276,10,0)</f>
        <v>1000</v>
      </c>
      <c r="L13" s="16">
        <f t="shared" si="1"/>
        <v>17691.900000000001</v>
      </c>
      <c r="M13" s="15">
        <f>VLOOKUP($A13,[1]Hoja1!$A$9:$AM$276,35,0)</f>
        <v>2632.38</v>
      </c>
      <c r="N13" s="16">
        <f t="shared" si="2"/>
        <v>15059.52</v>
      </c>
    </row>
    <row r="14" spans="1:14" s="11" customFormat="1" ht="10.5" customHeight="1" x14ac:dyDescent="0.25">
      <c r="A14" s="12" t="s">
        <v>167</v>
      </c>
      <c r="B14" s="13" t="s">
        <v>168</v>
      </c>
      <c r="C14" s="14" t="s">
        <v>169</v>
      </c>
      <c r="D14" s="14" t="s">
        <v>140</v>
      </c>
      <c r="E14" s="15">
        <f t="shared" si="0"/>
        <v>352.5</v>
      </c>
      <c r="F14" s="15">
        <f>VLOOKUP($A14,[1]Hoja1!$A$9:$AM$276,3,0)</f>
        <v>10575</v>
      </c>
      <c r="G14" s="15">
        <f>VLOOKUP($A14,[1]Hoja1!$A$9:$AM$276,8,0)</f>
        <v>0</v>
      </c>
      <c r="H14" s="15">
        <f>VLOOKUP($A14,[1]Hoja1!$A$9:$AM$276,5,0)+VLOOKUP($A14,[1]Hoja1!$A$9:$AM$276,7,0)</f>
        <v>0</v>
      </c>
      <c r="I14" s="15">
        <f>VLOOKUP($A14,[1]Hoja1!$A$9:$AM$276,4,0)+VLOOKUP($A14,[1]Hoja1!$A$9:$AM$276,6,0)</f>
        <v>0</v>
      </c>
      <c r="J14" s="15">
        <f>VLOOKUP($A14,[1]Hoja1!$A$9:$AM$276,9,0)+VLOOKUP($A14,[1]Hoja1!$A$9:$AM$276,11,0)</f>
        <v>7038.42</v>
      </c>
      <c r="K14" s="15">
        <f>VLOOKUP($A14,[1]Hoja1!$A$9:$AM$276,10,0)</f>
        <v>1000</v>
      </c>
      <c r="L14" s="16">
        <f t="shared" si="1"/>
        <v>17613.419999999998</v>
      </c>
      <c r="M14" s="15">
        <f>VLOOKUP($A14,[1]Hoja1!$A$9:$AM$276,35,0)</f>
        <v>2613.42</v>
      </c>
      <c r="N14" s="16">
        <f t="shared" si="2"/>
        <v>14999.999999999998</v>
      </c>
    </row>
    <row r="15" spans="1:14" s="11" customFormat="1" ht="10.5" customHeight="1" x14ac:dyDescent="0.25">
      <c r="A15" s="12" t="s">
        <v>163</v>
      </c>
      <c r="B15" s="13" t="s">
        <v>164</v>
      </c>
      <c r="C15" s="14" t="s">
        <v>114</v>
      </c>
      <c r="D15" s="14" t="s">
        <v>140</v>
      </c>
      <c r="E15" s="15">
        <f t="shared" si="0"/>
        <v>207.44</v>
      </c>
      <c r="F15" s="15">
        <f>VLOOKUP($A15,[1]Hoja1!$A$9:$AM$276,3,0)</f>
        <v>6223.2</v>
      </c>
      <c r="G15" s="15">
        <f>VLOOKUP($A15,[1]Hoja1!$A$9:$AM$276,8,0)</f>
        <v>0</v>
      </c>
      <c r="H15" s="15">
        <f>VLOOKUP($A15,[1]Hoja1!$A$9:$AM$276,5,0)+VLOOKUP($A15,[1]Hoja1!$A$9:$AM$276,7,0)</f>
        <v>0</v>
      </c>
      <c r="I15" s="15">
        <f>VLOOKUP($A15,[1]Hoja1!$A$9:$AM$276,4,0)+VLOOKUP($A15,[1]Hoja1!$A$9:$AM$276,6,0)</f>
        <v>0</v>
      </c>
      <c r="J15" s="15">
        <f>VLOOKUP($A15,[1]Hoja1!$A$9:$AM$276,9,0)+VLOOKUP($A15,[1]Hoja1!$A$9:$AM$276,11,0)</f>
        <v>2402.4</v>
      </c>
      <c r="K15" s="15">
        <f>VLOOKUP($A15,[1]Hoja1!$A$9:$AM$276,10,0)</f>
        <v>1000</v>
      </c>
      <c r="L15" s="16">
        <f t="shared" si="1"/>
        <v>8625.6</v>
      </c>
      <c r="M15" s="15">
        <f>VLOOKUP($A15,[1]Hoja1!$A$9:$AM$276,35,0)</f>
        <v>625.54</v>
      </c>
      <c r="N15" s="16">
        <f t="shared" si="2"/>
        <v>8000.06</v>
      </c>
    </row>
    <row r="16" spans="1:14" s="11" customFormat="1" ht="10.5" customHeight="1" x14ac:dyDescent="0.25">
      <c r="A16" s="12" t="s">
        <v>165</v>
      </c>
      <c r="B16" s="13" t="s">
        <v>166</v>
      </c>
      <c r="C16" s="14" t="s">
        <v>114</v>
      </c>
      <c r="D16" s="14" t="s">
        <v>140</v>
      </c>
      <c r="E16" s="15">
        <f t="shared" si="0"/>
        <v>352.5</v>
      </c>
      <c r="F16" s="15">
        <f>VLOOKUP($A16,[1]Hoja1!$A$9:$AM$276,3,0)</f>
        <v>10575</v>
      </c>
      <c r="G16" s="15">
        <f>VLOOKUP($A16,[1]Hoja1!$A$9:$AM$276,8,0)</f>
        <v>0</v>
      </c>
      <c r="H16" s="15">
        <f>VLOOKUP($A16,[1]Hoja1!$A$9:$AM$276,5,0)+VLOOKUP($A16,[1]Hoja1!$A$9:$AM$276,7,0)</f>
        <v>0</v>
      </c>
      <c r="I16" s="15">
        <f>VLOOKUP($A16,[1]Hoja1!$A$9:$AM$276,4,0)+VLOOKUP($A16,[1]Hoja1!$A$9:$AM$276,6,0)</f>
        <v>0</v>
      </c>
      <c r="J16" s="15">
        <f>VLOOKUP($A16,[1]Hoja1!$A$9:$AM$276,9,0)+VLOOKUP($A16,[1]Hoja1!$A$9:$AM$276,11,0)</f>
        <v>7038.44</v>
      </c>
      <c r="K16" s="15">
        <f>VLOOKUP($A16,[1]Hoja1!$A$9:$AM$276,10,0)</f>
        <v>1000</v>
      </c>
      <c r="L16" s="16">
        <f t="shared" si="1"/>
        <v>17613.439999999999</v>
      </c>
      <c r="M16" s="15">
        <f>VLOOKUP($A16,[1]Hoja1!$A$9:$AM$276,35,0)</f>
        <v>2613.44</v>
      </c>
      <c r="N16" s="16">
        <f t="shared" si="2"/>
        <v>14999.999999999998</v>
      </c>
    </row>
    <row r="17" spans="1:14" s="11" customFormat="1" ht="10.5" customHeight="1" x14ac:dyDescent="0.25">
      <c r="A17" s="12" t="s">
        <v>180</v>
      </c>
      <c r="B17" s="13" t="s">
        <v>181</v>
      </c>
      <c r="C17" s="14" t="s">
        <v>114</v>
      </c>
      <c r="D17" s="14" t="s">
        <v>140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VLOOKUP($A17,[1]Hoja1!$A$9:$AM$276,8,0)</f>
        <v>0</v>
      </c>
      <c r="H17" s="15">
        <f>VLOOKUP($A17,[1]Hoja1!$A$9:$AM$276,5,0)+VLOOKUP($A17,[1]Hoja1!$A$9:$AM$276,7,0)</f>
        <v>0</v>
      </c>
      <c r="I17" s="15">
        <f>VLOOKUP($A17,[1]Hoja1!$A$9:$AM$276,4,0)+VLOOKUP($A17,[1]Hoja1!$A$9:$AM$276,6,0)</f>
        <v>0</v>
      </c>
      <c r="J17" s="15">
        <f>VLOOKUP($A17,[1]Hoja1!$A$9:$AM$276,9,0)+VLOOKUP($A17,[1]Hoja1!$A$9:$AM$276,11,0)</f>
        <v>7038.3</v>
      </c>
      <c r="K17" s="15">
        <f>VLOOKUP($A17,[1]Hoja1!$A$9:$AM$276,10,0)</f>
        <v>1000</v>
      </c>
      <c r="L17" s="16">
        <f t="shared" si="1"/>
        <v>17613.3</v>
      </c>
      <c r="M17" s="15">
        <f>VLOOKUP($A17,[1]Hoja1!$A$9:$AM$276,35,0)</f>
        <v>2613.3000000000002</v>
      </c>
      <c r="N17" s="16">
        <f t="shared" si="2"/>
        <v>15000</v>
      </c>
    </row>
    <row r="18" spans="1:14" s="11" customFormat="1" ht="10.5" customHeight="1" x14ac:dyDescent="0.25">
      <c r="A18" s="12" t="s">
        <v>182</v>
      </c>
      <c r="B18" s="13" t="s">
        <v>183</v>
      </c>
      <c r="C18" s="14" t="s">
        <v>114</v>
      </c>
      <c r="D18" s="14" t="s">
        <v>140</v>
      </c>
      <c r="E18" s="15">
        <v>208</v>
      </c>
      <c r="F18" s="15">
        <f>VLOOKUP($A18,[1]Hoja1!$A$9:$AM$276,3,0)</f>
        <v>6240</v>
      </c>
      <c r="G18" s="15">
        <f>VLOOKUP($A18,[1]Hoja1!$A$9:$AM$276,8,0)</f>
        <v>0</v>
      </c>
      <c r="H18" s="15">
        <f>VLOOKUP($A18,[1]Hoja1!$A$9:$AM$276,5,0)+VLOOKUP($A18,[1]Hoja1!$A$9:$AM$276,7,0)</f>
        <v>0</v>
      </c>
      <c r="I18" s="15">
        <f>VLOOKUP($A18,[1]Hoja1!$A$9:$AM$276,4,0)+VLOOKUP($A18,[1]Hoja1!$A$9:$AM$276,6,0)</f>
        <v>0</v>
      </c>
      <c r="J18" s="15">
        <f>VLOOKUP($A18,[1]Hoja1!$A$9:$AM$276,9,0)+VLOOKUP($A18,[1]Hoja1!$A$9:$AM$276,11,0)</f>
        <v>3777</v>
      </c>
      <c r="K18" s="15">
        <f>VLOOKUP($A18,[1]Hoja1!$A$9:$AM$276,10,0)</f>
        <v>1000</v>
      </c>
      <c r="L18" s="16">
        <f t="shared" si="1"/>
        <v>10017</v>
      </c>
      <c r="M18" s="15">
        <f>VLOOKUP($A18,[1]Hoja1!$A$9:$AM$276,35,0)</f>
        <v>1017.08</v>
      </c>
      <c r="N18" s="16">
        <f t="shared" si="2"/>
        <v>8999.92</v>
      </c>
    </row>
    <row r="19" spans="1:14" s="11" customFormat="1" ht="10.5" customHeight="1" x14ac:dyDescent="0.25">
      <c r="A19" s="12" t="s">
        <v>184</v>
      </c>
      <c r="B19" s="13" t="s">
        <v>185</v>
      </c>
      <c r="C19" s="14" t="s">
        <v>114</v>
      </c>
      <c r="D19" s="14" t="s">
        <v>140</v>
      </c>
      <c r="E19" s="15">
        <f t="shared" si="0"/>
        <v>352.5</v>
      </c>
      <c r="F19" s="15">
        <f>VLOOKUP($A19,[1]Hoja1!$A$9:$AM$276,3,0)</f>
        <v>10575</v>
      </c>
      <c r="G19" s="15">
        <f>VLOOKUP($A19,[1]Hoja1!$A$9:$AM$276,8,0)</f>
        <v>0</v>
      </c>
      <c r="H19" s="15">
        <f>VLOOKUP($A19,[1]Hoja1!$A$9:$AM$276,5,0)+VLOOKUP($A19,[1]Hoja1!$A$9:$AM$276,7,0)</f>
        <v>0</v>
      </c>
      <c r="I19" s="15">
        <f>VLOOKUP($A19,[1]Hoja1!$A$9:$AM$276,4,0)+VLOOKUP($A19,[1]Hoja1!$A$9:$AM$276,6,0)</f>
        <v>0</v>
      </c>
      <c r="J19" s="15">
        <f>VLOOKUP($A19,[1]Hoja1!$A$9:$AM$276,9,0)+VLOOKUP($A19,[1]Hoja1!$A$9:$AM$276,11,0)</f>
        <v>7038.4</v>
      </c>
      <c r="K19" s="15">
        <f>VLOOKUP($A19,[1]Hoja1!$A$9:$AM$276,10,0)</f>
        <v>1000</v>
      </c>
      <c r="L19" s="16">
        <f t="shared" si="1"/>
        <v>17613.400000000001</v>
      </c>
      <c r="M19" s="15">
        <f>VLOOKUP($A19,[1]Hoja1!$A$9:$AM$276,35,0)</f>
        <v>2613.4</v>
      </c>
      <c r="N19" s="16">
        <f t="shared" si="2"/>
        <v>15000.000000000002</v>
      </c>
    </row>
    <row r="20" spans="1:14" s="11" customFormat="1" ht="10.5" customHeight="1" x14ac:dyDescent="0.25">
      <c r="A20" s="12" t="s">
        <v>186</v>
      </c>
      <c r="B20" s="13" t="s">
        <v>187</v>
      </c>
      <c r="C20" s="14" t="s">
        <v>114</v>
      </c>
      <c r="D20" s="14" t="s">
        <v>140</v>
      </c>
      <c r="E20" s="15">
        <v>208</v>
      </c>
      <c r="F20" s="15">
        <f>VLOOKUP($A20,[1]Hoja1!$A$9:$AM$276,3,0)</f>
        <v>6240</v>
      </c>
      <c r="G20" s="15">
        <f>VLOOKUP($A20,[1]Hoja1!$A$9:$AM$276,8,0)</f>
        <v>0</v>
      </c>
      <c r="H20" s="15">
        <f>VLOOKUP($A20,[1]Hoja1!$A$9:$AM$276,5,0)+VLOOKUP($A20,[1]Hoja1!$A$9:$AM$276,7,0)</f>
        <v>0</v>
      </c>
      <c r="I20" s="15">
        <f>VLOOKUP($A20,[1]Hoja1!$A$9:$AM$276,4,0)+VLOOKUP($A20,[1]Hoja1!$A$9:$AM$276,6,0)</f>
        <v>0</v>
      </c>
      <c r="J20" s="15">
        <f>VLOOKUP($A20,[1]Hoja1!$A$9:$AM$276,9,0)+VLOOKUP($A20,[1]Hoja1!$A$9:$AM$276,11,0)</f>
        <v>4981.22</v>
      </c>
      <c r="K20" s="15">
        <f>VLOOKUP($A20,[1]Hoja1!$A$9:$AM$276,10,0)</f>
        <v>1000</v>
      </c>
      <c r="L20" s="16">
        <f t="shared" si="1"/>
        <v>11221.220000000001</v>
      </c>
      <c r="M20" s="15">
        <f>VLOOKUP($A20,[1]Hoja1!$A$9:$AM$276,35,0)</f>
        <v>1221.22</v>
      </c>
      <c r="N20" s="16">
        <f t="shared" si="2"/>
        <v>10000.000000000002</v>
      </c>
    </row>
    <row r="21" spans="1:14" s="11" customFormat="1" ht="10.5" customHeight="1" x14ac:dyDescent="0.25">
      <c r="A21" s="12" t="s">
        <v>211</v>
      </c>
      <c r="B21" s="13" t="s">
        <v>212</v>
      </c>
      <c r="C21" s="14" t="s">
        <v>114</v>
      </c>
      <c r="D21" s="14" t="s">
        <v>140</v>
      </c>
      <c r="E21" s="15">
        <v>352.5</v>
      </c>
      <c r="F21" s="15">
        <f>VLOOKUP($A21,[1]Hoja1!$A$9:$AM$276,3,0)</f>
        <v>10575</v>
      </c>
      <c r="G21" s="15">
        <f>VLOOKUP($A21,[1]Hoja1!$A$9:$AM$276,8,0)</f>
        <v>0</v>
      </c>
      <c r="H21" s="15">
        <f>VLOOKUP($A21,[1]Hoja1!$A$9:$AM$276,5,0)+VLOOKUP($A21,[1]Hoja1!$A$9:$AM$276,7,0)</f>
        <v>0</v>
      </c>
      <c r="I21" s="15">
        <f>VLOOKUP($A21,[1]Hoja1!$A$9:$AM$276,4,0)+VLOOKUP($A21,[1]Hoja1!$A$9:$AM$276,6,0)</f>
        <v>0</v>
      </c>
      <c r="J21" s="15">
        <f>VLOOKUP($A21,[1]Hoja1!$A$9:$AM$276,9,0)+VLOOKUP($A21,[1]Hoja1!$A$9:$AM$276,11,0)</f>
        <v>7029.68</v>
      </c>
      <c r="K21" s="15">
        <f>VLOOKUP($A21,[1]Hoja1!$A$9:$AM$276,10,0)</f>
        <v>1000</v>
      </c>
      <c r="L21" s="16">
        <f t="shared" si="1"/>
        <v>17604.68</v>
      </c>
      <c r="M21" s="15">
        <f>VLOOKUP($A21,[1]Hoja1!$A$9:$AM$276,35,0)</f>
        <v>2604.6799999999998</v>
      </c>
      <c r="N21" s="16">
        <f t="shared" ref="N21" si="3">+L21-M21</f>
        <v>15000</v>
      </c>
    </row>
    <row r="22" spans="1:14" s="11" customFormat="1" ht="10.5" customHeight="1" x14ac:dyDescent="0.25">
      <c r="A22" s="12" t="s">
        <v>222</v>
      </c>
      <c r="B22" s="13" t="s">
        <v>223</v>
      </c>
      <c r="C22" s="14" t="s">
        <v>114</v>
      </c>
      <c r="D22" s="14" t="s">
        <v>140</v>
      </c>
      <c r="E22" s="15">
        <v>320</v>
      </c>
      <c r="F22" s="15">
        <f>VLOOKUP($A22,[1]Hoja1!$A$9:$AM$276,3,0)</f>
        <v>9600</v>
      </c>
      <c r="G22" s="15">
        <f>VLOOKUP($A22,[1]Hoja1!$A$9:$AM$276,8,0)</f>
        <v>0</v>
      </c>
      <c r="H22" s="15">
        <f>VLOOKUP($A22,[1]Hoja1!$A$9:$AM$276,5,0)+VLOOKUP($A22,[1]Hoja1!$A$9:$AM$276,7,0)</f>
        <v>0</v>
      </c>
      <c r="I22" s="15">
        <f>VLOOKUP($A22,[1]Hoja1!$A$9:$AM$276,4,0)+VLOOKUP($A22,[1]Hoja1!$A$9:$AM$276,6,0)</f>
        <v>0</v>
      </c>
      <c r="J22" s="15">
        <f>VLOOKUP($A22,[1]Hoja1!$A$9:$AM$276,9,0)+VLOOKUP($A22,[1]Hoja1!$A$9:$AM$276,11,0)</f>
        <v>6689.6</v>
      </c>
      <c r="K22" s="15">
        <f>VLOOKUP($A22,[1]Hoja1!$A$9:$AM$276,10,0)</f>
        <v>1000</v>
      </c>
      <c r="L22" s="16">
        <f t="shared" si="1"/>
        <v>16289.6</v>
      </c>
      <c r="M22" s="15">
        <f>VLOOKUP($A22,[1]Hoja1!$A$9:$AM$276,35,0)</f>
        <v>2289.6</v>
      </c>
      <c r="N22" s="16">
        <f t="shared" si="2"/>
        <v>14000</v>
      </c>
    </row>
    <row r="23" spans="1:14" s="11" customFormat="1" ht="10.5" customHeight="1" x14ac:dyDescent="0.25">
      <c r="A23" s="12" t="s">
        <v>226</v>
      </c>
      <c r="B23" s="13" t="s">
        <v>227</v>
      </c>
      <c r="C23" s="14" t="s">
        <v>114</v>
      </c>
      <c r="D23" s="14" t="s">
        <v>140</v>
      </c>
      <c r="E23" s="15">
        <v>320</v>
      </c>
      <c r="F23" s="15">
        <f>VLOOKUP($A23,[1]Hoja1!$A$9:$AM$276,3,0)</f>
        <v>9600</v>
      </c>
      <c r="G23" s="15">
        <f>VLOOKUP($A23,[1]Hoja1!$A$9:$AM$276,8,0)</f>
        <v>0</v>
      </c>
      <c r="H23" s="15">
        <f>VLOOKUP($A23,[1]Hoja1!$A$9:$AM$276,5,0)+VLOOKUP($A23,[1]Hoja1!$A$9:$AM$276,7,0)</f>
        <v>0</v>
      </c>
      <c r="I23" s="15">
        <f>VLOOKUP($A23,[1]Hoja1!$A$9:$AM$276,4,0)+VLOOKUP($A23,[1]Hoja1!$A$9:$AM$276,6,0)</f>
        <v>0</v>
      </c>
      <c r="J23" s="15">
        <f>VLOOKUP($A23,[1]Hoja1!$A$9:$AM$276,9,0)+VLOOKUP($A23,[1]Hoja1!$A$9:$AM$276,11,0)</f>
        <v>7200.02</v>
      </c>
      <c r="K23" s="15">
        <f>VLOOKUP($A23,[1]Hoja1!$A$9:$AM$276,10,0)</f>
        <v>1000</v>
      </c>
      <c r="L23" s="16">
        <f t="shared" si="1"/>
        <v>16800.02</v>
      </c>
      <c r="M23" s="15">
        <f>VLOOKUP($A23,[1]Hoja1!$A$9:$AM$276,35,0)</f>
        <v>2800.02</v>
      </c>
      <c r="N23" s="16">
        <f t="shared" ref="N23:N25" si="4">+L23-M23</f>
        <v>14000</v>
      </c>
    </row>
    <row r="24" spans="1:14" s="11" customFormat="1" ht="10.5" customHeight="1" x14ac:dyDescent="0.25">
      <c r="A24" s="12" t="s">
        <v>228</v>
      </c>
      <c r="B24" s="13" t="s">
        <v>229</v>
      </c>
      <c r="C24" s="14" t="s">
        <v>114</v>
      </c>
      <c r="D24" s="14" t="s">
        <v>140</v>
      </c>
      <c r="E24" s="15">
        <v>456</v>
      </c>
      <c r="F24" s="15">
        <f>VLOOKUP($A24,[1]Hoja1!$A$9:$AM$276,3,0)</f>
        <v>13680</v>
      </c>
      <c r="G24" s="15">
        <f>VLOOKUP($A24,[1]Hoja1!$A$9:$AM$276,8,0)</f>
        <v>0</v>
      </c>
      <c r="H24" s="15">
        <f>VLOOKUP($A24,[1]Hoja1!$A$9:$AM$276,5,0)+VLOOKUP($A24,[1]Hoja1!$A$9:$AM$276,7,0)</f>
        <v>0</v>
      </c>
      <c r="I24" s="15">
        <f>VLOOKUP($A24,[1]Hoja1!$A$9:$AM$276,4,0)+VLOOKUP($A24,[1]Hoja1!$A$9:$AM$276,6,0)</f>
        <v>0</v>
      </c>
      <c r="J24" s="15">
        <f>VLOOKUP($A24,[1]Hoja1!$A$9:$AM$276,9,0)+VLOOKUP($A24,[1]Hoja1!$A$9:$AM$276,11,0)</f>
        <v>9509.7999999999993</v>
      </c>
      <c r="K24" s="15">
        <f>VLOOKUP($A24,[1]Hoja1!$A$9:$AM$276,10,0)</f>
        <v>1000</v>
      </c>
      <c r="L24" s="16">
        <f t="shared" ref="L24" si="5">SUM(F24:J24)</f>
        <v>23189.8</v>
      </c>
      <c r="M24" s="15">
        <f>VLOOKUP($A24,[1]Hoja1!$A$9:$AM$276,35,0)</f>
        <v>4189.8</v>
      </c>
      <c r="N24" s="16">
        <f t="shared" ref="N24" si="6">+L24-M24</f>
        <v>19000</v>
      </c>
    </row>
    <row r="25" spans="1:14" s="11" customFormat="1" ht="10.5" customHeight="1" x14ac:dyDescent="0.25">
      <c r="A25" s="12" t="s">
        <v>236</v>
      </c>
      <c r="B25" s="13" t="s">
        <v>237</v>
      </c>
      <c r="C25" s="14" t="s">
        <v>114</v>
      </c>
      <c r="D25" s="14" t="s">
        <v>140</v>
      </c>
      <c r="E25" s="15">
        <v>475</v>
      </c>
      <c r="F25" s="15">
        <f>VLOOKUP($A25,[1]Hoja1!$A$9:$AM$276,3,0)</f>
        <v>6175</v>
      </c>
      <c r="G25" s="15">
        <f>VLOOKUP($A25,[1]Hoja1!$A$9:$AM$276,8,0)</f>
        <v>0</v>
      </c>
      <c r="H25" s="15">
        <f>VLOOKUP($A25,[1]Hoja1!$A$9:$AM$276,5,0)+VLOOKUP($A25,[1]Hoja1!$A$9:$AM$276,7,0)</f>
        <v>0</v>
      </c>
      <c r="I25" s="15">
        <f>VLOOKUP($A25,[1]Hoja1!$A$9:$AM$276,4,0)+VLOOKUP($A25,[1]Hoja1!$A$9:$AM$276,6,0)</f>
        <v>0</v>
      </c>
      <c r="J25" s="15">
        <f>VLOOKUP($A25,[1]Hoja1!$A$9:$AM$276,9,0)+VLOOKUP($A25,[1]Hoja1!$A$9:$AM$276,11,0)</f>
        <v>18323</v>
      </c>
      <c r="K25" s="15">
        <f>VLOOKUP($A25,[1]Hoja1!$A$9:$AM$276,10,0)</f>
        <v>1000</v>
      </c>
      <c r="L25" s="16">
        <f t="shared" si="1"/>
        <v>24498</v>
      </c>
      <c r="M25" s="15">
        <f>VLOOKUP($A25,[1]Hoja1!$A$9:$AM$276,35,0)</f>
        <v>14663.26</v>
      </c>
      <c r="N25" s="16">
        <f t="shared" si="4"/>
        <v>9834.74</v>
      </c>
    </row>
    <row r="26" spans="1:14" s="11" customFormat="1" ht="10.5" customHeight="1" x14ac:dyDescent="0.25">
      <c r="A26" s="12"/>
      <c r="B26" s="13"/>
      <c r="C26" s="14"/>
      <c r="D26" s="14"/>
      <c r="E26" s="15"/>
      <c r="F26" s="15"/>
      <c r="G26" s="14"/>
      <c r="H26" s="14"/>
      <c r="I26" s="14"/>
      <c r="J26" s="14"/>
      <c r="K26" s="14"/>
      <c r="L26" s="16"/>
      <c r="M26" s="16"/>
      <c r="N26" s="16"/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232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233</v>
      </c>
      <c r="B29" s="13" t="s">
        <v>234</v>
      </c>
      <c r="C29" s="14" t="s">
        <v>17</v>
      </c>
      <c r="D29" s="14" t="s">
        <v>140</v>
      </c>
      <c r="E29" s="15">
        <f t="shared" ref="E29" si="7">+F29/30</f>
        <v>207.44</v>
      </c>
      <c r="F29" s="15">
        <f>VLOOKUP($A29,[1]Hoja1!$A$9:$AM$276,3,0)</f>
        <v>6223.2</v>
      </c>
      <c r="G29" s="15">
        <f>VLOOKUP($A29,[1]Hoja1!$A$9:$AM$276,8,0)</f>
        <v>0</v>
      </c>
      <c r="H29" s="15">
        <f>VLOOKUP($A29,[1]Hoja1!$A$9:$AM$276,5,0)+VLOOKUP($A29,[1]Hoja1!$A$9:$AM$276,7,0)</f>
        <v>0</v>
      </c>
      <c r="I29" s="15">
        <f>VLOOKUP($A29,[1]Hoja1!$A$9:$AM$276,4,0)+VLOOKUP($A29,[1]Hoja1!$A$9:$AM$276,6,0)</f>
        <v>0</v>
      </c>
      <c r="J29" s="15">
        <f>VLOOKUP($A29,[1]Hoja1!$A$9:$AM$276,9,0)+VLOOKUP($A29,[1]Hoja1!$A$9:$AM$276,11,0)</f>
        <v>1916.5</v>
      </c>
      <c r="K29" s="15">
        <f>VLOOKUP($A29,[1]Hoja1!$A$9:$AM$276,10,0)</f>
        <v>1000</v>
      </c>
      <c r="L29" s="16">
        <f>SUM(F29:J29)</f>
        <v>8139.7</v>
      </c>
      <c r="M29" s="15">
        <f>VLOOKUP($A29,[1]Hoja1!$A$9:$AM$276,35,0)</f>
        <v>572.67999999999995</v>
      </c>
      <c r="N29" s="16">
        <f t="shared" ref="N29" si="8">+L29-M29</f>
        <v>7567.0199999999995</v>
      </c>
    </row>
    <row r="30" spans="1:14" s="11" customFormat="1" ht="10.5" customHeight="1" x14ac:dyDescent="0.25">
      <c r="A30" s="12"/>
      <c r="B30" s="13"/>
      <c r="C30" s="14"/>
      <c r="D30" s="14"/>
      <c r="E30" s="15"/>
      <c r="F30" s="15"/>
      <c r="G30" s="14"/>
      <c r="H30" s="14"/>
      <c r="I30" s="15">
        <v>0</v>
      </c>
      <c r="J30" s="14"/>
      <c r="K30" s="14"/>
      <c r="L30" s="16"/>
      <c r="M30" s="16"/>
      <c r="N30" s="16"/>
    </row>
    <row r="31" spans="1:14" s="11" customFormat="1" ht="17.25" customHeight="1" x14ac:dyDescent="0.25">
      <c r="A31" s="6" t="s">
        <v>23</v>
      </c>
      <c r="B31" s="7"/>
      <c r="C31" s="8"/>
      <c r="D31" s="8"/>
      <c r="E31" s="9"/>
      <c r="F31" s="9"/>
      <c r="G31" s="8"/>
      <c r="H31" s="8"/>
      <c r="I31" s="8"/>
      <c r="J31" s="8"/>
      <c r="K31" s="8"/>
      <c r="L31" s="10"/>
      <c r="M31" s="10"/>
      <c r="N31" s="10"/>
    </row>
    <row r="32" spans="1:14" s="11" customFormat="1" ht="10.5" customHeight="1" x14ac:dyDescent="0.25">
      <c r="A32" s="12" t="s">
        <v>113</v>
      </c>
      <c r="B32" s="13" t="s">
        <v>120</v>
      </c>
      <c r="C32" s="14" t="s">
        <v>17</v>
      </c>
      <c r="D32" s="14" t="s">
        <v>140</v>
      </c>
      <c r="E32" s="15">
        <f t="shared" ref="E32:E34" si="9">+F32/30</f>
        <v>207.44</v>
      </c>
      <c r="F32" s="15">
        <f>VLOOKUP($A32,[1]Hoja1!$A$9:$AM$276,3,0)</f>
        <v>6223.2</v>
      </c>
      <c r="G32" s="15">
        <f>VLOOKUP($A32,[1]Hoja1!$A$9:$AM$276,8,0)</f>
        <v>0</v>
      </c>
      <c r="H32" s="15">
        <f>VLOOKUP($A32,[1]Hoja1!$A$9:$AM$276,5,0)+VLOOKUP($A32,[1]Hoja1!$A$9:$AM$276,7,0)</f>
        <v>0</v>
      </c>
      <c r="I32" s="15">
        <f>VLOOKUP($A32,[1]Hoja1!$A$9:$AM$276,4,0)+VLOOKUP($A32,[1]Hoja1!$A$9:$AM$276,6,0)</f>
        <v>0</v>
      </c>
      <c r="J32" s="15">
        <f>VLOOKUP($A32,[1]Hoja1!$A$9:$AM$276,9,0)+VLOOKUP($A32,[1]Hoja1!$A$9:$AM$276,11,0)</f>
        <v>3719.66</v>
      </c>
      <c r="K32" s="15">
        <f>VLOOKUP($A32,[1]Hoja1!$A$9:$AM$276,10,0)</f>
        <v>1000</v>
      </c>
      <c r="L32" s="16">
        <f t="shared" ref="L32:L34" si="10">SUM(F32:J32)</f>
        <v>9942.86</v>
      </c>
      <c r="M32" s="15">
        <f>VLOOKUP($A32,[1]Hoja1!$A$9:$AM$276,35,0)</f>
        <v>1768.86</v>
      </c>
      <c r="N32" s="16">
        <f t="shared" ref="N32:N34" si="11">+L32-M32</f>
        <v>8174.0000000000009</v>
      </c>
    </row>
    <row r="33" spans="1:14" s="11" customFormat="1" ht="10.5" customHeight="1" x14ac:dyDescent="0.25">
      <c r="A33" s="12" t="s">
        <v>147</v>
      </c>
      <c r="B33" s="13" t="s">
        <v>148</v>
      </c>
      <c r="C33" s="14" t="s">
        <v>17</v>
      </c>
      <c r="D33" s="14" t="s">
        <v>140</v>
      </c>
      <c r="E33" s="15">
        <f t="shared" si="9"/>
        <v>333.33</v>
      </c>
      <c r="F33" s="15">
        <f>VLOOKUP($A33,[1]Hoja1!$A$9:$AM$276,3,0)</f>
        <v>9999.9</v>
      </c>
      <c r="G33" s="15">
        <f>VLOOKUP($A33,[1]Hoja1!$A$9:$AM$276,8,0)</f>
        <v>0</v>
      </c>
      <c r="H33" s="15">
        <f>VLOOKUP($A33,[1]Hoja1!$A$9:$AM$276,5,0)+VLOOKUP($A33,[1]Hoja1!$A$9:$AM$276,7,0)</f>
        <v>0</v>
      </c>
      <c r="I33" s="15">
        <f>VLOOKUP($A33,[1]Hoja1!$A$9:$AM$276,4,0)+VLOOKUP($A33,[1]Hoja1!$A$9:$AM$276,6,0)</f>
        <v>0</v>
      </c>
      <c r="J33" s="15">
        <f>VLOOKUP($A33,[1]Hoja1!$A$9:$AM$276,9,0)+VLOOKUP($A33,[1]Hoja1!$A$9:$AM$276,11,0)</f>
        <v>9000.1</v>
      </c>
      <c r="K33" s="15">
        <f>VLOOKUP($A33,[1]Hoja1!$A$9:$AM$276,10,0)</f>
        <v>1000</v>
      </c>
      <c r="L33" s="16">
        <f t="shared" si="10"/>
        <v>19000</v>
      </c>
      <c r="M33" s="15">
        <f>VLOOKUP($A33,[1]Hoja1!$A$9:$AM$276,35,0)</f>
        <v>2796.18</v>
      </c>
      <c r="N33" s="16">
        <f t="shared" si="11"/>
        <v>16203.82</v>
      </c>
    </row>
    <row r="34" spans="1:14" s="11" customFormat="1" ht="10.5" customHeight="1" x14ac:dyDescent="0.25">
      <c r="A34" s="12" t="s">
        <v>158</v>
      </c>
      <c r="B34" s="13" t="s">
        <v>159</v>
      </c>
      <c r="C34" s="14" t="s">
        <v>160</v>
      </c>
      <c r="D34" s="14" t="s">
        <v>140</v>
      </c>
      <c r="E34" s="15">
        <f t="shared" si="9"/>
        <v>650</v>
      </c>
      <c r="F34" s="15">
        <f>VLOOKUP($A34,[1]Hoja1!$A$9:$AM$276,3,0)</f>
        <v>19500</v>
      </c>
      <c r="G34" s="15">
        <f>VLOOKUP($A34,[1]Hoja1!$A$9:$AM$276,8,0)</f>
        <v>0</v>
      </c>
      <c r="H34" s="15">
        <f>VLOOKUP($A34,[1]Hoja1!$A$9:$AM$276,5,0)+VLOOKUP($A34,[1]Hoja1!$A$9:$AM$276,7,0)</f>
        <v>0</v>
      </c>
      <c r="I34" s="15">
        <f>VLOOKUP($A34,[1]Hoja1!$A$9:$AM$276,4,0)+VLOOKUP($A34,[1]Hoja1!$A$9:$AM$276,6,0)</f>
        <v>0</v>
      </c>
      <c r="J34" s="15">
        <f>VLOOKUP($A34,[1]Hoja1!$A$9:$AM$276,9,0)+VLOOKUP($A34,[1]Hoja1!$A$9:$AM$276,11,0)</f>
        <v>10500</v>
      </c>
      <c r="K34" s="15">
        <f>VLOOKUP($A34,[1]Hoja1!$A$9:$AM$276,10,0)</f>
        <v>1000</v>
      </c>
      <c r="L34" s="16">
        <f t="shared" si="10"/>
        <v>30000</v>
      </c>
      <c r="M34" s="15">
        <f>VLOOKUP($A34,[1]Hoja1!$A$9:$AM$276,35,0)</f>
        <v>5641.64</v>
      </c>
      <c r="N34" s="16">
        <f t="shared" si="11"/>
        <v>24358.36</v>
      </c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>
        <v>0</v>
      </c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24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2" t="s">
        <v>25</v>
      </c>
      <c r="B37" s="13" t="s">
        <v>26</v>
      </c>
      <c r="C37" s="14" t="s">
        <v>17</v>
      </c>
      <c r="D37" s="14" t="s">
        <v>18</v>
      </c>
      <c r="E37" s="15">
        <f t="shared" ref="E37:E38" si="12">+F37/30</f>
        <v>305.60000000000002</v>
      </c>
      <c r="F37" s="15">
        <f>VLOOKUP($A37,[1]Hoja1!$A$9:$AM$276,3,0)</f>
        <v>9168</v>
      </c>
      <c r="G37" s="15">
        <f>VLOOKUP($A37,[1]Hoja1!$A$9:$AM$276,8,0)</f>
        <v>0</v>
      </c>
      <c r="H37" s="15">
        <f>VLOOKUP($A37,[1]Hoja1!$A$9:$AM$276,5,0)+VLOOKUP($A37,[1]Hoja1!$A$9:$AM$276,7,0)</f>
        <v>0</v>
      </c>
      <c r="I37" s="15">
        <f>VLOOKUP($A37,[1]Hoja1!$A$9:$AM$276,4,0)+VLOOKUP($A37,[1]Hoja1!$A$9:$AM$276,6,0)</f>
        <v>0</v>
      </c>
      <c r="J37" s="15">
        <f>VLOOKUP($A37,[1]Hoja1!$A$9:$AM$276,9,0)+VLOOKUP($A37,[1]Hoja1!$A$9:$AM$276,11,0)</f>
        <v>0</v>
      </c>
      <c r="K37" s="15">
        <f>VLOOKUP($A37,[1]Hoja1!$A$9:$AM$276,10,0)</f>
        <v>1000</v>
      </c>
      <c r="L37" s="16">
        <f t="shared" ref="L37:L38" si="13">SUM(F37:J37)</f>
        <v>9168</v>
      </c>
      <c r="M37" s="15">
        <f>VLOOKUP($A37,[1]Hoja1!$A$9:$AM$276,35,0)</f>
        <v>4366.68</v>
      </c>
      <c r="N37" s="16">
        <f t="shared" ref="N37:N38" si="14">+L37-M37</f>
        <v>4801.32</v>
      </c>
    </row>
    <row r="38" spans="1:14" s="11" customFormat="1" ht="10.5" customHeight="1" x14ac:dyDescent="0.25">
      <c r="A38" s="12" t="s">
        <v>27</v>
      </c>
      <c r="B38" s="13" t="s">
        <v>28</v>
      </c>
      <c r="C38" s="14" t="s">
        <v>17</v>
      </c>
      <c r="D38" s="14" t="s">
        <v>18</v>
      </c>
      <c r="E38" s="15">
        <f t="shared" si="12"/>
        <v>192.4</v>
      </c>
      <c r="F38" s="15">
        <f>VLOOKUP($A38,[1]Hoja1!$A$9:$AM$276,3,0)</f>
        <v>5772</v>
      </c>
      <c r="G38" s="15">
        <f>VLOOKUP($A38,[1]Hoja1!$A$9:$AM$276,8,0)</f>
        <v>0</v>
      </c>
      <c r="H38" s="15">
        <f>VLOOKUP($A38,[1]Hoja1!$A$9:$AM$276,5,0)+VLOOKUP($A38,[1]Hoja1!$A$9:$AM$276,7,0)</f>
        <v>0</v>
      </c>
      <c r="I38" s="15">
        <f>VLOOKUP($A38,[1]Hoja1!$A$9:$AM$276,4,0)+VLOOKUP($A38,[1]Hoja1!$A$9:$AM$276,6,0)</f>
        <v>0</v>
      </c>
      <c r="J38" s="15">
        <f>VLOOKUP($A38,[1]Hoja1!$A$9:$AM$276,9,0)+VLOOKUP($A38,[1]Hoja1!$A$9:$AM$276,11,0)</f>
        <v>0</v>
      </c>
      <c r="K38" s="15">
        <f>VLOOKUP($A38,[1]Hoja1!$A$9:$AM$276,10,0)</f>
        <v>1000</v>
      </c>
      <c r="L38" s="16">
        <f t="shared" si="13"/>
        <v>5772</v>
      </c>
      <c r="M38" s="15">
        <f>VLOOKUP($A38,[1]Hoja1!$A$9:$AM$276,35,0)</f>
        <v>652.45000000000005</v>
      </c>
      <c r="N38" s="16">
        <f t="shared" si="14"/>
        <v>5119.55</v>
      </c>
    </row>
    <row r="39" spans="1:14" s="11" customFormat="1" ht="10.5" customHeight="1" x14ac:dyDescent="0.25">
      <c r="A39" s="12"/>
      <c r="B39" s="13"/>
      <c r="C39" s="14"/>
      <c r="D39" s="14"/>
      <c r="E39" s="15"/>
      <c r="F39" s="15"/>
      <c r="G39" s="14"/>
      <c r="H39" s="14"/>
      <c r="I39" s="15"/>
      <c r="J39" s="14"/>
      <c r="K39" s="14"/>
      <c r="L39" s="16"/>
      <c r="M39" s="16"/>
      <c r="N39" s="16"/>
    </row>
    <row r="40" spans="1:14" s="11" customFormat="1" ht="17.25" customHeight="1" x14ac:dyDescent="0.25">
      <c r="A40" s="6" t="s">
        <v>29</v>
      </c>
      <c r="B40" s="7"/>
      <c r="C40" s="8"/>
      <c r="D40" s="8"/>
      <c r="E40" s="9"/>
      <c r="F40" s="9"/>
      <c r="G40" s="8"/>
      <c r="H40" s="8"/>
      <c r="I40" s="8"/>
      <c r="J40" s="8"/>
      <c r="K40" s="8"/>
      <c r="L40" s="10"/>
      <c r="M40" s="10"/>
      <c r="N40" s="10"/>
    </row>
    <row r="41" spans="1:14" s="11" customFormat="1" ht="10.5" customHeight="1" x14ac:dyDescent="0.25">
      <c r="A41" s="17" t="s">
        <v>30</v>
      </c>
      <c r="B41" s="13" t="s">
        <v>31</v>
      </c>
      <c r="C41" s="14" t="s">
        <v>32</v>
      </c>
      <c r="D41" s="14" t="s">
        <v>18</v>
      </c>
      <c r="E41" s="15">
        <f>+F41/30</f>
        <v>342.5</v>
      </c>
      <c r="F41" s="15">
        <f>VLOOKUP($A41,[1]Hoja1!$A$9:$AM$276,3,0)</f>
        <v>10275</v>
      </c>
      <c r="G41" s="15">
        <f>VLOOKUP($A41,[1]Hoja1!$A$9:$AM$276,8,0)</f>
        <v>0</v>
      </c>
      <c r="H41" s="15">
        <f>VLOOKUP($A41,[1]Hoja1!$A$9:$AM$276,5,0)+VLOOKUP($A41,[1]Hoja1!$A$9:$AM$276,7,0)</f>
        <v>0</v>
      </c>
      <c r="I41" s="15">
        <f>VLOOKUP($A41,[1]Hoja1!$A$9:$AM$276,4,0)+VLOOKUP($A41,[1]Hoja1!$A$9:$AM$276,6,0)</f>
        <v>0</v>
      </c>
      <c r="J41" s="15">
        <f>VLOOKUP($A41,[1]Hoja1!$A$9:$AM$276,9,0)+VLOOKUP($A41,[1]Hoja1!$A$9:$AM$276,11,0)</f>
        <v>1925</v>
      </c>
      <c r="K41" s="15">
        <f>VLOOKUP($A41,[1]Hoja1!$A$9:$AM$276,10,0)</f>
        <v>1000</v>
      </c>
      <c r="L41" s="16">
        <f>SUM(F41:J41)</f>
        <v>12200</v>
      </c>
      <c r="M41" s="15">
        <f>VLOOKUP($A41,[1]Hoja1!$A$9:$AM$276,35,0)</f>
        <v>2872.34</v>
      </c>
      <c r="N41" s="16">
        <f>+L41-M41</f>
        <v>9327.66</v>
      </c>
    </row>
    <row r="42" spans="1:14" s="11" customFormat="1" ht="10.5" customHeight="1" x14ac:dyDescent="0.25">
      <c r="A42" s="17"/>
      <c r="B42" s="13"/>
      <c r="C42" s="14"/>
      <c r="D42" s="14"/>
      <c r="E42" s="15"/>
      <c r="F42" s="15"/>
      <c r="G42" s="14"/>
      <c r="H42" s="14"/>
      <c r="I42" s="14"/>
      <c r="J42" s="14"/>
      <c r="K42" s="14"/>
      <c r="L42" s="16"/>
      <c r="M42" s="16"/>
      <c r="N42" s="16"/>
    </row>
    <row r="43" spans="1:14" s="11" customFormat="1" ht="17.25" customHeight="1" x14ac:dyDescent="0.25">
      <c r="A43" s="6" t="s">
        <v>33</v>
      </c>
      <c r="B43" s="7"/>
      <c r="C43" s="8"/>
      <c r="D43" s="8"/>
      <c r="E43" s="9"/>
      <c r="F43" s="9"/>
      <c r="G43" s="8"/>
      <c r="H43" s="8"/>
      <c r="I43" s="8"/>
      <c r="J43" s="8"/>
      <c r="K43" s="8"/>
      <c r="L43" s="10"/>
      <c r="M43" s="10"/>
      <c r="N43" s="10"/>
    </row>
    <row r="44" spans="1:14" s="11" customFormat="1" ht="10.5" customHeight="1" x14ac:dyDescent="0.25">
      <c r="A44" s="12" t="s">
        <v>34</v>
      </c>
      <c r="B44" s="13" t="s">
        <v>35</v>
      </c>
      <c r="C44" s="14" t="s">
        <v>17</v>
      </c>
      <c r="D44" s="14" t="s">
        <v>18</v>
      </c>
      <c r="E44" s="15">
        <f t="shared" ref="E44:E47" si="15">+F44/30</f>
        <v>480.3</v>
      </c>
      <c r="F44" s="15">
        <f>VLOOKUP($A44,[1]Hoja1!$A$9:$AM$276,3,0)</f>
        <v>14409</v>
      </c>
      <c r="G44" s="15">
        <f>VLOOKUP($A44,[1]Hoja1!$A$9:$AM$276,8,0)</f>
        <v>0</v>
      </c>
      <c r="H44" s="15">
        <f>VLOOKUP($A44,[1]Hoja1!$A$9:$AM$276,5,0)+VLOOKUP($A44,[1]Hoja1!$A$9:$AM$276,7,0)</f>
        <v>0</v>
      </c>
      <c r="I44" s="15">
        <f>VLOOKUP($A44,[1]Hoja1!$A$9:$AM$276,4,0)+VLOOKUP($A44,[1]Hoja1!$A$9:$AM$276,6,0)</f>
        <v>0</v>
      </c>
      <c r="J44" s="15">
        <f>VLOOKUP($A44,[1]Hoja1!$A$9:$AM$276,9,0)+VLOOKUP($A44,[1]Hoja1!$A$9:$AM$276,11,0)</f>
        <v>0</v>
      </c>
      <c r="K44" s="15">
        <f>VLOOKUP($A44,[1]Hoja1!$A$9:$AM$276,10,0)</f>
        <v>1000</v>
      </c>
      <c r="L44" s="16">
        <f t="shared" ref="L44:L48" si="16">SUM(F44:J44)</f>
        <v>14409</v>
      </c>
      <c r="M44" s="15">
        <f>VLOOKUP($A44,[1]Hoja1!$A$9:$AM$276,35,0)</f>
        <v>7895.92</v>
      </c>
      <c r="N44" s="16">
        <f t="shared" ref="N44:N48" si="17">+L44-M44</f>
        <v>6513.08</v>
      </c>
    </row>
    <row r="45" spans="1:14" s="11" customFormat="1" ht="10.5" customHeight="1" x14ac:dyDescent="0.25">
      <c r="A45" s="12" t="s">
        <v>155</v>
      </c>
      <c r="B45" s="13" t="s">
        <v>156</v>
      </c>
      <c r="C45" s="14" t="s">
        <v>157</v>
      </c>
      <c r="D45" s="14" t="s">
        <v>140</v>
      </c>
      <c r="E45" s="15">
        <f t="shared" si="15"/>
        <v>207.44</v>
      </c>
      <c r="F45" s="15">
        <f>VLOOKUP($A45,[1]Hoja1!$A$9:$AM$276,3,0)</f>
        <v>6223.2</v>
      </c>
      <c r="G45" s="15">
        <f>VLOOKUP($A45,[1]Hoja1!$A$9:$AM$276,8,0)</f>
        <v>0</v>
      </c>
      <c r="H45" s="15">
        <f>VLOOKUP($A45,[1]Hoja1!$A$9:$AM$276,5,0)+VLOOKUP($A45,[1]Hoja1!$A$9:$AM$276,7,0)</f>
        <v>0</v>
      </c>
      <c r="I45" s="15">
        <f>VLOOKUP($A45,[1]Hoja1!$A$9:$AM$276,4,0)+VLOOKUP($A45,[1]Hoja1!$A$9:$AM$276,6,0)</f>
        <v>0</v>
      </c>
      <c r="J45" s="15">
        <f>VLOOKUP($A45,[1]Hoja1!$A$9:$AM$276,9,0)+VLOOKUP($A45,[1]Hoja1!$A$9:$AM$276,11,0)</f>
        <v>3776.8</v>
      </c>
      <c r="K45" s="15">
        <f>VLOOKUP($A45,[1]Hoja1!$A$9:$AM$276,10,0)</f>
        <v>1000</v>
      </c>
      <c r="L45" s="16">
        <f t="shared" si="16"/>
        <v>10000</v>
      </c>
      <c r="M45" s="15">
        <f>VLOOKUP($A45,[1]Hoja1!$A$9:$AM$276,35,0)</f>
        <v>775.08</v>
      </c>
      <c r="N45" s="16">
        <f t="shared" si="17"/>
        <v>9224.92</v>
      </c>
    </row>
    <row r="46" spans="1:14" s="11" customFormat="1" ht="10.5" customHeight="1" x14ac:dyDescent="0.25">
      <c r="A46" s="12" t="s">
        <v>151</v>
      </c>
      <c r="B46" s="13" t="s">
        <v>152</v>
      </c>
      <c r="C46" s="14" t="s">
        <v>32</v>
      </c>
      <c r="D46" s="14" t="s">
        <v>140</v>
      </c>
      <c r="E46" s="15">
        <f t="shared" si="15"/>
        <v>475</v>
      </c>
      <c r="F46" s="15">
        <f>VLOOKUP($A46,[1]Hoja1!$A$9:$AM$276,3,0)</f>
        <v>14250</v>
      </c>
      <c r="G46" s="15">
        <f>VLOOKUP($A46,[1]Hoja1!$A$9:$AM$276,8,0)</f>
        <v>0</v>
      </c>
      <c r="H46" s="15">
        <f>VLOOKUP($A46,[1]Hoja1!$A$9:$AM$276,5,0)+VLOOKUP($A46,[1]Hoja1!$A$9:$AM$276,7,0)</f>
        <v>0</v>
      </c>
      <c r="I46" s="15">
        <f>VLOOKUP($A46,[1]Hoja1!$A$9:$AM$276,4,0)+VLOOKUP($A46,[1]Hoja1!$A$9:$AM$276,6,0)</f>
        <v>0</v>
      </c>
      <c r="J46" s="15">
        <f>VLOOKUP($A46,[1]Hoja1!$A$9:$AM$276,9,0)+VLOOKUP($A46,[1]Hoja1!$A$9:$AM$276,11,0)</f>
        <v>9537.56</v>
      </c>
      <c r="K46" s="15">
        <f>VLOOKUP($A46,[1]Hoja1!$A$9:$AM$276,10,0)</f>
        <v>1000</v>
      </c>
      <c r="L46" s="16">
        <f t="shared" si="16"/>
        <v>23787.559999999998</v>
      </c>
      <c r="M46" s="15">
        <f>VLOOKUP($A46,[1]Hoja1!$A$9:$AM$276,35,0)</f>
        <v>4119.4799999999996</v>
      </c>
      <c r="N46" s="16">
        <f t="shared" si="17"/>
        <v>19668.079999999998</v>
      </c>
    </row>
    <row r="47" spans="1:14" s="11" customFormat="1" ht="10.5" customHeight="1" x14ac:dyDescent="0.25">
      <c r="A47" s="12" t="s">
        <v>170</v>
      </c>
      <c r="B47" s="13" t="s">
        <v>171</v>
      </c>
      <c r="C47" s="14" t="s">
        <v>172</v>
      </c>
      <c r="D47" s="14" t="s">
        <v>18</v>
      </c>
      <c r="E47" s="15">
        <f t="shared" si="15"/>
        <v>485</v>
      </c>
      <c r="F47" s="15">
        <f>VLOOKUP($A47,[1]Hoja1!$A$9:$AM$276,3,0)</f>
        <v>14550</v>
      </c>
      <c r="G47" s="15">
        <f>VLOOKUP($A47,[1]Hoja1!$A$9:$AM$276,8,0)</f>
        <v>0</v>
      </c>
      <c r="H47" s="15">
        <f>VLOOKUP($A47,[1]Hoja1!$A$9:$AM$276,5,0)+VLOOKUP($A47,[1]Hoja1!$A$9:$AM$276,7,0)</f>
        <v>0</v>
      </c>
      <c r="I47" s="15">
        <f>VLOOKUP($A47,[1]Hoja1!$A$9:$AM$276,4,0)+VLOOKUP($A47,[1]Hoja1!$A$9:$AM$276,6,0)</f>
        <v>0</v>
      </c>
      <c r="J47" s="15">
        <f>VLOOKUP($A47,[1]Hoja1!$A$9:$AM$276,9,0)+VLOOKUP($A47,[1]Hoja1!$A$9:$AM$276,11,0)</f>
        <v>9676.7999999999993</v>
      </c>
      <c r="K47" s="15">
        <f>VLOOKUP($A47,[1]Hoja1!$A$9:$AM$276,10,0)</f>
        <v>1000</v>
      </c>
      <c r="L47" s="16">
        <f t="shared" si="16"/>
        <v>24226.799999999999</v>
      </c>
      <c r="M47" s="15">
        <f>VLOOKUP($A47,[1]Hoja1!$A$9:$AM$276,35,0)</f>
        <v>4226.8</v>
      </c>
      <c r="N47" s="16">
        <f t="shared" si="17"/>
        <v>20000</v>
      </c>
    </row>
    <row r="48" spans="1:14" s="11" customFormat="1" ht="10.5" customHeight="1" x14ac:dyDescent="0.25">
      <c r="A48" s="12" t="s">
        <v>188</v>
      </c>
      <c r="B48" s="13" t="s">
        <v>189</v>
      </c>
      <c r="C48" s="14" t="s">
        <v>190</v>
      </c>
      <c r="D48" s="14" t="s">
        <v>18</v>
      </c>
      <c r="E48" s="15">
        <v>280</v>
      </c>
      <c r="F48" s="15">
        <f>VLOOKUP($A48,[1]Hoja1!$A$9:$AM$276,3,0)</f>
        <v>7560</v>
      </c>
      <c r="G48" s="15">
        <f>VLOOKUP($A48,[1]Hoja1!$A$9:$AM$276,8,0)</f>
        <v>0</v>
      </c>
      <c r="H48" s="15">
        <f>VLOOKUP($A48,[1]Hoja1!$A$9:$AM$276,5,0)+VLOOKUP($A48,[1]Hoja1!$A$9:$AM$276,7,0)</f>
        <v>0</v>
      </c>
      <c r="I48" s="15">
        <f>VLOOKUP($A48,[1]Hoja1!$A$9:$AM$276,4,0)+VLOOKUP($A48,[1]Hoja1!$A$9:$AM$276,6,0)</f>
        <v>0</v>
      </c>
      <c r="J48" s="15">
        <f>VLOOKUP($A48,[1]Hoja1!$A$9:$AM$276,9,0)+VLOOKUP($A48,[1]Hoja1!$A$9:$AM$276,11,0)</f>
        <v>5040</v>
      </c>
      <c r="K48" s="15">
        <f>VLOOKUP($A48,[1]Hoja1!$A$9:$AM$276,10,0)</f>
        <v>1000</v>
      </c>
      <c r="L48" s="16">
        <f t="shared" si="16"/>
        <v>12600</v>
      </c>
      <c r="M48" s="15">
        <f>VLOOKUP($A48,[1]Hoja1!$A$9:$AM$276,35,0)</f>
        <v>1492.54</v>
      </c>
      <c r="N48" s="16">
        <f t="shared" si="17"/>
        <v>11107.46</v>
      </c>
    </row>
    <row r="49" spans="1:14" s="11" customFormat="1" ht="10.5" customHeight="1" x14ac:dyDescent="0.25">
      <c r="A49" s="26"/>
      <c r="B49" s="13"/>
      <c r="C49" s="14"/>
      <c r="D49" s="14"/>
      <c r="E49" s="15"/>
      <c r="F49" s="15"/>
      <c r="G49" s="14"/>
      <c r="H49" s="14"/>
      <c r="I49" s="14"/>
      <c r="J49" s="14"/>
      <c r="K49" s="14"/>
      <c r="L49" s="16"/>
      <c r="M49" s="16"/>
      <c r="N49" s="16"/>
    </row>
    <row r="50" spans="1:14" s="11" customFormat="1" ht="17.25" customHeight="1" x14ac:dyDescent="0.25">
      <c r="A50" s="6" t="s">
        <v>38</v>
      </c>
      <c r="B50" s="7"/>
      <c r="C50" s="8"/>
      <c r="D50" s="8"/>
      <c r="E50" s="9"/>
      <c r="F50" s="9"/>
      <c r="G50" s="8"/>
      <c r="H50" s="8"/>
      <c r="I50" s="8"/>
      <c r="J50" s="8"/>
      <c r="K50" s="8"/>
      <c r="L50" s="10"/>
      <c r="M50" s="10"/>
      <c r="N50" s="10"/>
    </row>
    <row r="51" spans="1:14" s="11" customFormat="1" ht="10.5" customHeight="1" x14ac:dyDescent="0.25">
      <c r="A51" s="26" t="s">
        <v>39</v>
      </c>
      <c r="B51" s="13" t="s">
        <v>40</v>
      </c>
      <c r="C51" s="14" t="s">
        <v>41</v>
      </c>
      <c r="D51" s="14" t="s">
        <v>18</v>
      </c>
      <c r="E51" s="15">
        <f t="shared" ref="E51:E67" si="18">+F51/30</f>
        <v>392.25</v>
      </c>
      <c r="F51" s="15">
        <f>VLOOKUP($A51,[1]Hoja1!$A$9:$AM$276,3,0)</f>
        <v>11767.5</v>
      </c>
      <c r="G51" s="15">
        <f>VLOOKUP($A51,[1]Hoja1!$A$9:$AM$276,8,0)</f>
        <v>0</v>
      </c>
      <c r="H51" s="15">
        <f>VLOOKUP($A51,[1]Hoja1!$A$9:$AM$276,5,0)+VLOOKUP($A51,[1]Hoja1!$A$9:$AM$276,7,0)</f>
        <v>0</v>
      </c>
      <c r="I51" s="15">
        <f>VLOOKUP($A51,[1]Hoja1!$A$9:$AM$276,4,0)+VLOOKUP($A51,[1]Hoja1!$A$9:$AM$276,6,0)</f>
        <v>0</v>
      </c>
      <c r="J51" s="15">
        <f>VLOOKUP($A51,[1]Hoja1!$A$9:$AM$276,9,0)+VLOOKUP($A51,[1]Hoja1!$A$9:$AM$276,11,0)</f>
        <v>0</v>
      </c>
      <c r="K51" s="15">
        <f>VLOOKUP($A51,[1]Hoja1!$A$9:$AM$276,10,0)</f>
        <v>1000</v>
      </c>
      <c r="L51" s="16">
        <f t="shared" ref="L51:L67" si="19">SUM(F51:J51)</f>
        <v>11767.5</v>
      </c>
      <c r="M51" s="15">
        <f>VLOOKUP($A51,[1]Hoja1!$A$9:$AM$276,35,0)</f>
        <v>5577.25</v>
      </c>
      <c r="N51" s="16">
        <f t="shared" ref="N51:N67" si="20">+L51-M51</f>
        <v>6190.25</v>
      </c>
    </row>
    <row r="52" spans="1:14" s="11" customFormat="1" ht="10.5" customHeight="1" x14ac:dyDescent="0.25">
      <c r="A52" s="26" t="s">
        <v>42</v>
      </c>
      <c r="B52" s="13" t="s">
        <v>43</v>
      </c>
      <c r="C52" s="14" t="s">
        <v>44</v>
      </c>
      <c r="D52" s="14" t="s">
        <v>18</v>
      </c>
      <c r="E52" s="15">
        <f t="shared" si="18"/>
        <v>222</v>
      </c>
      <c r="F52" s="15">
        <f>VLOOKUP($A52,[1]Hoja1!$A$9:$AM$276,3,0)</f>
        <v>6660</v>
      </c>
      <c r="G52" s="15">
        <f>VLOOKUP($A52,[1]Hoja1!$A$9:$AM$276,8,0)</f>
        <v>0</v>
      </c>
      <c r="H52" s="15">
        <f>VLOOKUP($A52,[1]Hoja1!$A$9:$AM$276,5,0)+VLOOKUP($A52,[1]Hoja1!$A$9:$AM$276,7,0)</f>
        <v>0</v>
      </c>
      <c r="I52" s="15">
        <f>VLOOKUP($A52,[1]Hoja1!$A$9:$AM$276,4,0)+VLOOKUP($A52,[1]Hoja1!$A$9:$AM$276,6,0)</f>
        <v>0</v>
      </c>
      <c r="J52" s="15">
        <f>VLOOKUP($A52,[1]Hoja1!$A$9:$AM$276,9,0)+VLOOKUP($A52,[1]Hoja1!$A$9:$AM$276,11,0)</f>
        <v>400</v>
      </c>
      <c r="K52" s="15">
        <f>VLOOKUP($A52,[1]Hoja1!$A$9:$AM$276,10,0)</f>
        <v>1000</v>
      </c>
      <c r="L52" s="16">
        <f t="shared" si="19"/>
        <v>7060</v>
      </c>
      <c r="M52" s="15">
        <f>VLOOKUP($A52,[1]Hoja1!$A$9:$AM$276,35,0)</f>
        <v>1212.98</v>
      </c>
      <c r="N52" s="16">
        <f t="shared" si="20"/>
        <v>5847.02</v>
      </c>
    </row>
    <row r="53" spans="1:14" s="11" customFormat="1" ht="10.5" customHeight="1" x14ac:dyDescent="0.25">
      <c r="A53" s="26" t="s">
        <v>45</v>
      </c>
      <c r="B53" s="13" t="s">
        <v>46</v>
      </c>
      <c r="C53" s="14" t="s">
        <v>44</v>
      </c>
      <c r="D53" s="14" t="s">
        <v>18</v>
      </c>
      <c r="E53" s="15">
        <f t="shared" si="18"/>
        <v>222</v>
      </c>
      <c r="F53" s="15">
        <f>VLOOKUP($A53,[1]Hoja1!$A$9:$AM$276,3,0)</f>
        <v>6660</v>
      </c>
      <c r="G53" s="15">
        <f>VLOOKUP($A53,[1]Hoja1!$A$9:$AM$276,8,0)</f>
        <v>0</v>
      </c>
      <c r="H53" s="15">
        <f>VLOOKUP($A53,[1]Hoja1!$A$9:$AM$276,5,0)+VLOOKUP($A53,[1]Hoja1!$A$9:$AM$276,7,0)</f>
        <v>0</v>
      </c>
      <c r="I53" s="15">
        <f>VLOOKUP($A53,[1]Hoja1!$A$9:$AM$276,4,0)+VLOOKUP($A53,[1]Hoja1!$A$9:$AM$276,6,0)</f>
        <v>0</v>
      </c>
      <c r="J53" s="15">
        <f>VLOOKUP($A53,[1]Hoja1!$A$9:$AM$276,9,0)+VLOOKUP($A53,[1]Hoja1!$A$9:$AM$276,11,0)</f>
        <v>400</v>
      </c>
      <c r="K53" s="15">
        <f>VLOOKUP($A53,[1]Hoja1!$A$9:$AM$276,10,0)</f>
        <v>1000</v>
      </c>
      <c r="L53" s="16">
        <f t="shared" si="19"/>
        <v>7060</v>
      </c>
      <c r="M53" s="15">
        <f>VLOOKUP($A53,[1]Hoja1!$A$9:$AM$276,35,0)</f>
        <v>3021.84</v>
      </c>
      <c r="N53" s="16">
        <f t="shared" si="20"/>
        <v>4038.16</v>
      </c>
    </row>
    <row r="54" spans="1:14" s="11" customFormat="1" ht="10.5" customHeight="1" x14ac:dyDescent="0.25">
      <c r="A54" s="26" t="s">
        <v>47</v>
      </c>
      <c r="B54" s="13" t="s">
        <v>48</v>
      </c>
      <c r="C54" s="14" t="s">
        <v>44</v>
      </c>
      <c r="D54" s="14" t="s">
        <v>18</v>
      </c>
      <c r="E54" s="15">
        <f t="shared" si="18"/>
        <v>222</v>
      </c>
      <c r="F54" s="15">
        <f>VLOOKUP($A54,[1]Hoja1!$A$9:$AM$276,3,0)</f>
        <v>6660</v>
      </c>
      <c r="G54" s="15">
        <f>VLOOKUP($A54,[1]Hoja1!$A$9:$AM$276,8,0)</f>
        <v>0</v>
      </c>
      <c r="H54" s="15">
        <f>VLOOKUP($A54,[1]Hoja1!$A$9:$AM$276,5,0)+VLOOKUP($A54,[1]Hoja1!$A$9:$AM$276,7,0)</f>
        <v>0</v>
      </c>
      <c r="I54" s="15">
        <f>VLOOKUP($A54,[1]Hoja1!$A$9:$AM$276,4,0)+VLOOKUP($A54,[1]Hoja1!$A$9:$AM$276,6,0)</f>
        <v>0</v>
      </c>
      <c r="J54" s="15">
        <f>VLOOKUP($A54,[1]Hoja1!$A$9:$AM$276,9,0)+VLOOKUP($A54,[1]Hoja1!$A$9:$AM$276,11,0)</f>
        <v>400</v>
      </c>
      <c r="K54" s="15">
        <f>VLOOKUP($A54,[1]Hoja1!$A$9:$AM$276,10,0)</f>
        <v>1000</v>
      </c>
      <c r="L54" s="16">
        <f t="shared" si="19"/>
        <v>7060</v>
      </c>
      <c r="M54" s="15">
        <f>VLOOKUP($A54,[1]Hoja1!$A$9:$AM$276,35,0)</f>
        <v>3482.24</v>
      </c>
      <c r="N54" s="16">
        <f t="shared" si="20"/>
        <v>3577.76</v>
      </c>
    </row>
    <row r="55" spans="1:14" s="11" customFormat="1" ht="10.5" customHeight="1" x14ac:dyDescent="0.25">
      <c r="A55" s="26" t="s">
        <v>49</v>
      </c>
      <c r="B55" s="13" t="s">
        <v>50</v>
      </c>
      <c r="C55" s="14" t="s">
        <v>41</v>
      </c>
      <c r="D55" s="14" t="s">
        <v>18</v>
      </c>
      <c r="E55" s="15">
        <f t="shared" si="18"/>
        <v>305.60000000000002</v>
      </c>
      <c r="F55" s="15">
        <f>VLOOKUP($A55,[1]Hoja1!$A$9:$AM$276,3,0)</f>
        <v>9168</v>
      </c>
      <c r="G55" s="15">
        <f>VLOOKUP($A55,[1]Hoja1!$A$9:$AM$276,8,0)</f>
        <v>0</v>
      </c>
      <c r="H55" s="15">
        <f>VLOOKUP($A55,[1]Hoja1!$A$9:$AM$276,5,0)+VLOOKUP($A55,[1]Hoja1!$A$9:$AM$276,7,0)</f>
        <v>0</v>
      </c>
      <c r="I55" s="15">
        <f>VLOOKUP($A55,[1]Hoja1!$A$9:$AM$276,4,0)+VLOOKUP($A55,[1]Hoja1!$A$9:$AM$276,6,0)</f>
        <v>0</v>
      </c>
      <c r="J55" s="15">
        <f>VLOOKUP($A55,[1]Hoja1!$A$9:$AM$276,9,0)+VLOOKUP($A55,[1]Hoja1!$A$9:$AM$276,11,0)</f>
        <v>2000</v>
      </c>
      <c r="K55" s="15">
        <f>VLOOKUP($A55,[1]Hoja1!$A$9:$AM$276,10,0)</f>
        <v>1000</v>
      </c>
      <c r="L55" s="16">
        <f t="shared" si="19"/>
        <v>11168</v>
      </c>
      <c r="M55" s="15">
        <f>VLOOKUP($A55,[1]Hoja1!$A$9:$AM$276,35,0)</f>
        <v>7519.42</v>
      </c>
      <c r="N55" s="16">
        <f t="shared" si="20"/>
        <v>3648.58</v>
      </c>
    </row>
    <row r="56" spans="1:14" s="11" customFormat="1" ht="10.5" customHeight="1" x14ac:dyDescent="0.25">
      <c r="A56" s="26" t="s">
        <v>36</v>
      </c>
      <c r="B56" s="13" t="s">
        <v>37</v>
      </c>
      <c r="C56" s="14" t="s">
        <v>17</v>
      </c>
      <c r="D56" s="14" t="s">
        <v>18</v>
      </c>
      <c r="E56" s="15">
        <f t="shared" si="18"/>
        <v>263.94</v>
      </c>
      <c r="F56" s="15">
        <f>VLOOKUP($A56,[1]Hoja1!$A$9:$AM$276,3,0)</f>
        <v>7918.2</v>
      </c>
      <c r="G56" s="15">
        <f>VLOOKUP($A56,[1]Hoja1!$A$9:$AM$276,8,0)</f>
        <v>0</v>
      </c>
      <c r="H56" s="15">
        <f>VLOOKUP($A56,[1]Hoja1!$A$9:$AM$276,5,0)+VLOOKUP($A56,[1]Hoja1!$A$9:$AM$276,7,0)</f>
        <v>0</v>
      </c>
      <c r="I56" s="15">
        <f>VLOOKUP($A56,[1]Hoja1!$A$9:$AM$276,4,0)+VLOOKUP($A56,[1]Hoja1!$A$9:$AM$276,6,0)</f>
        <v>0</v>
      </c>
      <c r="J56" s="15">
        <f>VLOOKUP($A56,[1]Hoja1!$A$9:$AM$276,9,0)+VLOOKUP($A56,[1]Hoja1!$A$9:$AM$276,11,0)</f>
        <v>0</v>
      </c>
      <c r="K56" s="15">
        <f>VLOOKUP($A56,[1]Hoja1!$A$9:$AM$276,10,0)</f>
        <v>1000</v>
      </c>
      <c r="L56" s="16">
        <f t="shared" si="19"/>
        <v>7918.2</v>
      </c>
      <c r="M56" s="15">
        <f>VLOOKUP($A56,[1]Hoja1!$A$9:$AM$276,35,0)</f>
        <v>1790.92</v>
      </c>
      <c r="N56" s="16">
        <f t="shared" si="20"/>
        <v>6127.28</v>
      </c>
    </row>
    <row r="57" spans="1:14" s="11" customFormat="1" ht="10.5" customHeight="1" x14ac:dyDescent="0.25">
      <c r="A57" s="26" t="s">
        <v>53</v>
      </c>
      <c r="B57" s="13" t="s">
        <v>54</v>
      </c>
      <c r="C57" s="14" t="s">
        <v>17</v>
      </c>
      <c r="D57" s="14" t="s">
        <v>18</v>
      </c>
      <c r="E57" s="15">
        <f t="shared" si="18"/>
        <v>516.79999999999995</v>
      </c>
      <c r="F57" s="15">
        <f>VLOOKUP($A57,[1]Hoja1!$A$9:$AM$276,3,0)</f>
        <v>15504</v>
      </c>
      <c r="G57" s="15">
        <f>VLOOKUP($A57,[1]Hoja1!$A$9:$AM$276,8,0)</f>
        <v>0</v>
      </c>
      <c r="H57" s="15">
        <f>VLOOKUP($A57,[1]Hoja1!$A$9:$AM$276,5,0)+VLOOKUP($A57,[1]Hoja1!$A$9:$AM$276,7,0)</f>
        <v>0</v>
      </c>
      <c r="I57" s="15">
        <f>VLOOKUP($A57,[1]Hoja1!$A$9:$AM$276,4,0)+VLOOKUP($A57,[1]Hoja1!$A$9:$AM$276,6,0)</f>
        <v>0</v>
      </c>
      <c r="J57" s="15">
        <f>VLOOKUP($A57,[1]Hoja1!$A$9:$AM$276,9,0)+VLOOKUP($A57,[1]Hoja1!$A$9:$AM$276,11,0)</f>
        <v>0</v>
      </c>
      <c r="K57" s="15">
        <f>VLOOKUP($A57,[1]Hoja1!$A$9:$AM$276,10,0)</f>
        <v>1000</v>
      </c>
      <c r="L57" s="16">
        <f t="shared" si="19"/>
        <v>15504</v>
      </c>
      <c r="M57" s="15">
        <f>VLOOKUP($A57,[1]Hoja1!$A$9:$AM$276,35,0)</f>
        <v>6539.23</v>
      </c>
      <c r="N57" s="16">
        <f t="shared" si="20"/>
        <v>8964.77</v>
      </c>
    </row>
    <row r="58" spans="1:14" s="11" customFormat="1" ht="10.5" customHeight="1" x14ac:dyDescent="0.25">
      <c r="A58" s="26" t="s">
        <v>55</v>
      </c>
      <c r="B58" s="13" t="s">
        <v>56</v>
      </c>
      <c r="C58" s="14" t="s">
        <v>57</v>
      </c>
      <c r="D58" s="14" t="s">
        <v>18</v>
      </c>
      <c r="E58" s="15">
        <f t="shared" si="18"/>
        <v>525</v>
      </c>
      <c r="F58" s="15">
        <f>VLOOKUP($A58,[1]Hoja1!$A$9:$AM$276,3,0)</f>
        <v>15750</v>
      </c>
      <c r="G58" s="15">
        <f>VLOOKUP($A58,[1]Hoja1!$A$9:$AM$276,8,0)</f>
        <v>0</v>
      </c>
      <c r="H58" s="15">
        <f>VLOOKUP($A58,[1]Hoja1!$A$9:$AM$276,5,0)+VLOOKUP($A58,[1]Hoja1!$A$9:$AM$276,7,0)</f>
        <v>0</v>
      </c>
      <c r="I58" s="15">
        <f>VLOOKUP($A58,[1]Hoja1!$A$9:$AM$276,4,0)+VLOOKUP($A58,[1]Hoja1!$A$9:$AM$276,6,0)</f>
        <v>0</v>
      </c>
      <c r="J58" s="15">
        <f>VLOOKUP($A58,[1]Hoja1!$A$9:$AM$276,9,0)+VLOOKUP($A58,[1]Hoja1!$A$9:$AM$276,11,0)</f>
        <v>1850.8</v>
      </c>
      <c r="K58" s="15">
        <f>VLOOKUP($A58,[1]Hoja1!$A$9:$AM$276,10,0)</f>
        <v>1000</v>
      </c>
      <c r="L58" s="16">
        <f t="shared" si="19"/>
        <v>17600.8</v>
      </c>
      <c r="M58" s="15">
        <f>VLOOKUP($A58,[1]Hoja1!$A$9:$AM$276,35,0)</f>
        <v>4389.62</v>
      </c>
      <c r="N58" s="16">
        <f t="shared" si="20"/>
        <v>13211.18</v>
      </c>
    </row>
    <row r="59" spans="1:14" s="11" customFormat="1" ht="10.5" customHeight="1" x14ac:dyDescent="0.25">
      <c r="A59" s="26" t="s">
        <v>58</v>
      </c>
      <c r="B59" s="13" t="s">
        <v>59</v>
      </c>
      <c r="C59" s="14" t="s">
        <v>60</v>
      </c>
      <c r="D59" s="14" t="s">
        <v>18</v>
      </c>
      <c r="E59" s="15">
        <f t="shared" si="18"/>
        <v>212.8</v>
      </c>
      <c r="F59" s="15">
        <f>VLOOKUP($A59,[1]Hoja1!$A$9:$AM$276,3,0)</f>
        <v>6384</v>
      </c>
      <c r="G59" s="15">
        <f>VLOOKUP($A59,[1]Hoja1!$A$9:$AM$276,8,0)</f>
        <v>0</v>
      </c>
      <c r="H59" s="15">
        <f>VLOOKUP($A59,[1]Hoja1!$A$9:$AM$276,5,0)+VLOOKUP($A59,[1]Hoja1!$A$9:$AM$276,7,0)</f>
        <v>0</v>
      </c>
      <c r="I59" s="15">
        <f>VLOOKUP($A59,[1]Hoja1!$A$9:$AM$276,4,0)+VLOOKUP($A59,[1]Hoja1!$A$9:$AM$276,6,0)</f>
        <v>0</v>
      </c>
      <c r="J59" s="15">
        <f>VLOOKUP($A59,[1]Hoja1!$A$9:$AM$276,9,0)+VLOOKUP($A59,[1]Hoja1!$A$9:$AM$276,11,0)</f>
        <v>0</v>
      </c>
      <c r="K59" s="15">
        <f>VLOOKUP($A59,[1]Hoja1!$A$9:$AM$276,10,0)</f>
        <v>1000</v>
      </c>
      <c r="L59" s="16">
        <f t="shared" si="19"/>
        <v>6384</v>
      </c>
      <c r="M59" s="15">
        <f>VLOOKUP($A59,[1]Hoja1!$A$9:$AM$276,35,0)</f>
        <v>306.76</v>
      </c>
      <c r="N59" s="16">
        <f t="shared" si="20"/>
        <v>6077.24</v>
      </c>
    </row>
    <row r="60" spans="1:14" s="11" customFormat="1" ht="10.5" customHeight="1" x14ac:dyDescent="0.25">
      <c r="A60" s="26" t="s">
        <v>132</v>
      </c>
      <c r="B60" s="13" t="s">
        <v>62</v>
      </c>
      <c r="C60" s="14" t="s">
        <v>61</v>
      </c>
      <c r="D60" s="14" t="s">
        <v>18</v>
      </c>
      <c r="E60" s="15">
        <f t="shared" si="18"/>
        <v>534.42999999999995</v>
      </c>
      <c r="F60" s="15">
        <f>VLOOKUP($A60,[1]Hoja1!$A$9:$AM$276,3,0)</f>
        <v>16032.9</v>
      </c>
      <c r="G60" s="15">
        <f>VLOOKUP($A60,[1]Hoja1!$A$9:$AM$276,8,0)</f>
        <v>0</v>
      </c>
      <c r="H60" s="15">
        <f>VLOOKUP($A60,[1]Hoja1!$A$9:$AM$276,5,0)+VLOOKUP($A60,[1]Hoja1!$A$9:$AM$276,7,0)</f>
        <v>0</v>
      </c>
      <c r="I60" s="15">
        <f>VLOOKUP($A60,[1]Hoja1!$A$9:$AM$276,4,0)+VLOOKUP($A60,[1]Hoja1!$A$9:$AM$276,6,0)</f>
        <v>0</v>
      </c>
      <c r="J60" s="15">
        <f>VLOOKUP($A60,[1]Hoja1!$A$9:$AM$276,9,0)+VLOOKUP($A60,[1]Hoja1!$A$9:$AM$276,11,0)</f>
        <v>4600</v>
      </c>
      <c r="K60" s="15">
        <f>VLOOKUP($A60,[1]Hoja1!$A$9:$AM$276,10,0)</f>
        <v>1000</v>
      </c>
      <c r="L60" s="16">
        <f t="shared" si="19"/>
        <v>20632.900000000001</v>
      </c>
      <c r="M60" s="15">
        <f>VLOOKUP($A60,[1]Hoja1!$A$9:$AM$276,35,0)</f>
        <v>6200.84</v>
      </c>
      <c r="N60" s="16">
        <f t="shared" si="20"/>
        <v>14432.060000000001</v>
      </c>
    </row>
    <row r="61" spans="1:14" s="11" customFormat="1" ht="10.5" customHeight="1" x14ac:dyDescent="0.25">
      <c r="A61" s="26" t="s">
        <v>133</v>
      </c>
      <c r="B61" s="13" t="s">
        <v>64</v>
      </c>
      <c r="C61" s="14" t="s">
        <v>61</v>
      </c>
      <c r="D61" s="14" t="s">
        <v>18</v>
      </c>
      <c r="E61" s="15">
        <f t="shared" si="18"/>
        <v>446.53</v>
      </c>
      <c r="F61" s="15">
        <f>VLOOKUP($A61,[1]Hoja1!$A$9:$AM$276,3,0)</f>
        <v>13395.9</v>
      </c>
      <c r="G61" s="15">
        <f>VLOOKUP($A61,[1]Hoja1!$A$9:$AM$276,8,0)</f>
        <v>0</v>
      </c>
      <c r="H61" s="15">
        <f>VLOOKUP($A61,[1]Hoja1!$A$9:$AM$276,5,0)+VLOOKUP($A61,[1]Hoja1!$A$9:$AM$276,7,0)</f>
        <v>0</v>
      </c>
      <c r="I61" s="15">
        <f>VLOOKUP($A61,[1]Hoja1!$A$9:$AM$276,4,0)+VLOOKUP($A61,[1]Hoja1!$A$9:$AM$276,6,0)</f>
        <v>0</v>
      </c>
      <c r="J61" s="15">
        <f>VLOOKUP($A61,[1]Hoja1!$A$9:$AM$276,9,0)+VLOOKUP($A61,[1]Hoja1!$A$9:$AM$276,11,0)</f>
        <v>4600</v>
      </c>
      <c r="K61" s="15">
        <f>VLOOKUP($A61,[1]Hoja1!$A$9:$AM$276,10,0)</f>
        <v>1000</v>
      </c>
      <c r="L61" s="16">
        <f t="shared" si="19"/>
        <v>17995.900000000001</v>
      </c>
      <c r="M61" s="15">
        <f>VLOOKUP($A61,[1]Hoja1!$A$9:$AM$276,35,0)</f>
        <v>3278</v>
      </c>
      <c r="N61" s="16">
        <f t="shared" si="20"/>
        <v>14717.900000000001</v>
      </c>
    </row>
    <row r="62" spans="1:14" s="11" customFormat="1" ht="10.5" customHeight="1" x14ac:dyDescent="0.25">
      <c r="A62" s="26" t="s">
        <v>125</v>
      </c>
      <c r="B62" s="13" t="s">
        <v>65</v>
      </c>
      <c r="C62" s="14" t="s">
        <v>66</v>
      </c>
      <c r="D62" s="14" t="s">
        <v>140</v>
      </c>
      <c r="E62" s="15">
        <f t="shared" si="18"/>
        <v>233.32999999999998</v>
      </c>
      <c r="F62" s="15">
        <f>VLOOKUP($A62,[1]Hoja1!$A$9:$AM$276,3,0)</f>
        <v>6999.9</v>
      </c>
      <c r="G62" s="15">
        <f>VLOOKUP($A62,[1]Hoja1!$A$9:$AM$276,8,0)</f>
        <v>0</v>
      </c>
      <c r="H62" s="15">
        <f>VLOOKUP($A62,[1]Hoja1!$A$9:$AM$276,5,0)+VLOOKUP($A62,[1]Hoja1!$A$9:$AM$276,7,0)</f>
        <v>0</v>
      </c>
      <c r="I62" s="15">
        <f>VLOOKUP($A62,[1]Hoja1!$A$9:$AM$276,4,0)+VLOOKUP($A62,[1]Hoja1!$A$9:$AM$276,6,0)</f>
        <v>0</v>
      </c>
      <c r="J62" s="15">
        <f>VLOOKUP($A62,[1]Hoja1!$A$9:$AM$276,9,0)+VLOOKUP($A62,[1]Hoja1!$A$9:$AM$276,11,0)</f>
        <v>1476.42</v>
      </c>
      <c r="K62" s="15">
        <f>VLOOKUP($A62,[1]Hoja1!$A$9:$AM$276,10,0)</f>
        <v>1000</v>
      </c>
      <c r="L62" s="16">
        <f t="shared" si="19"/>
        <v>8476.32</v>
      </c>
      <c r="M62" s="15">
        <f>VLOOKUP($A62,[1]Hoja1!$A$9:$AM$276,35,0)</f>
        <v>837.52</v>
      </c>
      <c r="N62" s="16">
        <f t="shared" si="20"/>
        <v>7638.7999999999993</v>
      </c>
    </row>
    <row r="63" spans="1:14" s="11" customFormat="1" ht="10.5" customHeight="1" x14ac:dyDescent="0.25">
      <c r="A63" s="26" t="s">
        <v>126</v>
      </c>
      <c r="B63" s="13" t="s">
        <v>67</v>
      </c>
      <c r="C63" s="14" t="s">
        <v>66</v>
      </c>
      <c r="D63" s="14" t="s">
        <v>140</v>
      </c>
      <c r="E63" s="15">
        <f t="shared" si="18"/>
        <v>430</v>
      </c>
      <c r="F63" s="15">
        <f>VLOOKUP($A63,[1]Hoja1!$A$9:$AM$276,3,0)</f>
        <v>12900</v>
      </c>
      <c r="G63" s="15">
        <f>VLOOKUP($A63,[1]Hoja1!$A$9:$AM$276,8,0)</f>
        <v>0</v>
      </c>
      <c r="H63" s="15">
        <f>VLOOKUP($A63,[1]Hoja1!$A$9:$AM$276,5,0)+VLOOKUP($A63,[1]Hoja1!$A$9:$AM$276,7,0)</f>
        <v>0</v>
      </c>
      <c r="I63" s="15">
        <f>VLOOKUP($A63,[1]Hoja1!$A$9:$AM$276,4,0)+VLOOKUP($A63,[1]Hoja1!$A$9:$AM$276,6,0)</f>
        <v>0</v>
      </c>
      <c r="J63" s="15">
        <f>VLOOKUP($A63,[1]Hoja1!$A$9:$AM$276,9,0)+VLOOKUP($A63,[1]Hoja1!$A$9:$AM$276,11,0)</f>
        <v>0</v>
      </c>
      <c r="K63" s="15">
        <f>VLOOKUP($A63,[1]Hoja1!$A$9:$AM$276,10,0)</f>
        <v>1000</v>
      </c>
      <c r="L63" s="16">
        <f t="shared" si="19"/>
        <v>12900</v>
      </c>
      <c r="M63" s="15">
        <f>VLOOKUP($A63,[1]Hoja1!$A$9:$AM$276,35,0)</f>
        <v>2567.96</v>
      </c>
      <c r="N63" s="16">
        <f t="shared" si="20"/>
        <v>10332.040000000001</v>
      </c>
    </row>
    <row r="64" spans="1:14" s="11" customFormat="1" ht="10.5" customHeight="1" x14ac:dyDescent="0.25">
      <c r="A64" s="26" t="s">
        <v>108</v>
      </c>
      <c r="B64" s="13" t="s">
        <v>111</v>
      </c>
      <c r="C64" s="14" t="s">
        <v>112</v>
      </c>
      <c r="D64" s="14" t="s">
        <v>140</v>
      </c>
      <c r="E64" s="15">
        <f t="shared" si="18"/>
        <v>580.98</v>
      </c>
      <c r="F64" s="15">
        <f>VLOOKUP($A64,[1]Hoja1!$A$9:$AM$276,3,0)</f>
        <v>17429.400000000001</v>
      </c>
      <c r="G64" s="15">
        <f>VLOOKUP($A64,[1]Hoja1!$A$9:$AM$276,8,0)</f>
        <v>0</v>
      </c>
      <c r="H64" s="15">
        <f>VLOOKUP($A64,[1]Hoja1!$A$9:$AM$276,5,0)+VLOOKUP($A64,[1]Hoja1!$A$9:$AM$276,7,0)</f>
        <v>0</v>
      </c>
      <c r="I64" s="15">
        <f>VLOOKUP($A64,[1]Hoja1!$A$9:$AM$276,4,0)+VLOOKUP($A64,[1]Hoja1!$A$9:$AM$276,6,0)</f>
        <v>0</v>
      </c>
      <c r="J64" s="15">
        <f>VLOOKUP($A64,[1]Hoja1!$A$9:$AM$276,9,0)+VLOOKUP($A64,[1]Hoja1!$A$9:$AM$276,11,0)</f>
        <v>2000</v>
      </c>
      <c r="K64" s="15">
        <f>VLOOKUP($A64,[1]Hoja1!$A$9:$AM$276,10,0)</f>
        <v>1000</v>
      </c>
      <c r="L64" s="16">
        <f t="shared" si="19"/>
        <v>19429.400000000001</v>
      </c>
      <c r="M64" s="15">
        <f>VLOOKUP($A64,[1]Hoja1!$A$9:$AM$276,35,0)</f>
        <v>8081.46</v>
      </c>
      <c r="N64" s="16">
        <f t="shared" si="20"/>
        <v>11347.940000000002</v>
      </c>
    </row>
    <row r="65" spans="1:14" s="11" customFormat="1" ht="10.5" customHeight="1" x14ac:dyDescent="0.25">
      <c r="A65" s="26" t="s">
        <v>144</v>
      </c>
      <c r="B65" s="13" t="s">
        <v>145</v>
      </c>
      <c r="C65" s="14" t="s">
        <v>61</v>
      </c>
      <c r="D65" s="14" t="s">
        <v>140</v>
      </c>
      <c r="E65" s="15">
        <f t="shared" si="18"/>
        <v>40</v>
      </c>
      <c r="F65" s="15">
        <f>VLOOKUP($A65,[1]Hoja1!$A$9:$AM$276,3,0)</f>
        <v>1200</v>
      </c>
      <c r="G65" s="15">
        <f>VLOOKUP($A65,[1]Hoja1!$A$9:$AM$276,8,0)</f>
        <v>7602.74</v>
      </c>
      <c r="H65" s="15">
        <f>VLOOKUP($A65,[1]Hoja1!$A$9:$AM$276,5,0)+VLOOKUP($A65,[1]Hoja1!$A$9:$AM$276,7,0)</f>
        <v>1050</v>
      </c>
      <c r="I65" s="15">
        <f>VLOOKUP($A65,[1]Hoja1!$A$9:$AM$276,4,0)+VLOOKUP($A65,[1]Hoja1!$A$9:$AM$276,6,0)</f>
        <v>3168.49</v>
      </c>
      <c r="J65" s="15">
        <f>VLOOKUP($A65,[1]Hoja1!$A$9:$AM$276,9,0)+VLOOKUP($A65,[1]Hoja1!$A$9:$AM$276,11,0)</f>
        <v>9000</v>
      </c>
      <c r="K65" s="15">
        <f>VLOOKUP($A65,[1]Hoja1!$A$9:$AM$276,10,0)</f>
        <v>0</v>
      </c>
      <c r="L65" s="16">
        <f t="shared" si="19"/>
        <v>22021.23</v>
      </c>
      <c r="M65" s="15">
        <f>VLOOKUP($A65,[1]Hoja1!$A$9:$AM$276,35,0)</f>
        <v>1145.92</v>
      </c>
      <c r="N65" s="16">
        <f t="shared" si="20"/>
        <v>20875.309999999998</v>
      </c>
    </row>
    <row r="66" spans="1:14" s="11" customFormat="1" ht="10.5" customHeight="1" x14ac:dyDescent="0.25">
      <c r="A66" s="26" t="s">
        <v>224</v>
      </c>
      <c r="B66" s="13" t="s">
        <v>225</v>
      </c>
      <c r="C66" s="14" t="s">
        <v>17</v>
      </c>
      <c r="D66" s="14" t="s">
        <v>140</v>
      </c>
      <c r="E66" s="15">
        <f t="shared" ref="E66" si="21">+F66/30</f>
        <v>250</v>
      </c>
      <c r="F66" s="15">
        <f>VLOOKUP($A66,[1]Hoja1!$A$9:$AM$276,3,0)</f>
        <v>7500</v>
      </c>
      <c r="G66" s="15">
        <f>VLOOKUP($A66,[1]Hoja1!$A$9:$AM$276,8,0)</f>
        <v>0</v>
      </c>
      <c r="H66" s="15">
        <f>VLOOKUP($A66,[1]Hoja1!$A$9:$AM$276,5,0)+VLOOKUP($A66,[1]Hoja1!$A$9:$AM$276,7,0)</f>
        <v>0</v>
      </c>
      <c r="I66" s="15">
        <f>VLOOKUP($A66,[1]Hoja1!$A$9:$AM$276,4,0)+VLOOKUP($A66,[1]Hoja1!$A$9:$AM$276,6,0)</f>
        <v>0</v>
      </c>
      <c r="J66" s="15">
        <f>VLOOKUP($A66,[1]Hoja1!$A$9:$AM$276,9,0)+VLOOKUP($A66,[1]Hoja1!$A$9:$AM$276,11,0)</f>
        <v>1439.4</v>
      </c>
      <c r="K66" s="15">
        <f>VLOOKUP($A66,[1]Hoja1!$A$9:$AM$276,10,0)</f>
        <v>1000</v>
      </c>
      <c r="L66" s="16">
        <f t="shared" si="19"/>
        <v>8939.4</v>
      </c>
      <c r="M66" s="15">
        <f>VLOOKUP($A66,[1]Hoja1!$A$9:$AM$276,35,0)</f>
        <v>902.92</v>
      </c>
      <c r="N66" s="16">
        <f t="shared" ref="N66" si="22">+L66-M66</f>
        <v>8036.48</v>
      </c>
    </row>
    <row r="67" spans="1:14" s="11" customFormat="1" ht="10.5" customHeight="1" x14ac:dyDescent="0.25">
      <c r="A67" s="26" t="s">
        <v>161</v>
      </c>
      <c r="B67" s="13" t="s">
        <v>162</v>
      </c>
      <c r="C67" s="14" t="s">
        <v>32</v>
      </c>
      <c r="D67" s="14" t="s">
        <v>140</v>
      </c>
      <c r="E67" s="15">
        <f t="shared" si="18"/>
        <v>475</v>
      </c>
      <c r="F67" s="15">
        <f>VLOOKUP($A67,[1]Hoja1!$A$9:$AM$276,3,0)</f>
        <v>14250</v>
      </c>
      <c r="G67" s="15">
        <f>VLOOKUP($A67,[1]Hoja1!$A$9:$AM$276,8,0)</f>
        <v>0</v>
      </c>
      <c r="H67" s="15">
        <f>VLOOKUP($A67,[1]Hoja1!$A$9:$AM$276,5,0)+VLOOKUP($A67,[1]Hoja1!$A$9:$AM$276,7,0)</f>
        <v>0</v>
      </c>
      <c r="I67" s="15">
        <f>VLOOKUP($A67,[1]Hoja1!$A$9:$AM$276,4,0)+VLOOKUP($A67,[1]Hoja1!$A$9:$AM$276,6,0)</f>
        <v>0</v>
      </c>
      <c r="J67" s="15">
        <f>VLOOKUP($A67,[1]Hoja1!$A$9:$AM$276,9,0)+VLOOKUP($A67,[1]Hoja1!$A$9:$AM$276,11,0)</f>
        <v>9537.56</v>
      </c>
      <c r="K67" s="15">
        <f>VLOOKUP($A67,[1]Hoja1!$A$9:$AM$276,10,0)</f>
        <v>1000</v>
      </c>
      <c r="L67" s="16">
        <f t="shared" si="19"/>
        <v>23787.559999999998</v>
      </c>
      <c r="M67" s="15">
        <f>VLOOKUP($A67,[1]Hoja1!$A$9:$AM$276,35,0)</f>
        <v>4119.4799999999996</v>
      </c>
      <c r="N67" s="16">
        <f t="shared" si="20"/>
        <v>19668.079999999998</v>
      </c>
    </row>
    <row r="68" spans="1:14" s="11" customFormat="1" ht="10.5" customHeight="1" x14ac:dyDescent="0.25">
      <c r="A68" s="26"/>
      <c r="B68" s="13"/>
      <c r="C68" s="14"/>
      <c r="D68" s="14"/>
      <c r="E68" s="15"/>
      <c r="F68" s="15"/>
      <c r="G68" s="14"/>
      <c r="H68" s="14"/>
      <c r="I68" s="14"/>
      <c r="J68" s="14"/>
      <c r="K68" s="14"/>
      <c r="L68" s="16"/>
      <c r="M68" s="16"/>
      <c r="N68" s="16"/>
    </row>
    <row r="69" spans="1:14" s="11" customFormat="1" ht="17.25" customHeight="1" x14ac:dyDescent="0.25">
      <c r="A69" s="6" t="s">
        <v>68</v>
      </c>
      <c r="B69" s="7"/>
      <c r="C69" s="8"/>
      <c r="D69" s="8"/>
      <c r="E69" s="9"/>
      <c r="F69" s="9"/>
      <c r="G69" s="8"/>
      <c r="H69" s="8"/>
      <c r="I69" s="8"/>
      <c r="J69" s="8"/>
      <c r="K69" s="8"/>
      <c r="L69" s="10"/>
      <c r="M69" s="10"/>
      <c r="N69" s="10"/>
    </row>
    <row r="70" spans="1:14" s="11" customFormat="1" ht="10.5" customHeight="1" x14ac:dyDescent="0.25">
      <c r="A70" s="26" t="s">
        <v>127</v>
      </c>
      <c r="B70" s="13" t="s">
        <v>69</v>
      </c>
      <c r="C70" s="14" t="s">
        <v>70</v>
      </c>
      <c r="D70" s="14" t="s">
        <v>140</v>
      </c>
      <c r="E70" s="15">
        <f t="shared" ref="E70:E74" si="23">+F70/30</f>
        <v>207.44</v>
      </c>
      <c r="F70" s="15">
        <f>VLOOKUP($A70,[1]Hoja1!$A$9:$AM$276,3,0)</f>
        <v>6223.2</v>
      </c>
      <c r="G70" s="15">
        <f>VLOOKUP($A70,[1]Hoja1!$A$9:$AM$276,8,0)</f>
        <v>0</v>
      </c>
      <c r="H70" s="15">
        <f>VLOOKUP($A70,[1]Hoja1!$A$9:$AM$276,5,0)+VLOOKUP($A70,[1]Hoja1!$A$9:$AM$276,7,0)</f>
        <v>0</v>
      </c>
      <c r="I70" s="15">
        <f>VLOOKUP($A70,[1]Hoja1!$A$9:$AM$276,4,0)+VLOOKUP($A70,[1]Hoja1!$A$9:$AM$276,6,0)</f>
        <v>0</v>
      </c>
      <c r="J70" s="15">
        <f>VLOOKUP($A70,[1]Hoja1!$A$9:$AM$276,9,0)+VLOOKUP($A70,[1]Hoja1!$A$9:$AM$276,11,0)</f>
        <v>0</v>
      </c>
      <c r="K70" s="15">
        <f>VLOOKUP($A70,[1]Hoja1!$A$9:$AM$276,10,0)</f>
        <v>1000</v>
      </c>
      <c r="L70" s="16">
        <f t="shared" ref="L70:L74" si="24">SUM(F70:J70)</f>
        <v>6223.2</v>
      </c>
      <c r="M70" s="15">
        <f>VLOOKUP($A70,[1]Hoja1!$A$9:$AM$276,35,0)</f>
        <v>0</v>
      </c>
      <c r="N70" s="16">
        <f t="shared" ref="N70:N73" si="25">+L70-M70</f>
        <v>6223.2</v>
      </c>
    </row>
    <row r="71" spans="1:14" s="11" customFormat="1" ht="10.5" customHeight="1" x14ac:dyDescent="0.25">
      <c r="A71" s="26" t="s">
        <v>124</v>
      </c>
      <c r="B71" s="13" t="s">
        <v>91</v>
      </c>
      <c r="C71" s="14" t="s">
        <v>70</v>
      </c>
      <c r="D71" s="14" t="s">
        <v>140</v>
      </c>
      <c r="E71" s="15">
        <f t="shared" si="23"/>
        <v>207.44</v>
      </c>
      <c r="F71" s="15">
        <f>VLOOKUP($A71,[1]Hoja1!$A$9:$AM$276,3,0)</f>
        <v>6223.2</v>
      </c>
      <c r="G71" s="15">
        <f>VLOOKUP($A71,[1]Hoja1!$A$9:$AM$276,8,0)</f>
        <v>0</v>
      </c>
      <c r="H71" s="15">
        <f>VLOOKUP($A71,[1]Hoja1!$A$9:$AM$276,5,0)+VLOOKUP($A71,[1]Hoja1!$A$9:$AM$276,7,0)</f>
        <v>0</v>
      </c>
      <c r="I71" s="15">
        <f>VLOOKUP($A71,[1]Hoja1!$A$9:$AM$276,4,0)+VLOOKUP($A71,[1]Hoja1!$A$9:$AM$276,6,0)</f>
        <v>0</v>
      </c>
      <c r="J71" s="15">
        <f>VLOOKUP($A71,[1]Hoja1!$A$9:$AM$276,9,0)+VLOOKUP($A71,[1]Hoja1!$A$9:$AM$276,11,0)</f>
        <v>0</v>
      </c>
      <c r="K71" s="15">
        <f>VLOOKUP($A71,[1]Hoja1!$A$9:$AM$276,10,0)</f>
        <v>1000</v>
      </c>
      <c r="L71" s="16">
        <f t="shared" si="24"/>
        <v>6223.2</v>
      </c>
      <c r="M71" s="15">
        <f>VLOOKUP($A71,[1]Hoja1!$A$9:$AM$276,35,0)</f>
        <v>0</v>
      </c>
      <c r="N71" s="16">
        <f t="shared" si="25"/>
        <v>6223.2</v>
      </c>
    </row>
    <row r="72" spans="1:14" s="11" customFormat="1" ht="10.5" customHeight="1" x14ac:dyDescent="0.25">
      <c r="A72" s="26" t="s">
        <v>230</v>
      </c>
      <c r="B72" s="13" t="s">
        <v>231</v>
      </c>
      <c r="C72" s="14" t="s">
        <v>70</v>
      </c>
      <c r="D72" s="14" t="s">
        <v>140</v>
      </c>
      <c r="E72" s="15">
        <v>208</v>
      </c>
      <c r="F72" s="15">
        <f>VLOOKUP($A72,[1]Hoja1!$A$9:$AM$276,3,0)</f>
        <v>6240</v>
      </c>
      <c r="G72" s="15">
        <f>VLOOKUP($A72,[1]Hoja1!$A$9:$AM$276,8,0)</f>
        <v>0</v>
      </c>
      <c r="H72" s="15">
        <f>VLOOKUP($A72,[1]Hoja1!$A$9:$AM$276,5,0)+VLOOKUP($A72,[1]Hoja1!$A$9:$AM$276,7,0)</f>
        <v>0</v>
      </c>
      <c r="I72" s="15">
        <f>VLOOKUP($A72,[1]Hoja1!$A$9:$AM$276,4,0)+VLOOKUP($A72,[1]Hoja1!$A$9:$AM$276,6,0)</f>
        <v>0</v>
      </c>
      <c r="J72" s="15">
        <f>VLOOKUP($A72,[1]Hoja1!$A$9:$AM$276,9,0)+VLOOKUP($A72,[1]Hoja1!$A$9:$AM$276,11,0)</f>
        <v>0</v>
      </c>
      <c r="K72" s="15">
        <f>VLOOKUP($A72,[1]Hoja1!$A$9:$AM$276,10,0)</f>
        <v>1000</v>
      </c>
      <c r="L72" s="16">
        <f t="shared" si="24"/>
        <v>6240</v>
      </c>
      <c r="M72" s="15">
        <f>VLOOKUP($A72,[1]Hoja1!$A$9:$AM$276,35,0)</f>
        <v>294.92</v>
      </c>
      <c r="N72" s="16">
        <f t="shared" ref="N72" si="26">+L72-M72</f>
        <v>5945.08</v>
      </c>
    </row>
    <row r="73" spans="1:14" s="11" customFormat="1" ht="10.5" customHeight="1" x14ac:dyDescent="0.25">
      <c r="A73" s="26" t="s">
        <v>107</v>
      </c>
      <c r="B73" s="13" t="s">
        <v>71</v>
      </c>
      <c r="C73" s="14" t="s">
        <v>70</v>
      </c>
      <c r="D73" s="14" t="s">
        <v>140</v>
      </c>
      <c r="E73" s="15">
        <f t="shared" si="23"/>
        <v>207.44</v>
      </c>
      <c r="F73" s="15">
        <f>VLOOKUP($A73,[1]Hoja1!$A$9:$AM$276,3,0)</f>
        <v>6223.2</v>
      </c>
      <c r="G73" s="15">
        <f>VLOOKUP($A73,[1]Hoja1!$A$9:$AM$276,8,0)</f>
        <v>0</v>
      </c>
      <c r="H73" s="15">
        <f>VLOOKUP($A73,[1]Hoja1!$A$9:$AM$276,5,0)+VLOOKUP($A73,[1]Hoja1!$A$9:$AM$276,7,0)</f>
        <v>0</v>
      </c>
      <c r="I73" s="15">
        <f>VLOOKUP($A73,[1]Hoja1!$A$9:$AM$276,4,0)+VLOOKUP($A73,[1]Hoja1!$A$9:$AM$276,6,0)</f>
        <v>0</v>
      </c>
      <c r="J73" s="15">
        <f>VLOOKUP($A73,[1]Hoja1!$A$9:$AM$276,9,0)+VLOOKUP($A73,[1]Hoja1!$A$9:$AM$276,11,0)</f>
        <v>0</v>
      </c>
      <c r="K73" s="15">
        <f>VLOOKUP($A73,[1]Hoja1!$A$9:$AM$276,10,0)</f>
        <v>1000</v>
      </c>
      <c r="L73" s="16">
        <f t="shared" si="24"/>
        <v>6223.2</v>
      </c>
      <c r="M73" s="15">
        <f>VLOOKUP($A73,[1]Hoja1!$A$9:$AM$276,35,0)</f>
        <v>0</v>
      </c>
      <c r="N73" s="16">
        <f t="shared" si="25"/>
        <v>6223.2</v>
      </c>
    </row>
    <row r="74" spans="1:14" s="11" customFormat="1" ht="10.5" customHeight="1" x14ac:dyDescent="0.25">
      <c r="A74" s="26" t="s">
        <v>136</v>
      </c>
      <c r="B74" s="13" t="s">
        <v>150</v>
      </c>
      <c r="C74" s="14" t="s">
        <v>70</v>
      </c>
      <c r="D74" s="14" t="s">
        <v>140</v>
      </c>
      <c r="E74" s="15">
        <f t="shared" si="23"/>
        <v>300</v>
      </c>
      <c r="F74" s="15">
        <f>VLOOKUP($A74,[1]Hoja1!$A$9:$AM$276,3,0)</f>
        <v>9000</v>
      </c>
      <c r="G74" s="15">
        <f>VLOOKUP($A74,[1]Hoja1!$A$9:$AM$276,8,0)</f>
        <v>0</v>
      </c>
      <c r="H74" s="15">
        <f>VLOOKUP($A74,[1]Hoja1!$A$9:$AM$276,5,0)+VLOOKUP($A74,[1]Hoja1!$A$9:$AM$276,7,0)</f>
        <v>0</v>
      </c>
      <c r="I74" s="15">
        <f>VLOOKUP($A74,[1]Hoja1!$A$9:$AM$276,4,0)+VLOOKUP($A74,[1]Hoja1!$A$9:$AM$276,6,0)</f>
        <v>0</v>
      </c>
      <c r="J74" s="15">
        <f>VLOOKUP($A74,[1]Hoja1!$A$9:$AM$276,9,0)+VLOOKUP($A74,[1]Hoja1!$A$9:$AM$276,11,0)</f>
        <v>4200</v>
      </c>
      <c r="K74" s="15">
        <f>VLOOKUP($A74,[1]Hoja1!$A$9:$AM$276,10,0)</f>
        <v>1000</v>
      </c>
      <c r="L74" s="16">
        <f t="shared" si="24"/>
        <v>13200</v>
      </c>
      <c r="M74" s="15">
        <f>VLOOKUP($A74,[1]Hoja1!$A$9:$AM$276,35,0)</f>
        <v>1613.14</v>
      </c>
      <c r="N74" s="16">
        <f>+L74-M74</f>
        <v>11586.86</v>
      </c>
    </row>
    <row r="75" spans="1:14" s="11" customFormat="1" ht="10.5" customHeight="1" x14ac:dyDescent="0.25">
      <c r="A75" s="26"/>
      <c r="B75" s="13"/>
      <c r="C75" s="14"/>
      <c r="D75" s="14"/>
      <c r="E75" s="15"/>
      <c r="F75" s="15"/>
      <c r="G75" s="14"/>
      <c r="H75" s="14"/>
      <c r="I75" s="14"/>
      <c r="J75" s="14"/>
      <c r="K75" s="14"/>
      <c r="L75" s="16"/>
      <c r="M75" s="16"/>
      <c r="N75" s="16"/>
    </row>
    <row r="76" spans="1:14" s="11" customFormat="1" ht="17.25" customHeight="1" x14ac:dyDescent="0.25">
      <c r="A76" s="6" t="s">
        <v>72</v>
      </c>
      <c r="B76" s="7"/>
      <c r="C76" s="8"/>
      <c r="D76" s="8"/>
      <c r="E76" s="9"/>
      <c r="F76" s="9"/>
      <c r="G76" s="8"/>
      <c r="H76" s="8"/>
      <c r="I76" s="8"/>
      <c r="J76" s="8"/>
      <c r="K76" s="8"/>
      <c r="L76" s="10"/>
      <c r="M76" s="10"/>
      <c r="N76" s="10"/>
    </row>
    <row r="77" spans="1:14" s="11" customFormat="1" ht="10.5" customHeight="1" x14ac:dyDescent="0.25">
      <c r="A77" s="26" t="s">
        <v>128</v>
      </c>
      <c r="B77" s="13" t="s">
        <v>73</v>
      </c>
      <c r="C77" s="14" t="s">
        <v>17</v>
      </c>
      <c r="D77" s="14" t="s">
        <v>140</v>
      </c>
      <c r="E77" s="15">
        <f t="shared" ref="E77:E78" si="27">+F77/30</f>
        <v>399.99</v>
      </c>
      <c r="F77" s="15">
        <f>VLOOKUP($A77,[1]Hoja1!$A$9:$AM$276,3,0)</f>
        <v>11999.7</v>
      </c>
      <c r="G77" s="15">
        <f>VLOOKUP($A77,[1]Hoja1!$A$9:$AM$276,8,0)</f>
        <v>0</v>
      </c>
      <c r="H77" s="15">
        <f>VLOOKUP($A77,[1]Hoja1!$A$9:$AM$276,5,0)+VLOOKUP($A77,[1]Hoja1!$A$9:$AM$276,7,0)</f>
        <v>0</v>
      </c>
      <c r="I77" s="15">
        <f>VLOOKUP($A77,[1]Hoja1!$A$9:$AM$276,4,0)+VLOOKUP($A77,[1]Hoja1!$A$9:$AM$276,6,0)</f>
        <v>0</v>
      </c>
      <c r="J77" s="15">
        <f>VLOOKUP($A77,[1]Hoja1!$A$9:$AM$276,9,0)+VLOOKUP($A77,[1]Hoja1!$A$9:$AM$276,11,0)</f>
        <v>3614.72</v>
      </c>
      <c r="K77" s="15">
        <f>VLOOKUP($A77,[1]Hoja1!$A$9:$AM$276,10,0)</f>
        <v>1000</v>
      </c>
      <c r="L77" s="16">
        <f t="shared" ref="L77:L79" si="28">SUM(F77:J77)</f>
        <v>15614.42</v>
      </c>
      <c r="M77" s="15">
        <f>VLOOKUP($A77,[1]Hoja1!$A$9:$AM$276,35,0)</f>
        <v>2073.02</v>
      </c>
      <c r="N77" s="16">
        <f t="shared" ref="N77:N79" si="29">+L77-M77</f>
        <v>13541.4</v>
      </c>
    </row>
    <row r="78" spans="1:14" s="11" customFormat="1" ht="10.5" customHeight="1" x14ac:dyDescent="0.25">
      <c r="A78" s="26" t="s">
        <v>153</v>
      </c>
      <c r="B78" s="13" t="s">
        <v>154</v>
      </c>
      <c r="C78" s="14" t="s">
        <v>32</v>
      </c>
      <c r="D78" s="14" t="s">
        <v>140</v>
      </c>
      <c r="E78" s="15">
        <f t="shared" si="27"/>
        <v>475</v>
      </c>
      <c r="F78" s="15">
        <f>VLOOKUP($A78,[1]Hoja1!$A$9:$AM$276,3,0)</f>
        <v>14250</v>
      </c>
      <c r="G78" s="15">
        <f>VLOOKUP($A78,[1]Hoja1!$A$9:$AM$276,8,0)</f>
        <v>0</v>
      </c>
      <c r="H78" s="15">
        <f>VLOOKUP($A78,[1]Hoja1!$A$9:$AM$276,5,0)+VLOOKUP($A78,[1]Hoja1!$A$9:$AM$276,7,0)</f>
        <v>0</v>
      </c>
      <c r="I78" s="15">
        <f>VLOOKUP($A78,[1]Hoja1!$A$9:$AM$276,4,0)+VLOOKUP($A78,[1]Hoja1!$A$9:$AM$276,6,0)</f>
        <v>0</v>
      </c>
      <c r="J78" s="15">
        <f>VLOOKUP($A78,[1]Hoja1!$A$9:$AM$276,9,0)+VLOOKUP($A78,[1]Hoja1!$A$9:$AM$276,11,0)</f>
        <v>9537.56</v>
      </c>
      <c r="K78" s="15">
        <f>VLOOKUP($A78,[1]Hoja1!$A$9:$AM$276,10,0)</f>
        <v>1000</v>
      </c>
      <c r="L78" s="16">
        <f t="shared" si="28"/>
        <v>23787.559999999998</v>
      </c>
      <c r="M78" s="15">
        <f>VLOOKUP($A78,[1]Hoja1!$A$9:$AM$276,35,0)</f>
        <v>4119.4799999999996</v>
      </c>
      <c r="N78" s="16">
        <f t="shared" si="29"/>
        <v>19668.079999999998</v>
      </c>
    </row>
    <row r="79" spans="1:14" x14ac:dyDescent="0.25">
      <c r="A79" s="26" t="s">
        <v>213</v>
      </c>
      <c r="B79" s="13" t="s">
        <v>214</v>
      </c>
      <c r="C79" s="5" t="s">
        <v>17</v>
      </c>
      <c r="D79" s="14" t="s">
        <v>140</v>
      </c>
      <c r="E79" s="15">
        <v>208</v>
      </c>
      <c r="F79" s="15">
        <f>VLOOKUP($A79,[1]Hoja1!$A$9:$AM$276,3,0)</f>
        <v>8400</v>
      </c>
      <c r="G79" s="15">
        <f>VLOOKUP($A79,[1]Hoja1!$A$9:$AM$276,8,0)</f>
        <v>0</v>
      </c>
      <c r="H79" s="15">
        <f>VLOOKUP($A79,[1]Hoja1!$A$9:$AM$276,5,0)+VLOOKUP($A79,[1]Hoja1!$A$9:$AM$276,7,0)</f>
        <v>0</v>
      </c>
      <c r="I79" s="15">
        <f>VLOOKUP($A79,[1]Hoja1!$A$9:$AM$276,4,0)+VLOOKUP($A79,[1]Hoja1!$A$9:$AM$276,6,0)</f>
        <v>0</v>
      </c>
      <c r="J79" s="15">
        <f>VLOOKUP($A79,[1]Hoja1!$A$9:$AM$276,9,0)+VLOOKUP($A79,[1]Hoja1!$A$9:$AM$276,11,0)</f>
        <v>5600</v>
      </c>
      <c r="K79" s="15">
        <f>VLOOKUP($A79,[1]Hoja1!$A$9:$AM$276,10,0)</f>
        <v>1000</v>
      </c>
      <c r="L79" s="16">
        <f t="shared" si="28"/>
        <v>14000</v>
      </c>
      <c r="M79" s="15">
        <f>VLOOKUP($A79,[1]Hoja1!$A$9:$AM$276,35,0)</f>
        <v>1776.08</v>
      </c>
      <c r="N79" s="16">
        <f t="shared" si="29"/>
        <v>12223.92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74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75</v>
      </c>
      <c r="B83" s="13" t="s">
        <v>76</v>
      </c>
      <c r="C83" s="14" t="s">
        <v>77</v>
      </c>
      <c r="D83" s="14" t="s">
        <v>18</v>
      </c>
      <c r="E83" s="15">
        <f>+F83/30</f>
        <v>330.60999999999996</v>
      </c>
      <c r="F83" s="15">
        <f>VLOOKUP($A83,[1]Hoja1!$A$9:$AM$276,3,0)</f>
        <v>9918.2999999999993</v>
      </c>
      <c r="G83" s="15">
        <f>VLOOKUP($A83,[1]Hoja1!$A$9:$AM$276,8,0)</f>
        <v>0</v>
      </c>
      <c r="H83" s="15">
        <f>VLOOKUP($A83,[1]Hoja1!$A$9:$AM$276,5,0)+VLOOKUP($A83,[1]Hoja1!$A$9:$AM$276,7,0)</f>
        <v>0</v>
      </c>
      <c r="I83" s="15">
        <f>VLOOKUP($A83,[1]Hoja1!$A$9:$AM$276,4,0)+VLOOKUP($A83,[1]Hoja1!$A$9:$AM$276,6,0)</f>
        <v>0</v>
      </c>
      <c r="J83" s="15">
        <f>VLOOKUP($A83,[1]Hoja1!$A$9:$AM$276,9,0)+VLOOKUP($A83,[1]Hoja1!$A$9:$AM$276,11,0)</f>
        <v>0</v>
      </c>
      <c r="K83" s="15">
        <f>VLOOKUP($A83,[1]Hoja1!$A$9:$AM$276,10,0)</f>
        <v>1000</v>
      </c>
      <c r="L83" s="16">
        <f>SUM(F83:J83)</f>
        <v>9918.2999999999993</v>
      </c>
      <c r="M83" s="15">
        <f>VLOOKUP($A83,[1]Hoja1!$A$9:$AM$276,35,0)</f>
        <v>1647.04</v>
      </c>
      <c r="N83" s="16">
        <f>+L83-M83</f>
        <v>8271.2599999999984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115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129</v>
      </c>
      <c r="B86" s="13" t="s">
        <v>116</v>
      </c>
      <c r="C86" s="14" t="s">
        <v>17</v>
      </c>
      <c r="D86" s="14" t="s">
        <v>140</v>
      </c>
      <c r="E86" s="15">
        <f t="shared" ref="E86" si="30">+F86/30</f>
        <v>207.44</v>
      </c>
      <c r="F86" s="15">
        <f>VLOOKUP($A86,[1]Hoja1!$A$9:$AM$276,3,0)</f>
        <v>6223.2</v>
      </c>
      <c r="G86" s="15">
        <f>VLOOKUP($A86,[1]Hoja1!$A$9:$AM$276,8,0)</f>
        <v>0</v>
      </c>
      <c r="H86" s="15">
        <f>VLOOKUP($A86,[1]Hoja1!$A$9:$AM$276,5,0)+VLOOKUP($A86,[1]Hoja1!$A$9:$AM$276,7,0)</f>
        <v>0</v>
      </c>
      <c r="I86" s="15">
        <f>VLOOKUP($A86,[1]Hoja1!$A$9:$AM$276,4,0)+VLOOKUP($A86,[1]Hoja1!$A$9:$AM$276,6,0)</f>
        <v>0</v>
      </c>
      <c r="J86" s="15">
        <f>VLOOKUP($A86,[1]Hoja1!$A$9:$AM$276,9,0)+VLOOKUP($A86,[1]Hoja1!$A$9:$AM$276,11,0)</f>
        <v>1916.5</v>
      </c>
      <c r="K86" s="15">
        <f>VLOOKUP($A86,[1]Hoja1!$A$9:$AM$276,10,0)</f>
        <v>1000</v>
      </c>
      <c r="L86" s="16">
        <f t="shared" ref="L86" si="31">SUM(F86:J86)</f>
        <v>8139.7</v>
      </c>
      <c r="M86" s="15">
        <f>VLOOKUP($A86,[1]Hoja1!$A$9:$AM$276,35,0)</f>
        <v>572.67999999999995</v>
      </c>
      <c r="N86" s="16">
        <f t="shared" ref="N86" si="32">+L86-M86</f>
        <v>7567.0199999999995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199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200</v>
      </c>
      <c r="B89" s="13" t="s">
        <v>201</v>
      </c>
      <c r="C89" s="14" t="s">
        <v>32</v>
      </c>
      <c r="D89" s="14" t="s">
        <v>18</v>
      </c>
      <c r="E89" s="15">
        <v>352.5</v>
      </c>
      <c r="F89" s="15">
        <f>VLOOKUP($A89,[1]Hoja1!$A$9:$AM$276,3,0)</f>
        <v>5287.5</v>
      </c>
      <c r="G89" s="15">
        <f>VLOOKUP($A89,[1]Hoja1!$A$9:$AM$276,8,0)</f>
        <v>7291.44</v>
      </c>
      <c r="H89" s="15">
        <f>VLOOKUP($A89,[1]Hoja1!$A$9:$AM$276,5,0)+VLOOKUP($A89,[1]Hoja1!$A$9:$AM$276,7,0)</f>
        <v>1020.8</v>
      </c>
      <c r="I89" s="15">
        <f>VLOOKUP($A89,[1]Hoja1!$A$9:$AM$276,4,0)+VLOOKUP($A89,[1]Hoja1!$A$9:$AM$276,6,0)</f>
        <v>2916.58</v>
      </c>
      <c r="J89" s="15">
        <f>VLOOKUP($A89,[1]Hoja1!$A$9:$AM$276,9,0)+VLOOKUP($A89,[1]Hoja1!$A$9:$AM$276,11,0)</f>
        <v>3519.21</v>
      </c>
      <c r="K89" s="15">
        <f>VLOOKUP($A89,[1]Hoja1!$A$9:$AM$276,10,0)</f>
        <v>0</v>
      </c>
      <c r="L89" s="16">
        <f>SUM(F89:J89)</f>
        <v>20035.53</v>
      </c>
      <c r="M89" s="15">
        <f>VLOOKUP($A89,[1]Hoja1!$A$9:$AM$276,35,0)</f>
        <v>2010.03</v>
      </c>
      <c r="N89" s="16">
        <f>+L89-M89</f>
        <v>18025.5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78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79</v>
      </c>
      <c r="B92" s="13" t="s">
        <v>80</v>
      </c>
      <c r="C92" s="14" t="s">
        <v>81</v>
      </c>
      <c r="D92" s="14" t="s">
        <v>18</v>
      </c>
      <c r="E92" s="15">
        <f>+F92/30</f>
        <v>0</v>
      </c>
      <c r="F92" s="15">
        <f>VLOOKUP($A92,[1]Hoja1!$A$9:$AM$276,3,0)</f>
        <v>0</v>
      </c>
      <c r="G92" s="15">
        <f>VLOOKUP($A92,[1]Hoja1!$A$9:$AM$276,8,0)</f>
        <v>0</v>
      </c>
      <c r="H92" s="15">
        <f>VLOOKUP($A92,[1]Hoja1!$A$9:$AM$276,5,0)+VLOOKUP($A92,[1]Hoja1!$A$9:$AM$276,7,0)</f>
        <v>0</v>
      </c>
      <c r="I92" s="15">
        <f>VLOOKUP($A92,[1]Hoja1!$A$9:$AM$276,4,0)+VLOOKUP($A92,[1]Hoja1!$A$9:$AM$276,6,0)</f>
        <v>0</v>
      </c>
      <c r="J92" s="15">
        <f>VLOOKUP($A92,[1]Hoja1!$A$9:$AM$276,9,0)+VLOOKUP($A92,[1]Hoja1!$A$9:$AM$276,11,0)</f>
        <v>0</v>
      </c>
      <c r="K92" s="15">
        <f>VLOOKUP($A92,[1]Hoja1!$A$9:$AM$276,10,0)</f>
        <v>1000</v>
      </c>
      <c r="L92" s="16">
        <f>SUM(F92:J92)</f>
        <v>0</v>
      </c>
      <c r="M92" s="15">
        <f>VLOOKUP($A92,[1]Hoja1!$A$9:$AM$276,35,0)</f>
        <v>0</v>
      </c>
      <c r="N92" s="16">
        <f>+L92-M92</f>
        <v>0</v>
      </c>
    </row>
    <row r="93" spans="1:14" s="11" customFormat="1" ht="10.5" customHeight="1" x14ac:dyDescent="0.25">
      <c r="A93" s="26"/>
      <c r="B93" s="13"/>
      <c r="C93" s="14"/>
      <c r="D93" s="14"/>
      <c r="E93" s="15"/>
      <c r="F93" s="15"/>
      <c r="G93" s="14"/>
      <c r="H93" s="14"/>
      <c r="I93" s="14"/>
      <c r="J93" s="14"/>
      <c r="K93" s="14"/>
      <c r="L93" s="16"/>
      <c r="M93" s="16"/>
      <c r="N93" s="16"/>
    </row>
    <row r="94" spans="1:14" s="11" customFormat="1" ht="17.25" customHeight="1" x14ac:dyDescent="0.25">
      <c r="A94" s="6" t="s">
        <v>82</v>
      </c>
      <c r="B94" s="7"/>
      <c r="C94" s="8"/>
      <c r="D94" s="8"/>
      <c r="E94" s="9"/>
      <c r="F94" s="9"/>
      <c r="G94" s="8"/>
      <c r="H94" s="8"/>
      <c r="I94" s="8"/>
      <c r="J94" s="8"/>
      <c r="K94" s="8"/>
      <c r="L94" s="10"/>
      <c r="M94" s="10"/>
      <c r="N94" s="10"/>
    </row>
    <row r="95" spans="1:14" s="11" customFormat="1" ht="10.5" customHeight="1" x14ac:dyDescent="0.25">
      <c r="A95" s="26" t="s">
        <v>83</v>
      </c>
      <c r="B95" s="13" t="s">
        <v>84</v>
      </c>
      <c r="C95" s="14" t="s">
        <v>17</v>
      </c>
      <c r="D95" s="14" t="s">
        <v>18</v>
      </c>
      <c r="E95" s="15">
        <f t="shared" ref="E95:E96" si="33">+F95/30</f>
        <v>326.69</v>
      </c>
      <c r="F95" s="15">
        <f>VLOOKUP($A95,[1]Hoja1!$A$9:$AM$276,3,0)</f>
        <v>9800.7000000000007</v>
      </c>
      <c r="G95" s="15">
        <f>VLOOKUP($A95,[1]Hoja1!$A$9:$AM$276,8,0)</f>
        <v>0</v>
      </c>
      <c r="H95" s="15">
        <f>VLOOKUP($A95,[1]Hoja1!$A$9:$AM$276,5,0)+VLOOKUP($A95,[1]Hoja1!$A$9:$AM$276,7,0)</f>
        <v>0</v>
      </c>
      <c r="I95" s="15">
        <f>VLOOKUP($A95,[1]Hoja1!$A$9:$AM$276,4,0)+VLOOKUP($A95,[1]Hoja1!$A$9:$AM$276,6,0)</f>
        <v>0</v>
      </c>
      <c r="J95" s="15">
        <f>VLOOKUP($A95,[1]Hoja1!$A$9:$AM$276,9,0)+VLOOKUP($A95,[1]Hoja1!$A$9:$AM$276,11,0)</f>
        <v>0</v>
      </c>
      <c r="K95" s="15">
        <f>VLOOKUP($A95,[1]Hoja1!$A$9:$AM$276,10,0)</f>
        <v>1000</v>
      </c>
      <c r="L95" s="16">
        <f t="shared" ref="L95:L96" si="34">SUM(F95:J95)</f>
        <v>9800.7000000000007</v>
      </c>
      <c r="M95" s="15">
        <f>VLOOKUP($A95,[1]Hoja1!$A$9:$AM$276,35,0)</f>
        <v>1030.5</v>
      </c>
      <c r="N95" s="16">
        <f t="shared" ref="N95:N96" si="35">+L95-M95</f>
        <v>8770.2000000000007</v>
      </c>
    </row>
    <row r="96" spans="1:14" s="11" customFormat="1" ht="10.5" customHeight="1" x14ac:dyDescent="0.25">
      <c r="A96" s="26" t="s">
        <v>123</v>
      </c>
      <c r="B96" s="13" t="s">
        <v>117</v>
      </c>
      <c r="C96" s="14" t="s">
        <v>118</v>
      </c>
      <c r="D96" s="14" t="s">
        <v>18</v>
      </c>
      <c r="E96" s="15">
        <f t="shared" si="33"/>
        <v>333</v>
      </c>
      <c r="F96" s="15">
        <f>VLOOKUP($A96,[1]Hoja1!$A$9:$AM$276,3,0)</f>
        <v>9990</v>
      </c>
      <c r="G96" s="15">
        <f>VLOOKUP($A96,[1]Hoja1!$A$9:$AM$276,8,0)</f>
        <v>0</v>
      </c>
      <c r="H96" s="15">
        <f>VLOOKUP($A96,[1]Hoja1!$A$9:$AM$276,5,0)+VLOOKUP($A96,[1]Hoja1!$A$9:$AM$276,7,0)</f>
        <v>0</v>
      </c>
      <c r="I96" s="15">
        <f>VLOOKUP($A96,[1]Hoja1!$A$9:$AM$276,4,0)+VLOOKUP($A96,[1]Hoja1!$A$9:$AM$276,6,0)</f>
        <v>0</v>
      </c>
      <c r="J96" s="15">
        <f>VLOOKUP($A96,[1]Hoja1!$A$9:$AM$276,9,0)+VLOOKUP($A96,[1]Hoja1!$A$9:$AM$276,11,0)</f>
        <v>1120.74</v>
      </c>
      <c r="K96" s="15">
        <f>VLOOKUP($A96,[1]Hoja1!$A$9:$AM$276,10,0)</f>
        <v>1000</v>
      </c>
      <c r="L96" s="16">
        <f t="shared" si="34"/>
        <v>11110.74</v>
      </c>
      <c r="M96" s="15">
        <f>VLOOKUP($A96,[1]Hoja1!$A$9:$AM$276,35,0)</f>
        <v>1216.82</v>
      </c>
      <c r="N96" s="16">
        <f t="shared" si="35"/>
        <v>9893.92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85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86</v>
      </c>
      <c r="B99" s="13" t="s">
        <v>87</v>
      </c>
      <c r="C99" s="14" t="s">
        <v>17</v>
      </c>
      <c r="D99" s="14" t="s">
        <v>18</v>
      </c>
      <c r="E99" s="15">
        <f>+F99/30</f>
        <v>305.60000000000002</v>
      </c>
      <c r="F99" s="15">
        <f>VLOOKUP($A99,[1]Hoja1!$A$9:$AM$276,3,0)</f>
        <v>9168</v>
      </c>
      <c r="G99" s="15">
        <f>VLOOKUP($A99,[1]Hoja1!$A$9:$AM$276,8,0)</f>
        <v>0</v>
      </c>
      <c r="H99" s="15">
        <f>VLOOKUP($A99,[1]Hoja1!$A$9:$AM$276,5,0)+VLOOKUP($A99,[1]Hoja1!$A$9:$AM$276,7,0)</f>
        <v>0</v>
      </c>
      <c r="I99" s="15">
        <f>VLOOKUP($A99,[1]Hoja1!$A$9:$AM$276,4,0)+VLOOKUP($A99,[1]Hoja1!$A$9:$AM$276,6,0)</f>
        <v>0</v>
      </c>
      <c r="J99" s="15">
        <f>VLOOKUP($A99,[1]Hoja1!$A$9:$AM$276,9,0)+VLOOKUP($A99,[1]Hoja1!$A$9:$AM$276,11,0)</f>
        <v>0</v>
      </c>
      <c r="K99" s="15">
        <f>VLOOKUP($A99,[1]Hoja1!$A$9:$AM$276,10,0)</f>
        <v>1000</v>
      </c>
      <c r="L99" s="16">
        <f>SUM(F99:J99)</f>
        <v>9168</v>
      </c>
      <c r="M99" s="15">
        <f>VLOOKUP($A99,[1]Hoja1!$A$9:$AM$276,35,0)</f>
        <v>941.34</v>
      </c>
      <c r="N99" s="16">
        <f>+L99-M99</f>
        <v>8226.66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88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89</v>
      </c>
      <c r="B102" s="13" t="s">
        <v>90</v>
      </c>
      <c r="C102" s="14" t="s">
        <v>17</v>
      </c>
      <c r="D102" s="14" t="s">
        <v>18</v>
      </c>
      <c r="E102" s="15">
        <f>+F102/30</f>
        <v>480.3</v>
      </c>
      <c r="F102" s="15">
        <f>VLOOKUP($A102,[1]Hoja1!$A$9:$AM$276,3,0)</f>
        <v>14409</v>
      </c>
      <c r="G102" s="15">
        <f>VLOOKUP($A102,[1]Hoja1!$A$9:$AM$276,8,0)</f>
        <v>0</v>
      </c>
      <c r="H102" s="15">
        <f>VLOOKUP($A102,[1]Hoja1!$A$9:$AM$276,5,0)+VLOOKUP($A102,[1]Hoja1!$A$9:$AM$276,7,0)</f>
        <v>0</v>
      </c>
      <c r="I102" s="15">
        <f>VLOOKUP($A102,[1]Hoja1!$A$9:$AM$276,4,0)+VLOOKUP($A102,[1]Hoja1!$A$9:$AM$276,6,0)</f>
        <v>0</v>
      </c>
      <c r="J102" s="15">
        <f>VLOOKUP($A102,[1]Hoja1!$A$9:$AM$276,9,0)+VLOOKUP($A102,[1]Hoja1!$A$9:$AM$276,11,0)</f>
        <v>0</v>
      </c>
      <c r="K102" s="15">
        <f>VLOOKUP($A102,[1]Hoja1!$A$9:$AM$276,10,0)</f>
        <v>1000</v>
      </c>
      <c r="L102" s="16">
        <f>SUM(F102:J102)</f>
        <v>14409</v>
      </c>
      <c r="M102" s="15">
        <f>VLOOKUP($A102,[1]Hoja1!$A$9:$AM$276,35,0)</f>
        <v>6833.53</v>
      </c>
      <c r="N102" s="16">
        <f>+L102-M102</f>
        <v>7575.47</v>
      </c>
    </row>
    <row r="103" spans="1:14" s="11" customFormat="1" ht="10.5" customHeight="1" x14ac:dyDescent="0.25">
      <c r="A103" s="26"/>
      <c r="B103" s="13"/>
      <c r="C103" s="14"/>
      <c r="D103" s="14"/>
      <c r="E103" s="15"/>
      <c r="F103" s="15"/>
      <c r="G103" s="14"/>
      <c r="H103" s="14"/>
      <c r="I103" s="14"/>
      <c r="J103" s="14"/>
      <c r="K103" s="14"/>
      <c r="L103" s="16"/>
      <c r="M103" s="16"/>
      <c r="N103" s="16"/>
    </row>
    <row r="104" spans="1:14" s="11" customFormat="1" ht="17.25" customHeight="1" x14ac:dyDescent="0.25">
      <c r="A104" s="6" t="s">
        <v>149</v>
      </c>
      <c r="B104" s="7"/>
      <c r="C104" s="8"/>
      <c r="D104" s="8"/>
      <c r="E104" s="9"/>
      <c r="F104" s="9"/>
      <c r="G104" s="8"/>
      <c r="H104" s="8"/>
      <c r="I104" s="8"/>
      <c r="J104" s="8"/>
      <c r="K104" s="8"/>
      <c r="L104" s="10"/>
      <c r="M104" s="10"/>
      <c r="N104" s="10"/>
    </row>
    <row r="105" spans="1:14" s="11" customFormat="1" ht="10.5" customHeight="1" x14ac:dyDescent="0.25">
      <c r="A105" s="26" t="s">
        <v>93</v>
      </c>
      <c r="B105" s="13" t="s">
        <v>94</v>
      </c>
      <c r="C105" s="14" t="s">
        <v>17</v>
      </c>
      <c r="D105" s="14" t="s">
        <v>18</v>
      </c>
      <c r="E105" s="15">
        <f>+F105/30</f>
        <v>263.94</v>
      </c>
      <c r="F105" s="15">
        <f>VLOOKUP($A105,[1]Hoja1!$A$9:$AM$276,3,0)</f>
        <v>7918.2</v>
      </c>
      <c r="G105" s="15">
        <f>VLOOKUP($A105,[1]Hoja1!$A$9:$AM$276,8,0)</f>
        <v>0</v>
      </c>
      <c r="H105" s="15">
        <f>VLOOKUP($A105,[1]Hoja1!$A$9:$AM$276,5,0)+VLOOKUP($A105,[1]Hoja1!$A$9:$AM$276,7,0)</f>
        <v>0</v>
      </c>
      <c r="I105" s="15">
        <f>VLOOKUP($A105,[1]Hoja1!$A$9:$AM$276,4,0)+VLOOKUP($A105,[1]Hoja1!$A$9:$AM$276,6,0)</f>
        <v>0</v>
      </c>
      <c r="J105" s="15">
        <f>VLOOKUP($A105,[1]Hoja1!$A$9:$AM$276,9,0)+VLOOKUP($A105,[1]Hoja1!$A$9:$AM$276,11,0)</f>
        <v>0</v>
      </c>
      <c r="K105" s="15">
        <f>VLOOKUP($A105,[1]Hoja1!$A$9:$AM$276,10,0)</f>
        <v>1000</v>
      </c>
      <c r="L105" s="16">
        <f t="shared" ref="L105:L106" si="36">SUM(F105:J105)</f>
        <v>7918.2</v>
      </c>
      <c r="M105" s="15">
        <f>VLOOKUP($A105,[1]Hoja1!$A$9:$AM$276,35,0)</f>
        <v>766.02</v>
      </c>
      <c r="N105" s="16">
        <f t="shared" ref="N105:N106" si="37">+L105-M105</f>
        <v>7152.18</v>
      </c>
    </row>
    <row r="106" spans="1:14" s="11" customFormat="1" ht="10.5" customHeight="1" x14ac:dyDescent="0.25">
      <c r="A106" s="26" t="s">
        <v>202</v>
      </c>
      <c r="B106" s="13" t="s">
        <v>203</v>
      </c>
      <c r="C106" s="14" t="s">
        <v>81</v>
      </c>
      <c r="D106" s="14" t="s">
        <v>18</v>
      </c>
      <c r="E106" s="15">
        <v>352.5</v>
      </c>
      <c r="F106" s="15">
        <f>VLOOKUP($A106,[1]Hoja1!$A$9:$AM$276,3,0)</f>
        <v>10575</v>
      </c>
      <c r="G106" s="15">
        <f>VLOOKUP($A106,[1]Hoja1!$A$9:$AM$276,8,0)</f>
        <v>0</v>
      </c>
      <c r="H106" s="15">
        <f>VLOOKUP($A106,[1]Hoja1!$A$9:$AM$276,5,0)+VLOOKUP($A106,[1]Hoja1!$A$9:$AM$276,7,0)</f>
        <v>0</v>
      </c>
      <c r="I106" s="15">
        <f>VLOOKUP($A106,[1]Hoja1!$A$9:$AM$276,4,0)+VLOOKUP($A106,[1]Hoja1!$A$9:$AM$276,6,0)</f>
        <v>0</v>
      </c>
      <c r="J106" s="15">
        <f>VLOOKUP($A106,[1]Hoja1!$A$9:$AM$276,9,0)+VLOOKUP($A106,[1]Hoja1!$A$9:$AM$276,11,0)</f>
        <v>7038.34</v>
      </c>
      <c r="K106" s="15">
        <f>VLOOKUP($A106,[1]Hoja1!$A$9:$AM$276,10,0)</f>
        <v>1000</v>
      </c>
      <c r="L106" s="16">
        <f t="shared" si="36"/>
        <v>17613.34</v>
      </c>
      <c r="M106" s="15">
        <f>VLOOKUP($A106,[1]Hoja1!$A$9:$AM$276,35,0)</f>
        <v>2613.34</v>
      </c>
      <c r="N106" s="16">
        <f t="shared" si="37"/>
        <v>15000</v>
      </c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92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0.5" customHeight="1" x14ac:dyDescent="0.25">
      <c r="A109" s="26" t="s">
        <v>130</v>
      </c>
      <c r="B109" s="13" t="s">
        <v>95</v>
      </c>
      <c r="C109" s="14" t="s">
        <v>17</v>
      </c>
      <c r="D109" s="14" t="s">
        <v>18</v>
      </c>
      <c r="E109" s="15">
        <f t="shared" ref="E109" si="38">+F109/30</f>
        <v>333.33</v>
      </c>
      <c r="F109" s="15">
        <f>VLOOKUP($A109,[1]Hoja1!$A$9:$AM$276,3,0)</f>
        <v>9999.9</v>
      </c>
      <c r="G109" s="15">
        <f>VLOOKUP($A109,[1]Hoja1!$A$9:$AM$276,8,0)</f>
        <v>0</v>
      </c>
      <c r="H109" s="15">
        <f>VLOOKUP($A109,[1]Hoja1!$A$9:$AM$276,5,0)+VLOOKUP($A109,[1]Hoja1!$A$9:$AM$276,7,0)</f>
        <v>0</v>
      </c>
      <c r="I109" s="15">
        <f>VLOOKUP($A109,[1]Hoja1!$A$9:$AM$276,4,0)+VLOOKUP($A109,[1]Hoja1!$A$9:$AM$276,6,0)</f>
        <v>0</v>
      </c>
      <c r="J109" s="15">
        <f>VLOOKUP($A109,[1]Hoja1!$A$9:$AM$276,9,0)+VLOOKUP($A109,[1]Hoja1!$A$9:$AM$276,11,0)</f>
        <v>1110.8399999999999</v>
      </c>
      <c r="K109" s="15">
        <f>VLOOKUP($A109,[1]Hoja1!$A$9:$AM$276,10,0)</f>
        <v>1000</v>
      </c>
      <c r="L109" s="16">
        <f>SUM(F109:J109)</f>
        <v>11110.74</v>
      </c>
      <c r="M109" s="15">
        <f>VLOOKUP($A109,[1]Hoja1!$A$9:$AM$276,35,0)</f>
        <v>1216.8399999999999</v>
      </c>
      <c r="N109" s="16">
        <f>+L109-M109</f>
        <v>9893.9</v>
      </c>
    </row>
    <row r="110" spans="1:14" s="11" customFormat="1" ht="10.5" customHeight="1" x14ac:dyDescent="0.25">
      <c r="A110" s="26"/>
      <c r="B110" s="13"/>
      <c r="C110" s="14"/>
      <c r="D110" s="14"/>
      <c r="E110" s="15"/>
      <c r="F110" s="15"/>
      <c r="G110" s="14"/>
      <c r="H110" s="14"/>
      <c r="I110" s="14"/>
      <c r="J110" s="14"/>
      <c r="K110" s="14"/>
      <c r="L110" s="16"/>
      <c r="M110" s="16"/>
      <c r="N110" s="16"/>
    </row>
    <row r="111" spans="1:14" s="11" customFormat="1" ht="17.25" customHeight="1" x14ac:dyDescent="0.25">
      <c r="A111" s="6" t="s">
        <v>96</v>
      </c>
      <c r="B111" s="7"/>
      <c r="C111" s="8"/>
      <c r="D111" s="8"/>
      <c r="E111" s="9"/>
      <c r="F111" s="9"/>
      <c r="G111" s="8"/>
      <c r="H111" s="8"/>
      <c r="I111" s="8"/>
      <c r="J111" s="8"/>
      <c r="K111" s="8"/>
      <c r="L111" s="10"/>
      <c r="M111" s="10"/>
      <c r="N111" s="10"/>
    </row>
    <row r="112" spans="1:14" s="11" customFormat="1" ht="10.5" customHeight="1" x14ac:dyDescent="0.25">
      <c r="A112" s="26" t="s">
        <v>97</v>
      </c>
      <c r="B112" s="13" t="s">
        <v>98</v>
      </c>
      <c r="C112" s="14" t="s">
        <v>17</v>
      </c>
      <c r="D112" s="14" t="s">
        <v>18</v>
      </c>
      <c r="E112" s="15">
        <f>+F112/30</f>
        <v>212.8</v>
      </c>
      <c r="F112" s="15">
        <f>VLOOKUP($A112,[1]Hoja1!$A$9:$AM$276,3,0)</f>
        <v>6384</v>
      </c>
      <c r="G112" s="15">
        <f>VLOOKUP($A112,[1]Hoja1!$A$9:$AM$276,8,0)</f>
        <v>0</v>
      </c>
      <c r="H112" s="15">
        <f>VLOOKUP($A112,[1]Hoja1!$A$9:$AM$276,5,0)+VLOOKUP($A112,[1]Hoja1!$A$9:$AM$276,7,0)</f>
        <v>0</v>
      </c>
      <c r="I112" s="15">
        <f>VLOOKUP($A112,[1]Hoja1!$A$9:$AM$276,4,0)+VLOOKUP($A112,[1]Hoja1!$A$9:$AM$276,6,0)</f>
        <v>0</v>
      </c>
      <c r="J112" s="15">
        <f>VLOOKUP($A112,[1]Hoja1!$A$9:$AM$276,9,0)+VLOOKUP($A112,[1]Hoja1!$A$9:$AM$276,11,0)</f>
        <v>400</v>
      </c>
      <c r="K112" s="15">
        <f>VLOOKUP($A112,[1]Hoja1!$A$9:$AM$276,10,0)</f>
        <v>1000</v>
      </c>
      <c r="L112" s="16">
        <f>SUM(F112:J112)</f>
        <v>6784</v>
      </c>
      <c r="M112" s="15">
        <f>VLOOKUP($A112,[1]Hoja1!$A$9:$AM$276,35,0)</f>
        <v>3619.17</v>
      </c>
      <c r="N112" s="16">
        <f>+L112-M112</f>
        <v>3164.83</v>
      </c>
    </row>
    <row r="113" spans="1:14" s="11" customFormat="1" ht="10.5" customHeight="1" x14ac:dyDescent="0.25">
      <c r="A113" s="26"/>
      <c r="B113" s="13"/>
      <c r="C113" s="14"/>
      <c r="D113" s="14"/>
      <c r="E113" s="15"/>
      <c r="F113" s="15"/>
      <c r="G113" s="14"/>
      <c r="H113" s="14"/>
      <c r="I113" s="14"/>
      <c r="J113" s="14"/>
      <c r="K113" s="14"/>
      <c r="L113" s="16"/>
      <c r="M113" s="16"/>
      <c r="N113" s="16"/>
    </row>
    <row r="114" spans="1:14" s="11" customFormat="1" ht="17.25" customHeight="1" x14ac:dyDescent="0.25">
      <c r="A114" s="6" t="s">
        <v>99</v>
      </c>
      <c r="B114" s="7"/>
      <c r="C114" s="8"/>
      <c r="D114" s="8"/>
      <c r="E114" s="9"/>
      <c r="F114" s="9"/>
      <c r="G114" s="8"/>
      <c r="H114" s="8"/>
      <c r="I114" s="8"/>
      <c r="J114" s="8"/>
      <c r="K114" s="8"/>
      <c r="L114" s="10"/>
      <c r="M114" s="10"/>
      <c r="N114" s="10"/>
    </row>
    <row r="115" spans="1:14" s="11" customFormat="1" ht="13.5" customHeight="1" x14ac:dyDescent="0.25">
      <c r="A115" s="26" t="s">
        <v>137</v>
      </c>
      <c r="B115" s="13" t="s">
        <v>138</v>
      </c>
      <c r="C115" s="14" t="s">
        <v>17</v>
      </c>
      <c r="D115" s="14" t="s">
        <v>140</v>
      </c>
      <c r="E115" s="15">
        <f t="shared" ref="E115:E116" si="39">+F115/30</f>
        <v>207.44</v>
      </c>
      <c r="F115" s="15">
        <f>VLOOKUP($A115,[1]Hoja1!$A$9:$AM$276,3,0)</f>
        <v>6223.2</v>
      </c>
      <c r="G115" s="15">
        <f>VLOOKUP($A115,[1]Hoja1!$A$9:$AM$276,8,0)</f>
        <v>0</v>
      </c>
      <c r="H115" s="15">
        <f>VLOOKUP($A115,[1]Hoja1!$A$9:$AM$276,5,0)+VLOOKUP($A115,[1]Hoja1!$A$9:$AM$276,7,0)</f>
        <v>0</v>
      </c>
      <c r="I115" s="15">
        <f>VLOOKUP($A115,[1]Hoja1!$A$9:$AM$276,4,0)+VLOOKUP($A115,[1]Hoja1!$A$9:$AM$276,6,0)</f>
        <v>0</v>
      </c>
      <c r="J115" s="15">
        <f>VLOOKUP($A115,[1]Hoja1!$A$9:$AM$276,9,0)+VLOOKUP($A115,[1]Hoja1!$A$9:$AM$276,11,0)</f>
        <v>0</v>
      </c>
      <c r="K115" s="15">
        <f>VLOOKUP($A115,[1]Hoja1!$A$9:$AM$276,10,0)</f>
        <v>1000</v>
      </c>
      <c r="L115" s="16">
        <f t="shared" ref="L115:L118" si="40">SUM(F115:J115)</f>
        <v>6223.2</v>
      </c>
      <c r="M115" s="15">
        <f>VLOOKUP($A115,[1]Hoja1!$A$9:$AM$276,35,0)</f>
        <v>165.84</v>
      </c>
      <c r="N115" s="16">
        <f t="shared" ref="N115:N116" si="41">+L115-M115</f>
        <v>6057.36</v>
      </c>
    </row>
    <row r="116" spans="1:14" s="11" customFormat="1" ht="13.5" customHeight="1" x14ac:dyDescent="0.25">
      <c r="A116" s="26" t="s">
        <v>173</v>
      </c>
      <c r="B116" s="13" t="s">
        <v>174</v>
      </c>
      <c r="C116" s="14" t="s">
        <v>175</v>
      </c>
      <c r="D116" s="14" t="s">
        <v>140</v>
      </c>
      <c r="E116" s="15">
        <f t="shared" si="39"/>
        <v>300</v>
      </c>
      <c r="F116" s="15">
        <f>VLOOKUP($A116,[1]Hoja1!$A$9:$AM$276,3,0)</f>
        <v>9000</v>
      </c>
      <c r="G116" s="15">
        <f>VLOOKUP($A116,[1]Hoja1!$A$9:$AM$276,8,0)</f>
        <v>0</v>
      </c>
      <c r="H116" s="15">
        <f>VLOOKUP($A116,[1]Hoja1!$A$9:$AM$276,5,0)+VLOOKUP($A116,[1]Hoja1!$A$9:$AM$276,7,0)</f>
        <v>0</v>
      </c>
      <c r="I116" s="15">
        <f>VLOOKUP($A116,[1]Hoja1!$A$9:$AM$276,4,0)+VLOOKUP($A116,[1]Hoja1!$A$9:$AM$276,6,0)</f>
        <v>0</v>
      </c>
      <c r="J116" s="15">
        <f>VLOOKUP($A116,[1]Hoja1!$A$9:$AM$276,9,0)+VLOOKUP($A116,[1]Hoja1!$A$9:$AM$276,11,0)</f>
        <v>6000</v>
      </c>
      <c r="K116" s="15">
        <f>VLOOKUP($A116,[1]Hoja1!$A$9:$AM$276,10,0)</f>
        <v>1000</v>
      </c>
      <c r="L116" s="16">
        <f t="shared" si="40"/>
        <v>15000</v>
      </c>
      <c r="M116" s="15">
        <f>VLOOKUP($A116,[1]Hoja1!$A$9:$AM$276,35,0)</f>
        <v>1985.64</v>
      </c>
      <c r="N116" s="16">
        <f t="shared" si="41"/>
        <v>13014.36</v>
      </c>
    </row>
    <row r="117" spans="1:14" s="11" customFormat="1" ht="13.5" customHeight="1" x14ac:dyDescent="0.25">
      <c r="A117" s="26" t="s">
        <v>215</v>
      </c>
      <c r="B117" s="13" t="s">
        <v>216</v>
      </c>
      <c r="C117" s="14" t="s">
        <v>66</v>
      </c>
      <c r="D117" s="14" t="s">
        <v>140</v>
      </c>
      <c r="E117" s="15">
        <v>208</v>
      </c>
      <c r="F117" s="15">
        <f>VLOOKUP($A117,[1]Hoja1!$A$9:$AM$276,3,0)</f>
        <v>6240</v>
      </c>
      <c r="G117" s="15">
        <f>VLOOKUP($A117,[1]Hoja1!$A$9:$AM$276,8,0)</f>
        <v>0</v>
      </c>
      <c r="H117" s="15">
        <f>VLOOKUP($A117,[1]Hoja1!$A$9:$AM$276,5,0)+VLOOKUP($A117,[1]Hoja1!$A$9:$AM$276,7,0)</f>
        <v>0</v>
      </c>
      <c r="I117" s="15">
        <f>VLOOKUP($A117,[1]Hoja1!$A$9:$AM$276,4,0)+VLOOKUP($A117,[1]Hoja1!$A$9:$AM$276,6,0)</f>
        <v>0</v>
      </c>
      <c r="J117" s="15">
        <f>VLOOKUP($A117,[1]Hoja1!$A$9:$AM$276,9,0)+VLOOKUP($A117,[1]Hoja1!$A$9:$AM$276,11,0)</f>
        <v>1260</v>
      </c>
      <c r="K117" s="15">
        <f>VLOOKUP($A117,[1]Hoja1!$A$9:$AM$276,10,0)</f>
        <v>1000</v>
      </c>
      <c r="L117" s="16">
        <f t="shared" si="40"/>
        <v>7500</v>
      </c>
      <c r="M117" s="15">
        <f>VLOOKUP($A117,[1]Hoja1!$A$9:$AM$276,35,0)</f>
        <v>704.34</v>
      </c>
      <c r="N117" s="16">
        <f t="shared" ref="N117:N118" si="42">+L117-M117</f>
        <v>6795.66</v>
      </c>
    </row>
    <row r="118" spans="1:14" s="11" customFormat="1" ht="13.5" customHeight="1" x14ac:dyDescent="0.25">
      <c r="A118" s="26" t="s">
        <v>217</v>
      </c>
      <c r="B118" s="13" t="s">
        <v>218</v>
      </c>
      <c r="C118" s="14" t="s">
        <v>66</v>
      </c>
      <c r="D118" s="14" t="s">
        <v>140</v>
      </c>
      <c r="E118" s="15">
        <v>208</v>
      </c>
      <c r="F118" s="15">
        <f>VLOOKUP($A118,[1]Hoja1!$A$9:$AM$276,3,0)</f>
        <v>6240</v>
      </c>
      <c r="G118" s="15">
        <f>VLOOKUP($A118,[1]Hoja1!$A$9:$AM$276,8,0)</f>
        <v>0</v>
      </c>
      <c r="H118" s="15">
        <f>VLOOKUP($A118,[1]Hoja1!$A$9:$AM$276,5,0)+VLOOKUP($A118,[1]Hoja1!$A$9:$AM$276,7,0)</f>
        <v>0</v>
      </c>
      <c r="I118" s="15">
        <f>VLOOKUP($A118,[1]Hoja1!$A$9:$AM$276,4,0)+VLOOKUP($A118,[1]Hoja1!$A$9:$AM$276,6,0)</f>
        <v>0</v>
      </c>
      <c r="J118" s="15">
        <f>VLOOKUP($A118,[1]Hoja1!$A$9:$AM$276,9,0)+VLOOKUP($A118,[1]Hoja1!$A$9:$AM$276,11,0)</f>
        <v>1260</v>
      </c>
      <c r="K118" s="15">
        <f>VLOOKUP($A118,[1]Hoja1!$A$9:$AM$276,10,0)</f>
        <v>1000</v>
      </c>
      <c r="L118" s="16">
        <f t="shared" si="40"/>
        <v>7500</v>
      </c>
      <c r="M118" s="15">
        <f>VLOOKUP($A118,[1]Hoja1!$A$9:$AM$276,35,0)</f>
        <v>704.34</v>
      </c>
      <c r="N118" s="16">
        <f t="shared" si="42"/>
        <v>6795.66</v>
      </c>
    </row>
    <row r="119" spans="1:14" s="11" customFormat="1" ht="10.5" customHeight="1" x14ac:dyDescent="0.25">
      <c r="A119" s="26"/>
      <c r="B119" s="13"/>
      <c r="C119" s="14"/>
      <c r="D119" s="14"/>
      <c r="E119" s="15"/>
      <c r="F119" s="15"/>
      <c r="G119" s="14"/>
      <c r="H119" s="14"/>
      <c r="I119" s="14"/>
      <c r="J119" s="14"/>
      <c r="K119" s="14"/>
      <c r="L119" s="16"/>
      <c r="M119" s="16"/>
      <c r="N119" s="16"/>
    </row>
    <row r="120" spans="1:14" s="11" customFormat="1" ht="17.25" customHeight="1" x14ac:dyDescent="0.25">
      <c r="A120" s="6" t="s">
        <v>100</v>
      </c>
      <c r="B120" s="7"/>
      <c r="C120" s="8"/>
      <c r="D120" s="8"/>
      <c r="E120" s="9"/>
      <c r="F120" s="9"/>
      <c r="G120" s="8"/>
      <c r="H120" s="8"/>
      <c r="I120" s="8"/>
      <c r="J120" s="8"/>
      <c r="K120" s="8"/>
      <c r="L120" s="10"/>
      <c r="M120" s="10"/>
      <c r="N120" s="10"/>
    </row>
    <row r="121" spans="1:14" s="11" customFormat="1" ht="10.5" customHeight="1" x14ac:dyDescent="0.25">
      <c r="A121" s="26" t="s">
        <v>134</v>
      </c>
      <c r="B121" s="13" t="s">
        <v>135</v>
      </c>
      <c r="C121" s="14" t="s">
        <v>60</v>
      </c>
      <c r="D121" s="14" t="s">
        <v>140</v>
      </c>
      <c r="E121" s="15">
        <f>+F121/30</f>
        <v>207.44</v>
      </c>
      <c r="F121" s="15">
        <f>VLOOKUP($A121,[1]Hoja1!$A$9:$AM$276,3,0)</f>
        <v>6223.2</v>
      </c>
      <c r="G121" s="15">
        <f>VLOOKUP($A121,[1]Hoja1!$A$9:$AM$276,8,0)</f>
        <v>0</v>
      </c>
      <c r="H121" s="15">
        <f>VLOOKUP($A121,[1]Hoja1!$A$9:$AM$276,5,0)+VLOOKUP($A121,[1]Hoja1!$A$9:$AM$276,7,0)</f>
        <v>0</v>
      </c>
      <c r="I121" s="15">
        <f>VLOOKUP($A121,[1]Hoja1!$A$9:$AM$276,4,0)+VLOOKUP($A121,[1]Hoja1!$A$9:$AM$276,6,0)</f>
        <v>0</v>
      </c>
      <c r="J121" s="15">
        <f>VLOOKUP($A121,[1]Hoja1!$A$9:$AM$276,9,0)+VLOOKUP($A121,[1]Hoja1!$A$9:$AM$276,11,0)</f>
        <v>0</v>
      </c>
      <c r="K121" s="15">
        <f>VLOOKUP($A121,[1]Hoja1!$A$9:$AM$276,10,0)</f>
        <v>1000</v>
      </c>
      <c r="L121" s="16">
        <f t="shared" ref="L121:L123" si="43">SUM(F121:J121)</f>
        <v>6223.2</v>
      </c>
      <c r="M121" s="15">
        <f>VLOOKUP($A121,[1]Hoja1!$A$9:$AM$276,35,0)</f>
        <v>0</v>
      </c>
      <c r="N121" s="16">
        <f>+L121-M121</f>
        <v>6223.2</v>
      </c>
    </row>
    <row r="122" spans="1:14" s="11" customFormat="1" ht="10.5" customHeight="1" x14ac:dyDescent="0.25">
      <c r="A122" s="26" t="s">
        <v>206</v>
      </c>
      <c r="B122" s="13" t="s">
        <v>207</v>
      </c>
      <c r="C122" s="14" t="s">
        <v>210</v>
      </c>
      <c r="D122" s="14" t="s">
        <v>140</v>
      </c>
      <c r="E122" s="15">
        <f t="shared" ref="E122:E123" si="44">+F122/30</f>
        <v>208</v>
      </c>
      <c r="F122" s="15">
        <f>VLOOKUP($A122,[1]Hoja1!$A$9:$AM$276,3,0)</f>
        <v>6240</v>
      </c>
      <c r="G122" s="15">
        <f>VLOOKUP($A122,[1]Hoja1!$A$9:$AM$276,8,0)</f>
        <v>0</v>
      </c>
      <c r="H122" s="15">
        <f>VLOOKUP($A122,[1]Hoja1!$A$9:$AM$276,5,0)+VLOOKUP($A122,[1]Hoja1!$A$9:$AM$276,7,0)</f>
        <v>0</v>
      </c>
      <c r="I122" s="15">
        <f>VLOOKUP($A122,[1]Hoja1!$A$9:$AM$276,4,0)+VLOOKUP($A122,[1]Hoja1!$A$9:$AM$276,6,0)</f>
        <v>0</v>
      </c>
      <c r="J122" s="15">
        <f>VLOOKUP($A122,[1]Hoja1!$A$9:$AM$276,9,0)+VLOOKUP($A122,[1]Hoja1!$A$9:$AM$276,11,0)</f>
        <v>2654.78</v>
      </c>
      <c r="K122" s="15">
        <f>VLOOKUP($A122,[1]Hoja1!$A$9:$AM$276,10,0)</f>
        <v>1000</v>
      </c>
      <c r="L122" s="16">
        <f t="shared" si="43"/>
        <v>8894.7800000000007</v>
      </c>
      <c r="M122" s="15">
        <f>VLOOKUP($A122,[1]Hoja1!$A$9:$AM$276,35,0)</f>
        <v>894.78</v>
      </c>
      <c r="N122" s="16">
        <f t="shared" ref="N122:N123" si="45">+L122-M122</f>
        <v>8000.0000000000009</v>
      </c>
    </row>
    <row r="123" spans="1:14" s="11" customFormat="1" ht="10.5" customHeight="1" x14ac:dyDescent="0.25">
      <c r="A123" s="26" t="s">
        <v>208</v>
      </c>
      <c r="B123" s="13" t="s">
        <v>209</v>
      </c>
      <c r="C123" s="14" t="s">
        <v>210</v>
      </c>
      <c r="D123" s="14" t="s">
        <v>140</v>
      </c>
      <c r="E123" s="15">
        <f t="shared" si="44"/>
        <v>208</v>
      </c>
      <c r="F123" s="15">
        <f>VLOOKUP($A123,[1]Hoja1!$A$9:$AM$276,3,0)</f>
        <v>6240</v>
      </c>
      <c r="G123" s="15">
        <f>VLOOKUP($A123,[1]Hoja1!$A$9:$AM$276,8,0)</f>
        <v>0</v>
      </c>
      <c r="H123" s="15">
        <f>VLOOKUP($A123,[1]Hoja1!$A$9:$AM$276,5,0)+VLOOKUP($A123,[1]Hoja1!$A$9:$AM$276,7,0)</f>
        <v>0</v>
      </c>
      <c r="I123" s="15">
        <f>VLOOKUP($A123,[1]Hoja1!$A$9:$AM$276,4,0)+VLOOKUP($A123,[1]Hoja1!$A$9:$AM$276,6,0)</f>
        <v>0</v>
      </c>
      <c r="J123" s="15">
        <f>VLOOKUP($A123,[1]Hoja1!$A$9:$AM$276,9,0)+VLOOKUP($A123,[1]Hoja1!$A$9:$AM$276,11,0)</f>
        <v>2654.78</v>
      </c>
      <c r="K123" s="15">
        <f>VLOOKUP($A123,[1]Hoja1!$A$9:$AM$276,10,0)</f>
        <v>1000</v>
      </c>
      <c r="L123" s="16">
        <f t="shared" si="43"/>
        <v>8894.7800000000007</v>
      </c>
      <c r="M123" s="15">
        <f>VLOOKUP($A123,[1]Hoja1!$A$9:$AM$276,35,0)</f>
        <v>894.78</v>
      </c>
      <c r="N123" s="16">
        <f t="shared" si="45"/>
        <v>8000.0000000000009</v>
      </c>
    </row>
    <row r="124" spans="1:14" s="11" customFormat="1" ht="10.5" customHeight="1" x14ac:dyDescent="0.25">
      <c r="A124" s="26"/>
      <c r="B124" s="13"/>
      <c r="C124" s="14"/>
      <c r="D124" s="14"/>
      <c r="E124" s="15"/>
      <c r="F124" s="15"/>
      <c r="G124" s="14"/>
      <c r="H124" s="14"/>
      <c r="I124" s="14"/>
      <c r="J124" s="14"/>
      <c r="K124" s="14"/>
      <c r="L124" s="16"/>
      <c r="M124" s="16"/>
      <c r="N124" s="16"/>
    </row>
    <row r="125" spans="1:14" s="11" customFormat="1" ht="17.25" customHeight="1" x14ac:dyDescent="0.25">
      <c r="A125" s="6" t="s">
        <v>101</v>
      </c>
      <c r="B125" s="7"/>
      <c r="C125" s="8"/>
      <c r="D125" s="8"/>
      <c r="E125" s="9"/>
      <c r="F125" s="9"/>
      <c r="G125" s="8"/>
      <c r="H125" s="8"/>
      <c r="I125" s="8"/>
      <c r="J125" s="8"/>
      <c r="K125" s="8"/>
      <c r="L125" s="10"/>
      <c r="M125" s="10"/>
      <c r="N125" s="10"/>
    </row>
    <row r="126" spans="1:14" s="11" customFormat="1" ht="10.5" customHeight="1" x14ac:dyDescent="0.25">
      <c r="A126" s="26" t="s">
        <v>131</v>
      </c>
      <c r="B126" s="13" t="s">
        <v>109</v>
      </c>
      <c r="C126" s="14" t="s">
        <v>17</v>
      </c>
      <c r="D126" s="14" t="s">
        <v>140</v>
      </c>
      <c r="E126" s="15">
        <f>+F126/30</f>
        <v>333.33</v>
      </c>
      <c r="F126" s="15">
        <f>VLOOKUP($A126,[1]Hoja1!$A$9:$AM$276,3,0)</f>
        <v>9999.9</v>
      </c>
      <c r="G126" s="15">
        <f>VLOOKUP($A126,[1]Hoja1!$A$9:$AM$276,8,0)</f>
        <v>0</v>
      </c>
      <c r="H126" s="15">
        <f>VLOOKUP($A126,[1]Hoja1!$A$9:$AM$276,5,0)+VLOOKUP($A126,[1]Hoja1!$A$9:$AM$276,7,0)</f>
        <v>0</v>
      </c>
      <c r="I126" s="15">
        <f>VLOOKUP($A126,[1]Hoja1!$A$9:$AM$276,4,0)+VLOOKUP($A126,[1]Hoja1!$A$9:$AM$276,6,0)</f>
        <v>0</v>
      </c>
      <c r="J126" s="15">
        <f>VLOOKUP($A126,[1]Hoja1!$A$9:$AM$276,9,0)+VLOOKUP($A126,[1]Hoja1!$A$9:$AM$276,11,0)</f>
        <v>6603.04</v>
      </c>
      <c r="K126" s="15">
        <f>VLOOKUP($A126,[1]Hoja1!$A$9:$AM$276,10,0)</f>
        <v>1000</v>
      </c>
      <c r="L126" s="16">
        <f>SUM(F126:J126)</f>
        <v>16602.939999999999</v>
      </c>
      <c r="M126" s="15">
        <f>VLOOKUP($A126,[1]Hoja1!$A$9:$AM$276,35,0)</f>
        <v>2367.1</v>
      </c>
      <c r="N126" s="16">
        <f>+L126-M126</f>
        <v>14235.839999999998</v>
      </c>
    </row>
    <row r="127" spans="1:14" s="11" customFormat="1" ht="10.5" customHeight="1" x14ac:dyDescent="0.25">
      <c r="A127" s="26"/>
      <c r="B127" s="13"/>
      <c r="C127" s="14"/>
      <c r="D127" s="14"/>
      <c r="E127" s="15"/>
      <c r="F127" s="15"/>
      <c r="G127" s="14"/>
      <c r="H127" s="14"/>
      <c r="I127" s="14"/>
      <c r="J127" s="14"/>
      <c r="K127" s="14"/>
      <c r="L127" s="16"/>
      <c r="M127" s="16"/>
      <c r="N127" s="16"/>
    </row>
    <row r="128" spans="1:14" s="11" customFormat="1" ht="17.25" customHeight="1" x14ac:dyDescent="0.25">
      <c r="A128" s="6" t="s">
        <v>119</v>
      </c>
      <c r="B128" s="7"/>
      <c r="C128" s="8"/>
      <c r="D128" s="8"/>
      <c r="E128" s="9"/>
      <c r="F128" s="9"/>
      <c r="G128" s="8"/>
      <c r="H128" s="8"/>
      <c r="I128" s="8"/>
      <c r="J128" s="8"/>
      <c r="K128" s="8"/>
      <c r="L128" s="10"/>
      <c r="M128" s="10"/>
      <c r="N128" s="10"/>
    </row>
    <row r="129" spans="1:14" s="11" customFormat="1" ht="10.5" customHeight="1" x14ac:dyDescent="0.25">
      <c r="A129" s="26" t="s">
        <v>177</v>
      </c>
      <c r="B129" s="13" t="s">
        <v>178</v>
      </c>
      <c r="C129" s="14" t="s">
        <v>179</v>
      </c>
      <c r="D129" s="14" t="s">
        <v>18</v>
      </c>
      <c r="E129" s="15">
        <f>+F129/30</f>
        <v>400</v>
      </c>
      <c r="F129" s="15">
        <f>VLOOKUP($A129,[1]Hoja1!$A$9:$AM$276,3,0)</f>
        <v>12000</v>
      </c>
      <c r="G129" s="15">
        <f>VLOOKUP($A129,[1]Hoja1!$A$9:$AM$276,8,0)</f>
        <v>0</v>
      </c>
      <c r="H129" s="15">
        <f>VLOOKUP($A129,[1]Hoja1!$A$9:$AM$276,5,0)+VLOOKUP($A129,[1]Hoja1!$A$9:$AM$276,7,0)</f>
        <v>0</v>
      </c>
      <c r="I129" s="15">
        <f>VLOOKUP($A129,[1]Hoja1!$A$9:$AM$276,4,0)+VLOOKUP($A129,[1]Hoja1!$A$9:$AM$276,6,0)</f>
        <v>0</v>
      </c>
      <c r="J129" s="15">
        <f>VLOOKUP($A129,[1]Hoja1!$A$9:$AM$276,9,0)+VLOOKUP($A129,[1]Hoja1!$A$9:$AM$276,11,0)</f>
        <v>8000</v>
      </c>
      <c r="K129" s="15">
        <f>VLOOKUP($A129,[1]Hoja1!$A$9:$AM$276,10,0)</f>
        <v>1000</v>
      </c>
      <c r="L129" s="16">
        <f t="shared" ref="L129:L130" si="46">SUM(F129:J129)</f>
        <v>20000</v>
      </c>
      <c r="M129" s="15">
        <f>VLOOKUP($A129,[1]Hoja1!$A$9:$AM$276,35,0)</f>
        <v>3149.92</v>
      </c>
      <c r="N129" s="16">
        <f>+L129-M129</f>
        <v>16850.080000000002</v>
      </c>
    </row>
    <row r="130" spans="1:14" s="11" customFormat="1" ht="10.5" customHeight="1" x14ac:dyDescent="0.25">
      <c r="A130" s="26" t="s">
        <v>219</v>
      </c>
      <c r="B130" s="13" t="s">
        <v>220</v>
      </c>
      <c r="C130" s="14" t="s">
        <v>221</v>
      </c>
      <c r="D130" s="14" t="s">
        <v>18</v>
      </c>
      <c r="E130" s="15">
        <f>+F130/30</f>
        <v>320</v>
      </c>
      <c r="F130" s="15">
        <f>VLOOKUP($A130,[1]Hoja1!$A$9:$AM$276,3,0)</f>
        <v>9600</v>
      </c>
      <c r="G130" s="15">
        <f>VLOOKUP($A130,[1]Hoja1!$A$9:$AM$276,8,0)</f>
        <v>0</v>
      </c>
      <c r="H130" s="15">
        <f>VLOOKUP($A130,[1]Hoja1!$A$9:$AM$276,5,0)+VLOOKUP($A130,[1]Hoja1!$A$9:$AM$276,7,0)</f>
        <v>0</v>
      </c>
      <c r="I130" s="15">
        <f>VLOOKUP($A130,[1]Hoja1!$A$9:$AM$276,4,0)+VLOOKUP($A130,[1]Hoja1!$A$9:$AM$276,6,0)</f>
        <v>0</v>
      </c>
      <c r="J130" s="15">
        <f>VLOOKUP($A130,[1]Hoja1!$A$9:$AM$276,9,0)+VLOOKUP($A130,[1]Hoja1!$A$9:$AM$276,11,0)</f>
        <v>6689.82</v>
      </c>
      <c r="K130" s="15">
        <f>VLOOKUP($A130,[1]Hoja1!$A$9:$AM$276,10,0)</f>
        <v>1000</v>
      </c>
      <c r="L130" s="16">
        <f t="shared" si="46"/>
        <v>16289.82</v>
      </c>
      <c r="M130" s="15">
        <f>VLOOKUP($A130,[1]Hoja1!$A$9:$AM$276,35,0)</f>
        <v>2289.8200000000002</v>
      </c>
      <c r="N130" s="16">
        <f>+L130-M130</f>
        <v>14000</v>
      </c>
    </row>
    <row r="131" spans="1:14" s="11" customFormat="1" ht="10.5" customHeight="1" x14ac:dyDescent="0.25">
      <c r="A131" s="26"/>
      <c r="B131" s="13"/>
      <c r="C131" s="14"/>
      <c r="D131" s="14"/>
      <c r="E131" s="15"/>
      <c r="F131" s="15"/>
      <c r="G131" s="14"/>
      <c r="H131" s="14"/>
      <c r="I131" s="14"/>
      <c r="J131" s="14"/>
      <c r="K131" s="14"/>
      <c r="L131" s="16"/>
      <c r="M131" s="16"/>
      <c r="N131" s="16"/>
    </row>
    <row r="132" spans="1:14" s="11" customFormat="1" ht="17.25" customHeight="1" x14ac:dyDescent="0.25">
      <c r="A132" s="6" t="s">
        <v>146</v>
      </c>
      <c r="B132" s="7"/>
      <c r="C132" s="8"/>
      <c r="D132" s="8"/>
      <c r="E132" s="9"/>
      <c r="F132" s="9"/>
      <c r="G132" s="8"/>
      <c r="H132" s="8"/>
      <c r="I132" s="8"/>
      <c r="J132" s="8"/>
      <c r="K132" s="8"/>
      <c r="L132" s="10"/>
      <c r="M132" s="10"/>
      <c r="N132" s="10"/>
    </row>
    <row r="133" spans="1:14" s="11" customFormat="1" ht="10.5" customHeight="1" x14ac:dyDescent="0.25">
      <c r="A133" s="26" t="s">
        <v>141</v>
      </c>
      <c r="B133" s="13" t="s">
        <v>142</v>
      </c>
      <c r="C133" s="14" t="s">
        <v>143</v>
      </c>
      <c r="D133" s="14" t="s">
        <v>140</v>
      </c>
      <c r="E133" s="15">
        <f>+F133/30</f>
        <v>580.98</v>
      </c>
      <c r="F133" s="15">
        <f>VLOOKUP($A133,[1]Hoja1!$A$9:$AM$276,3,0)</f>
        <v>17429.400000000001</v>
      </c>
      <c r="G133" s="15">
        <f>VLOOKUP($A133,[1]Hoja1!$A$9:$AM$276,8,0)</f>
        <v>0</v>
      </c>
      <c r="H133" s="15">
        <f>VLOOKUP($A133,[1]Hoja1!$A$9:$AM$276,5,0)+VLOOKUP($A133,[1]Hoja1!$A$9:$AM$276,7,0)</f>
        <v>0</v>
      </c>
      <c r="I133" s="15">
        <f>VLOOKUP($A133,[1]Hoja1!$A$9:$AM$276,4,0)+VLOOKUP($A133,[1]Hoja1!$A$9:$AM$276,6,0)</f>
        <v>0</v>
      </c>
      <c r="J133" s="15">
        <f>VLOOKUP($A133,[1]Hoja1!$A$9:$AM$276,9,0)+VLOOKUP($A133,[1]Hoja1!$A$9:$AM$276,11,0)</f>
        <v>1570.6</v>
      </c>
      <c r="K133" s="15">
        <f>VLOOKUP($A133,[1]Hoja1!$A$9:$AM$276,10,0)</f>
        <v>1000</v>
      </c>
      <c r="L133" s="16">
        <f>SUM(F133:J133)</f>
        <v>19000</v>
      </c>
      <c r="M133" s="15">
        <f>VLOOKUP($A133,[1]Hoja1!$A$9:$AM$276,35,0)</f>
        <v>2977.8</v>
      </c>
      <c r="N133" s="16">
        <f>+L133-M133</f>
        <v>16022.2</v>
      </c>
    </row>
    <row r="134" spans="1:14" s="11" customFormat="1" ht="10.5" customHeight="1" x14ac:dyDescent="0.25">
      <c r="A134" s="26"/>
      <c r="B134" s="13"/>
      <c r="C134" s="14"/>
      <c r="D134" s="14"/>
      <c r="E134" s="15"/>
      <c r="F134" s="15"/>
      <c r="G134" s="14"/>
      <c r="H134" s="14"/>
      <c r="I134" s="14"/>
      <c r="J134" s="14"/>
      <c r="K134" s="14"/>
      <c r="L134" s="16"/>
      <c r="M134" s="16"/>
      <c r="N134" s="16"/>
    </row>
    <row r="135" spans="1:14" s="11" customFormat="1" ht="17.25" customHeight="1" x14ac:dyDescent="0.25">
      <c r="A135" s="6" t="s">
        <v>102</v>
      </c>
      <c r="B135" s="7"/>
      <c r="C135" s="8"/>
      <c r="D135" s="8"/>
      <c r="E135" s="9"/>
      <c r="F135" s="9"/>
      <c r="G135" s="8"/>
      <c r="H135" s="8"/>
      <c r="I135" s="8"/>
      <c r="J135" s="8"/>
      <c r="K135" s="8"/>
      <c r="L135" s="10"/>
      <c r="M135" s="10"/>
      <c r="N135" s="10"/>
    </row>
    <row r="136" spans="1:14" s="11" customFormat="1" ht="10.5" customHeight="1" x14ac:dyDescent="0.25">
      <c r="A136" s="26" t="s">
        <v>103</v>
      </c>
      <c r="B136" s="13" t="s">
        <v>104</v>
      </c>
      <c r="C136" s="14" t="s">
        <v>17</v>
      </c>
      <c r="D136" s="14" t="s">
        <v>18</v>
      </c>
      <c r="E136" s="15">
        <f>+F136/30</f>
        <v>207.44</v>
      </c>
      <c r="F136" s="15">
        <f>VLOOKUP($A136,[1]Hoja1!$A$9:$AM$276,3,0)</f>
        <v>6223.2</v>
      </c>
      <c r="G136" s="15">
        <f>VLOOKUP($A136,[1]Hoja1!$A$9:$AM$276,8,0)</f>
        <v>0</v>
      </c>
      <c r="H136" s="15">
        <f>VLOOKUP($A136,[1]Hoja1!$A$9:$AM$276,5,0)+VLOOKUP($A136,[1]Hoja1!$A$9:$AM$276,7,0)</f>
        <v>0</v>
      </c>
      <c r="I136" s="15">
        <f>VLOOKUP($A136,[1]Hoja1!$A$9:$AM$276,4,0)+VLOOKUP($A136,[1]Hoja1!$A$9:$AM$276,6,0)</f>
        <v>0</v>
      </c>
      <c r="J136" s="15">
        <f>VLOOKUP($A136,[1]Hoja1!$A$9:$AM$276,9,0)+VLOOKUP($A136,[1]Hoja1!$A$9:$AM$276,11,0)</f>
        <v>1113.9000000000001</v>
      </c>
      <c r="K136" s="15">
        <f>VLOOKUP($A136,[1]Hoja1!$A$9:$AM$276,10,0)</f>
        <v>1000</v>
      </c>
      <c r="L136" s="16">
        <f>SUM(F136:J136)</f>
        <v>7337.1</v>
      </c>
      <c r="M136" s="15">
        <f>VLOOKUP($A136,[1]Hoja1!$A$9:$AM$276,35,0)</f>
        <v>485.36</v>
      </c>
      <c r="N136" s="16">
        <f>+L136-M136</f>
        <v>6851.7400000000007</v>
      </c>
    </row>
    <row r="137" spans="1:14" s="11" customFormat="1" ht="10.5" customHeight="1" x14ac:dyDescent="0.25">
      <c r="A137" s="26"/>
      <c r="B137" s="13"/>
      <c r="C137" s="14"/>
      <c r="D137" s="14"/>
      <c r="E137" s="15"/>
      <c r="F137" s="15"/>
      <c r="G137" s="14"/>
      <c r="H137" s="14"/>
      <c r="I137" s="14"/>
      <c r="J137" s="14"/>
      <c r="K137" s="14"/>
      <c r="L137" s="16"/>
      <c r="M137" s="16"/>
      <c r="N137" s="16"/>
    </row>
    <row r="138" spans="1:14" s="11" customFormat="1" ht="17.25" customHeight="1" x14ac:dyDescent="0.25">
      <c r="A138" s="6" t="s">
        <v>105</v>
      </c>
      <c r="B138" s="7"/>
      <c r="C138" s="8"/>
      <c r="D138" s="8"/>
      <c r="E138" s="9"/>
      <c r="F138" s="9"/>
      <c r="G138" s="8"/>
      <c r="H138" s="8"/>
      <c r="I138" s="8"/>
      <c r="J138" s="8"/>
      <c r="K138" s="8"/>
      <c r="L138" s="10"/>
      <c r="M138" s="10"/>
      <c r="N138" s="10"/>
    </row>
    <row r="139" spans="1:14" s="11" customFormat="1" ht="10.5" customHeight="1" x14ac:dyDescent="0.25">
      <c r="A139" s="26" t="s">
        <v>110</v>
      </c>
      <c r="B139" s="18" t="s">
        <v>106</v>
      </c>
      <c r="C139" s="14" t="s">
        <v>17</v>
      </c>
      <c r="D139" s="14" t="s">
        <v>140</v>
      </c>
      <c r="E139" s="15">
        <f>+F139/30</f>
        <v>207.44</v>
      </c>
      <c r="F139" s="15">
        <f>VLOOKUP($A139,[1]Hoja1!$A$9:$AM$276,3,0)</f>
        <v>6223.2</v>
      </c>
      <c r="G139" s="15">
        <f>VLOOKUP($A139,[1]Hoja1!$A$9:$AM$276,8,0)</f>
        <v>0</v>
      </c>
      <c r="H139" s="15">
        <f>VLOOKUP($A139,[1]Hoja1!$A$9:$AM$276,5,0)+VLOOKUP($A139,[1]Hoja1!$A$9:$AM$276,7,0)</f>
        <v>0</v>
      </c>
      <c r="I139" s="15">
        <f>VLOOKUP($A139,[1]Hoja1!$A$9:$AM$276,4,0)+VLOOKUP($A139,[1]Hoja1!$A$9:$AM$276,6,0)</f>
        <v>0</v>
      </c>
      <c r="J139" s="15">
        <f>VLOOKUP($A139,[1]Hoja1!$A$9:$AM$276,9,0)+VLOOKUP($A139,[1]Hoja1!$A$9:$AM$276,11,0)</f>
        <v>0</v>
      </c>
      <c r="K139" s="15">
        <f>VLOOKUP($A139,[1]Hoja1!$A$9:$AM$276,10,0)</f>
        <v>1000</v>
      </c>
      <c r="L139" s="16">
        <f>SUM(F139:J139)</f>
        <v>6223.2</v>
      </c>
      <c r="M139" s="15">
        <f>VLOOKUP($A139,[1]Hoja1!$A$9:$AM$276,35,0)</f>
        <v>0</v>
      </c>
      <c r="N139" s="16">
        <f>+L139-M139</f>
        <v>6223.2</v>
      </c>
    </row>
    <row r="140" spans="1:14" ht="15" customHeight="1" x14ac:dyDescent="0.25">
      <c r="L140" s="21"/>
      <c r="M140" s="21"/>
      <c r="N140" s="21"/>
    </row>
    <row r="141" spans="1:14" s="11" customFormat="1" ht="17.25" customHeight="1" x14ac:dyDescent="0.25">
      <c r="A141" s="6" t="s">
        <v>195</v>
      </c>
      <c r="B141" s="7"/>
      <c r="C141" s="8"/>
      <c r="D141" s="8"/>
      <c r="E141" s="9"/>
      <c r="F141" s="9"/>
      <c r="G141" s="8"/>
      <c r="H141" s="8"/>
      <c r="I141" s="8"/>
      <c r="J141" s="8"/>
      <c r="K141" s="8"/>
      <c r="L141" s="10"/>
      <c r="M141" s="10"/>
      <c r="N141" s="10"/>
    </row>
    <row r="142" spans="1:14" s="11" customFormat="1" ht="10.5" customHeight="1" x14ac:dyDescent="0.25">
      <c r="A142" s="26" t="s">
        <v>196</v>
      </c>
      <c r="B142" s="18" t="s">
        <v>197</v>
      </c>
      <c r="C142" s="14" t="s">
        <v>198</v>
      </c>
      <c r="D142" s="14" t="s">
        <v>140</v>
      </c>
      <c r="E142" s="15">
        <v>228</v>
      </c>
      <c r="F142" s="15">
        <f>VLOOKUP($A142,[1]Hoja1!$A$9:$AM$276,3,0)</f>
        <v>6840</v>
      </c>
      <c r="G142" s="15">
        <f>VLOOKUP($A142,[1]Hoja1!$A$9:$AM$276,8,0)</f>
        <v>0</v>
      </c>
      <c r="H142" s="15">
        <f>VLOOKUP($A142,[1]Hoja1!$A$9:$AM$276,5,0)+VLOOKUP($A142,[1]Hoja1!$A$9:$AM$276,7,0)</f>
        <v>0</v>
      </c>
      <c r="I142" s="15">
        <f>VLOOKUP($A142,[1]Hoja1!$A$9:$AM$276,4,0)+VLOOKUP($A142,[1]Hoja1!$A$9:$AM$276,6,0)</f>
        <v>0</v>
      </c>
      <c r="J142" s="15">
        <f>VLOOKUP($A142,[1]Hoja1!$A$9:$AM$276,9,0)+VLOOKUP($A142,[1]Hoja1!$A$9:$AM$276,11,0)</f>
        <v>4384.46</v>
      </c>
      <c r="K142" s="15">
        <f>VLOOKUP($A142,[1]Hoja1!$A$9:$AM$276,10,0)</f>
        <v>1000</v>
      </c>
      <c r="L142" s="16">
        <f>SUM(F142:J142)</f>
        <v>11224.46</v>
      </c>
      <c r="M142" s="15">
        <f>VLOOKUP($A142,[1]Hoja1!$A$9:$AM$276,35,0)</f>
        <v>1224.46</v>
      </c>
      <c r="N142" s="16">
        <f>+L142-M142</f>
        <v>10000</v>
      </c>
    </row>
    <row r="143" spans="1:14" ht="15" customHeight="1" x14ac:dyDescent="0.25">
      <c r="L143" s="21"/>
      <c r="M143" s="21"/>
      <c r="N143" s="21"/>
    </row>
    <row r="144" spans="1:14" s="11" customFormat="1" ht="17.25" customHeight="1" x14ac:dyDescent="0.25">
      <c r="A144" s="6" t="s">
        <v>191</v>
      </c>
      <c r="B144" s="7"/>
      <c r="C144" s="8"/>
      <c r="D144" s="8"/>
      <c r="E144" s="9"/>
      <c r="F144" s="9"/>
      <c r="G144" s="8"/>
      <c r="H144" s="8"/>
      <c r="I144" s="8"/>
      <c r="J144" s="8"/>
      <c r="K144" s="8"/>
      <c r="L144" s="10"/>
      <c r="M144" s="10"/>
      <c r="N144" s="10"/>
    </row>
    <row r="145" spans="1:14" s="11" customFormat="1" ht="10.5" customHeight="1" x14ac:dyDescent="0.25">
      <c r="A145" s="26" t="s">
        <v>192</v>
      </c>
      <c r="B145" s="18" t="s">
        <v>193</v>
      </c>
      <c r="C145" s="14" t="s">
        <v>194</v>
      </c>
      <c r="D145" s="14" t="s">
        <v>140</v>
      </c>
      <c r="E145" s="15">
        <v>208</v>
      </c>
      <c r="F145" s="15">
        <f>VLOOKUP($A145,[1]Hoja1!$A$9:$AM$276,3,0)</f>
        <v>6240</v>
      </c>
      <c r="G145" s="15">
        <f>VLOOKUP($A145,[1]Hoja1!$A$9:$AM$276,8,0)</f>
        <v>0</v>
      </c>
      <c r="H145" s="15">
        <f>VLOOKUP($A145,[1]Hoja1!$A$9:$AM$276,5,0)+VLOOKUP($A145,[1]Hoja1!$A$9:$AM$276,7,0)</f>
        <v>0</v>
      </c>
      <c r="I145" s="15">
        <f>VLOOKUP($A145,[1]Hoja1!$A$9:$AM$276,4,0)+VLOOKUP($A145,[1]Hoja1!$A$9:$AM$276,6,0)</f>
        <v>0</v>
      </c>
      <c r="J145" s="15">
        <f>VLOOKUP($A145,[1]Hoja1!$A$9:$AM$276,9,0)+VLOOKUP($A145,[1]Hoja1!$A$9:$AM$276,11,0)</f>
        <v>4984.5</v>
      </c>
      <c r="K145" s="15">
        <f>VLOOKUP($A145,[1]Hoja1!$A$9:$AM$276,10,0)</f>
        <v>1000</v>
      </c>
      <c r="L145" s="16">
        <f>SUM(F145:J145)</f>
        <v>11224.5</v>
      </c>
      <c r="M145" s="15">
        <f>VLOOKUP($A145,[1]Hoja1!$A$9:$AM$276,35,0)</f>
        <v>1224.5</v>
      </c>
      <c r="N145" s="16">
        <f>+L145-M145</f>
        <v>10000</v>
      </c>
    </row>
    <row r="146" spans="1:14" ht="15" customHeight="1" x14ac:dyDescent="0.25">
      <c r="L146" s="21"/>
      <c r="M146" s="21"/>
      <c r="N146" s="21"/>
    </row>
    <row r="147" spans="1:14" ht="15" customHeight="1" x14ac:dyDescent="0.25">
      <c r="L147" s="21"/>
      <c r="M147" s="21"/>
      <c r="N147" s="21"/>
    </row>
    <row r="149" spans="1:14" ht="17.25" hidden="1" customHeight="1" x14ac:dyDescent="0.25">
      <c r="L149" s="22">
        <f>SUM(L7:L146)</f>
        <v>1077134.8199999996</v>
      </c>
      <c r="M149" s="22">
        <f>SUM(M7:M146)</f>
        <v>210573.90000000002</v>
      </c>
      <c r="N149" s="22">
        <f>SUM(N7:N146)</f>
        <v>866560.91999999969</v>
      </c>
    </row>
    <row r="150" spans="1:14" ht="17.25" hidden="1" customHeight="1" x14ac:dyDescent="0.2">
      <c r="J150" s="20"/>
      <c r="K150" s="20"/>
      <c r="L150" s="37">
        <v>1077134.82</v>
      </c>
      <c r="M150" s="38">
        <v>210573.9</v>
      </c>
      <c r="N150" s="38">
        <v>866560.92</v>
      </c>
    </row>
    <row r="151" spans="1:14" ht="17.25" hidden="1" customHeight="1" x14ac:dyDescent="0.2">
      <c r="L151" s="24">
        <f>+L149-L150</f>
        <v>0</v>
      </c>
      <c r="M151" s="24">
        <f t="shared" ref="M151:N151" si="47">+M149-M150</f>
        <v>0</v>
      </c>
      <c r="N151" s="24">
        <f t="shared" si="47"/>
        <v>0</v>
      </c>
    </row>
    <row r="152" spans="1:14" ht="17.25" customHeight="1" x14ac:dyDescent="0.2">
      <c r="L152" s="25"/>
      <c r="M152" s="25"/>
      <c r="N152" s="25"/>
    </row>
    <row r="153" spans="1:14" ht="17.25" customHeight="1" x14ac:dyDescent="0.2">
      <c r="L153" s="25"/>
      <c r="M153" s="25"/>
      <c r="N153" s="25"/>
    </row>
    <row r="154" spans="1:14" ht="17.25" customHeight="1" x14ac:dyDescent="0.25">
      <c r="L154" s="23"/>
      <c r="M154" s="23"/>
      <c r="N154" s="23"/>
    </row>
    <row r="155" spans="1:14" ht="17.25" customHeight="1" x14ac:dyDescent="0.25"/>
    <row r="156" spans="1:14" ht="17.25" customHeight="1" x14ac:dyDescent="0.25"/>
    <row r="157" spans="1:14" ht="17.25" customHeight="1" x14ac:dyDescent="0.25"/>
    <row r="158" spans="1:14" ht="17.25" customHeight="1" x14ac:dyDescent="0.25"/>
    <row r="159" spans="1:14" ht="17.25" customHeight="1" x14ac:dyDescent="0.25"/>
    <row r="160" spans="1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</sheetData>
  <autoFilter ref="A6:N148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2023-08-01T18:15:10Z</dcterms:modified>
</cp:coreProperties>
</file>