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29580350-CFAD-48F7-85A8-32EAC056B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externalReferences>
    <externalReference r:id="rId2"/>
  </externalReferences>
  <definedNames>
    <definedName name="_xlnm._FilterDatabase" localSheetId="0" hidden="1">Enero!$A$6:$M$127</definedName>
    <definedName name="_xlnm.Print_Area" localSheetId="0">Enero!$A$1:$M$125</definedName>
    <definedName name="_xlnm.Print_Titles" localSheetId="0">Enero!$1:$6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" i="1" l="1"/>
  <c r="K104" i="1" s="1"/>
  <c r="M104" i="1" s="1"/>
  <c r="G104" i="1"/>
  <c r="H104" i="1"/>
  <c r="I104" i="1"/>
  <c r="J104" i="1"/>
  <c r="L104" i="1"/>
  <c r="F105" i="1"/>
  <c r="K105" i="1" s="1"/>
  <c r="M105" i="1" s="1"/>
  <c r="G105" i="1"/>
  <c r="H105" i="1"/>
  <c r="I105" i="1"/>
  <c r="J105" i="1"/>
  <c r="L105" i="1"/>
  <c r="E106" i="1"/>
  <c r="E103" i="1"/>
  <c r="E101" i="1"/>
  <c r="F34" i="1"/>
  <c r="E34" i="1" s="1"/>
  <c r="G34" i="1"/>
  <c r="H34" i="1"/>
  <c r="I34" i="1"/>
  <c r="J34" i="1"/>
  <c r="L34" i="1"/>
  <c r="F14" i="1"/>
  <c r="E14" i="1" s="1"/>
  <c r="G14" i="1"/>
  <c r="H14" i="1"/>
  <c r="I14" i="1"/>
  <c r="J14" i="1"/>
  <c r="L14" i="1"/>
  <c r="L125" i="1"/>
  <c r="L122" i="1"/>
  <c r="L119" i="1"/>
  <c r="L113" i="1"/>
  <c r="L110" i="1"/>
  <c r="L109" i="1"/>
  <c r="L106" i="1"/>
  <c r="L103" i="1"/>
  <c r="L102" i="1"/>
  <c r="L101" i="1"/>
  <c r="L98" i="1"/>
  <c r="L95" i="1"/>
  <c r="L94" i="1"/>
  <c r="L91" i="1"/>
  <c r="L88" i="1"/>
  <c r="L85" i="1"/>
  <c r="L82" i="1"/>
  <c r="L81" i="1"/>
  <c r="L78" i="1"/>
  <c r="L75" i="1"/>
  <c r="L74" i="1"/>
  <c r="L71" i="1"/>
  <c r="L66" i="1"/>
  <c r="L65" i="1"/>
  <c r="L62" i="1"/>
  <c r="L61" i="1"/>
  <c r="L60" i="1"/>
  <c r="L59" i="1"/>
  <c r="L58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5" i="1"/>
  <c r="L32" i="1"/>
  <c r="L29" i="1"/>
  <c r="L26" i="1"/>
  <c r="L25" i="1"/>
  <c r="L22" i="1"/>
  <c r="L21" i="1"/>
  <c r="L20" i="1"/>
  <c r="L16" i="1"/>
  <c r="L15" i="1"/>
  <c r="L33" i="1"/>
  <c r="L13" i="1"/>
  <c r="L12" i="1"/>
  <c r="L11" i="1"/>
  <c r="L10" i="1"/>
  <c r="L9" i="1"/>
  <c r="L8" i="1"/>
  <c r="J15" i="1"/>
  <c r="I15" i="1"/>
  <c r="H15" i="1"/>
  <c r="G15" i="1"/>
  <c r="F15" i="1"/>
  <c r="E15" i="1" s="1"/>
  <c r="J33" i="1"/>
  <c r="I33" i="1"/>
  <c r="H33" i="1"/>
  <c r="G33" i="1"/>
  <c r="F33" i="1"/>
  <c r="E33" i="1" s="1"/>
  <c r="J125" i="1"/>
  <c r="I125" i="1"/>
  <c r="H125" i="1"/>
  <c r="G125" i="1"/>
  <c r="F125" i="1"/>
  <c r="J122" i="1"/>
  <c r="I122" i="1"/>
  <c r="H122" i="1"/>
  <c r="G122" i="1"/>
  <c r="F122" i="1"/>
  <c r="J119" i="1"/>
  <c r="I119" i="1"/>
  <c r="H119" i="1"/>
  <c r="G119" i="1"/>
  <c r="F119" i="1"/>
  <c r="J113" i="1"/>
  <c r="I113" i="1"/>
  <c r="H113" i="1"/>
  <c r="G113" i="1"/>
  <c r="F113" i="1"/>
  <c r="J110" i="1"/>
  <c r="I110" i="1"/>
  <c r="H110" i="1"/>
  <c r="G110" i="1"/>
  <c r="F110" i="1"/>
  <c r="J109" i="1"/>
  <c r="I109" i="1"/>
  <c r="H109" i="1"/>
  <c r="G109" i="1"/>
  <c r="F109" i="1"/>
  <c r="J106" i="1"/>
  <c r="I106" i="1"/>
  <c r="H106" i="1"/>
  <c r="G106" i="1"/>
  <c r="F106" i="1"/>
  <c r="J103" i="1"/>
  <c r="I103" i="1"/>
  <c r="H103" i="1"/>
  <c r="G103" i="1"/>
  <c r="F103" i="1"/>
  <c r="J102" i="1"/>
  <c r="I102" i="1"/>
  <c r="H102" i="1"/>
  <c r="G102" i="1"/>
  <c r="F102" i="1"/>
  <c r="J101" i="1"/>
  <c r="I101" i="1"/>
  <c r="H101" i="1"/>
  <c r="G101" i="1"/>
  <c r="F101" i="1"/>
  <c r="J98" i="1"/>
  <c r="I98" i="1"/>
  <c r="H98" i="1"/>
  <c r="G98" i="1"/>
  <c r="F98" i="1"/>
  <c r="J95" i="1"/>
  <c r="I95" i="1"/>
  <c r="H95" i="1"/>
  <c r="G95" i="1"/>
  <c r="F95" i="1"/>
  <c r="J94" i="1"/>
  <c r="I94" i="1"/>
  <c r="H94" i="1"/>
  <c r="G94" i="1"/>
  <c r="F94" i="1"/>
  <c r="J91" i="1"/>
  <c r="I91" i="1"/>
  <c r="H91" i="1"/>
  <c r="G91" i="1"/>
  <c r="F91" i="1"/>
  <c r="J88" i="1"/>
  <c r="I88" i="1"/>
  <c r="H88" i="1"/>
  <c r="G88" i="1"/>
  <c r="F88" i="1"/>
  <c r="J85" i="1"/>
  <c r="I85" i="1"/>
  <c r="H85" i="1"/>
  <c r="G85" i="1"/>
  <c r="F85" i="1"/>
  <c r="J82" i="1"/>
  <c r="I82" i="1"/>
  <c r="H82" i="1"/>
  <c r="G82" i="1"/>
  <c r="F82" i="1"/>
  <c r="J81" i="1"/>
  <c r="I81" i="1"/>
  <c r="H81" i="1"/>
  <c r="G81" i="1"/>
  <c r="F81" i="1"/>
  <c r="J78" i="1"/>
  <c r="I78" i="1"/>
  <c r="H78" i="1"/>
  <c r="G78" i="1"/>
  <c r="F78" i="1"/>
  <c r="J75" i="1"/>
  <c r="I75" i="1"/>
  <c r="H75" i="1"/>
  <c r="G75" i="1"/>
  <c r="F75" i="1"/>
  <c r="J74" i="1"/>
  <c r="I74" i="1"/>
  <c r="H74" i="1"/>
  <c r="G74" i="1"/>
  <c r="F74" i="1"/>
  <c r="J71" i="1"/>
  <c r="I71" i="1"/>
  <c r="H71" i="1"/>
  <c r="G71" i="1"/>
  <c r="F71" i="1"/>
  <c r="J66" i="1"/>
  <c r="I66" i="1"/>
  <c r="H66" i="1"/>
  <c r="G66" i="1"/>
  <c r="F66" i="1"/>
  <c r="J65" i="1"/>
  <c r="I65" i="1"/>
  <c r="H65" i="1"/>
  <c r="G65" i="1"/>
  <c r="F65" i="1"/>
  <c r="J62" i="1"/>
  <c r="I62" i="1"/>
  <c r="H62" i="1"/>
  <c r="G62" i="1"/>
  <c r="F62" i="1"/>
  <c r="J61" i="1"/>
  <c r="I61" i="1"/>
  <c r="H61" i="1"/>
  <c r="G61" i="1"/>
  <c r="F61" i="1"/>
  <c r="J60" i="1"/>
  <c r="I60" i="1"/>
  <c r="H60" i="1"/>
  <c r="G60" i="1"/>
  <c r="F60" i="1"/>
  <c r="J59" i="1"/>
  <c r="I59" i="1"/>
  <c r="H59" i="1"/>
  <c r="G59" i="1"/>
  <c r="F59" i="1"/>
  <c r="J58" i="1"/>
  <c r="I58" i="1"/>
  <c r="H58" i="1"/>
  <c r="G58" i="1"/>
  <c r="F58" i="1"/>
  <c r="J55" i="1"/>
  <c r="I55" i="1"/>
  <c r="H55" i="1"/>
  <c r="G55" i="1"/>
  <c r="F55" i="1"/>
  <c r="J54" i="1"/>
  <c r="I54" i="1"/>
  <c r="H54" i="1"/>
  <c r="G54" i="1"/>
  <c r="F54" i="1"/>
  <c r="J53" i="1"/>
  <c r="I53" i="1"/>
  <c r="H53" i="1"/>
  <c r="G53" i="1"/>
  <c r="F53" i="1"/>
  <c r="J52" i="1"/>
  <c r="I52" i="1"/>
  <c r="H52" i="1"/>
  <c r="G52" i="1"/>
  <c r="F52" i="1"/>
  <c r="J51" i="1"/>
  <c r="I51" i="1"/>
  <c r="H51" i="1"/>
  <c r="G51" i="1"/>
  <c r="F51" i="1"/>
  <c r="J50" i="1"/>
  <c r="I50" i="1"/>
  <c r="H50" i="1"/>
  <c r="G50" i="1"/>
  <c r="F50" i="1"/>
  <c r="J49" i="1"/>
  <c r="I49" i="1"/>
  <c r="H49" i="1"/>
  <c r="G49" i="1"/>
  <c r="F49" i="1"/>
  <c r="J48" i="1"/>
  <c r="I48" i="1"/>
  <c r="H48" i="1"/>
  <c r="G48" i="1"/>
  <c r="F48" i="1"/>
  <c r="J47" i="1"/>
  <c r="I47" i="1"/>
  <c r="H47" i="1"/>
  <c r="G47" i="1"/>
  <c r="F47" i="1"/>
  <c r="J46" i="1"/>
  <c r="I46" i="1"/>
  <c r="H46" i="1"/>
  <c r="G46" i="1"/>
  <c r="F46" i="1"/>
  <c r="J45" i="1"/>
  <c r="I45" i="1"/>
  <c r="H45" i="1"/>
  <c r="G45" i="1"/>
  <c r="F45" i="1"/>
  <c r="J44" i="1"/>
  <c r="I44" i="1"/>
  <c r="H44" i="1"/>
  <c r="G44" i="1"/>
  <c r="F44" i="1"/>
  <c r="J43" i="1"/>
  <c r="I43" i="1"/>
  <c r="H43" i="1"/>
  <c r="G43" i="1"/>
  <c r="F43" i="1"/>
  <c r="J42" i="1"/>
  <c r="I42" i="1"/>
  <c r="H42" i="1"/>
  <c r="G42" i="1"/>
  <c r="F42" i="1"/>
  <c r="J41" i="1"/>
  <c r="I41" i="1"/>
  <c r="H41" i="1"/>
  <c r="G41" i="1"/>
  <c r="F41" i="1"/>
  <c r="J40" i="1"/>
  <c r="I40" i="1"/>
  <c r="H40" i="1"/>
  <c r="G40" i="1"/>
  <c r="F40" i="1"/>
  <c r="J39" i="1"/>
  <c r="I39" i="1"/>
  <c r="H39" i="1"/>
  <c r="G39" i="1"/>
  <c r="F39" i="1"/>
  <c r="J38" i="1"/>
  <c r="I38" i="1"/>
  <c r="H38" i="1"/>
  <c r="G38" i="1"/>
  <c r="F38" i="1"/>
  <c r="J35" i="1"/>
  <c r="I35" i="1"/>
  <c r="H35" i="1"/>
  <c r="G35" i="1"/>
  <c r="F35" i="1"/>
  <c r="J32" i="1"/>
  <c r="I32" i="1"/>
  <c r="H32" i="1"/>
  <c r="G32" i="1"/>
  <c r="F32" i="1"/>
  <c r="J29" i="1"/>
  <c r="I29" i="1"/>
  <c r="H29" i="1"/>
  <c r="G29" i="1"/>
  <c r="F29" i="1"/>
  <c r="J26" i="1"/>
  <c r="I26" i="1"/>
  <c r="H26" i="1"/>
  <c r="G26" i="1"/>
  <c r="F26" i="1"/>
  <c r="J25" i="1"/>
  <c r="I25" i="1"/>
  <c r="H25" i="1"/>
  <c r="G25" i="1"/>
  <c r="F25" i="1"/>
  <c r="J22" i="1"/>
  <c r="I22" i="1"/>
  <c r="H22" i="1"/>
  <c r="G22" i="1"/>
  <c r="F22" i="1"/>
  <c r="J21" i="1"/>
  <c r="I21" i="1"/>
  <c r="H21" i="1"/>
  <c r="G21" i="1"/>
  <c r="F21" i="1"/>
  <c r="J20" i="1"/>
  <c r="I20" i="1"/>
  <c r="H20" i="1"/>
  <c r="G20" i="1"/>
  <c r="F20" i="1"/>
  <c r="J16" i="1"/>
  <c r="I16" i="1"/>
  <c r="H16" i="1"/>
  <c r="G16" i="1"/>
  <c r="F16" i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J8" i="1"/>
  <c r="I8" i="1"/>
  <c r="H8" i="1"/>
  <c r="G8" i="1"/>
  <c r="F8" i="1"/>
  <c r="K34" i="1" l="1"/>
  <c r="M34" i="1" s="1"/>
  <c r="K14" i="1"/>
  <c r="M14" i="1" s="1"/>
  <c r="K81" i="1"/>
  <c r="K15" i="1"/>
  <c r="M15" i="1" s="1"/>
  <c r="K33" i="1"/>
  <c r="M33" i="1" s="1"/>
  <c r="K85" i="1"/>
  <c r="K44" i="1"/>
  <c r="K48" i="1"/>
  <c r="K29" i="1"/>
  <c r="K39" i="1"/>
  <c r="K58" i="1"/>
  <c r="K94" i="1"/>
  <c r="M94" i="1" s="1"/>
  <c r="K43" i="1"/>
  <c r="K55" i="1"/>
  <c r="K61" i="1"/>
  <c r="K12" i="1"/>
  <c r="K51" i="1"/>
  <c r="K101" i="1"/>
  <c r="K38" i="1"/>
  <c r="K42" i="1"/>
  <c r="K11" i="1"/>
  <c r="K119" i="1"/>
  <c r="K10" i="1"/>
  <c r="K20" i="1"/>
  <c r="K26" i="1"/>
  <c r="K47" i="1"/>
  <c r="K52" i="1"/>
  <c r="K74" i="1"/>
  <c r="K103" i="1"/>
  <c r="K113" i="1"/>
  <c r="K125" i="1"/>
  <c r="K16" i="1"/>
  <c r="K25" i="1"/>
  <c r="K46" i="1"/>
  <c r="K50" i="1"/>
  <c r="K62" i="1"/>
  <c r="K71" i="1"/>
  <c r="K82" i="1"/>
  <c r="K110" i="1"/>
  <c r="K35" i="1"/>
  <c r="K41" i="1"/>
  <c r="K54" i="1"/>
  <c r="K60" i="1"/>
  <c r="K91" i="1"/>
  <c r="K102" i="1"/>
  <c r="K122" i="1"/>
  <c r="K22" i="1"/>
  <c r="K45" i="1"/>
  <c r="K49" i="1"/>
  <c r="K66" i="1"/>
  <c r="K78" i="1"/>
  <c r="K109" i="1"/>
  <c r="K95" i="1"/>
  <c r="K9" i="1"/>
  <c r="K13" i="1"/>
  <c r="K53" i="1"/>
  <c r="K59" i="1"/>
  <c r="K88" i="1"/>
  <c r="K98" i="1"/>
  <c r="K21" i="1"/>
  <c r="M21" i="1" s="1"/>
  <c r="K32" i="1"/>
  <c r="K40" i="1"/>
  <c r="K65" i="1"/>
  <c r="K75" i="1"/>
  <c r="K106" i="1"/>
  <c r="E21" i="1"/>
  <c r="E13" i="1"/>
  <c r="E54" i="1"/>
  <c r="E16" i="1"/>
  <c r="E12" i="1"/>
  <c r="E98" i="1"/>
  <c r="M13" i="1" l="1"/>
  <c r="M101" i="1"/>
  <c r="M12" i="1"/>
  <c r="M109" i="1"/>
  <c r="M81" i="1"/>
  <c r="M91" i="1"/>
  <c r="M16" i="1"/>
  <c r="M29" i="1"/>
  <c r="M43" i="1"/>
  <c r="M47" i="1"/>
  <c r="M51" i="1"/>
  <c r="M55" i="1"/>
  <c r="M61" i="1"/>
  <c r="M25" i="1"/>
  <c r="M39" i="1"/>
  <c r="M38" i="1"/>
  <c r="M46" i="1"/>
  <c r="M54" i="1"/>
  <c r="M60" i="1"/>
  <c r="M65" i="1"/>
  <c r="M71" i="1"/>
  <c r="M78" i="1"/>
  <c r="M88" i="1"/>
  <c r="M95" i="1"/>
  <c r="M106" i="1"/>
  <c r="M116" i="1"/>
  <c r="M125" i="1"/>
  <c r="M11" i="1"/>
  <c r="M22" i="1"/>
  <c r="M42" i="1"/>
  <c r="M50" i="1"/>
  <c r="M10" i="1"/>
  <c r="M35" i="1"/>
  <c r="M45" i="1"/>
  <c r="M53" i="1"/>
  <c r="M59" i="1"/>
  <c r="M75" i="1"/>
  <c r="M85" i="1"/>
  <c r="M103" i="1"/>
  <c r="M113" i="1"/>
  <c r="M122" i="1"/>
  <c r="M41" i="1"/>
  <c r="M49" i="1"/>
  <c r="M20" i="1"/>
  <c r="M9" i="1"/>
  <c r="M26" i="1"/>
  <c r="M44" i="1"/>
  <c r="M48" i="1"/>
  <c r="M58" i="1"/>
  <c r="M62" i="1"/>
  <c r="M66" i="1"/>
  <c r="M74" i="1"/>
  <c r="M82" i="1"/>
  <c r="M102" i="1"/>
  <c r="M110" i="1"/>
  <c r="M119" i="1"/>
  <c r="M32" i="1"/>
  <c r="M40" i="1"/>
  <c r="M52" i="1"/>
  <c r="M98" i="1"/>
  <c r="L128" i="1"/>
  <c r="L130" i="1" s="1"/>
  <c r="E91" i="1"/>
  <c r="E20" i="1" l="1"/>
  <c r="E122" i="1"/>
  <c r="E113" i="1"/>
  <c r="E102" i="1"/>
  <c r="E95" i="1"/>
  <c r="E85" i="1"/>
  <c r="E81" i="1"/>
  <c r="E75" i="1"/>
  <c r="E71" i="1"/>
  <c r="E62" i="1"/>
  <c r="E60" i="1"/>
  <c r="E58" i="1"/>
  <c r="E53" i="1"/>
  <c r="E51" i="1"/>
  <c r="E49" i="1"/>
  <c r="E47" i="1"/>
  <c r="E45" i="1"/>
  <c r="E43" i="1"/>
  <c r="E41" i="1"/>
  <c r="E39" i="1"/>
  <c r="E32" i="1"/>
  <c r="E25" i="1"/>
  <c r="E22" i="1"/>
  <c r="E119" i="1"/>
  <c r="E11" i="1"/>
  <c r="E9" i="1"/>
  <c r="E29" i="1" l="1"/>
  <c r="E82" i="1"/>
  <c r="E110" i="1"/>
  <c r="E59" i="1"/>
  <c r="E74" i="1"/>
  <c r="E125" i="1"/>
  <c r="E10" i="1"/>
  <c r="E38" i="1"/>
  <c r="E42" i="1"/>
  <c r="E46" i="1"/>
  <c r="E50" i="1"/>
  <c r="E40" i="1"/>
  <c r="E44" i="1"/>
  <c r="E48" i="1"/>
  <c r="E52" i="1"/>
  <c r="E61" i="1"/>
  <c r="E65" i="1"/>
  <c r="E78" i="1"/>
  <c r="E88" i="1"/>
  <c r="E109" i="1"/>
  <c r="E8" i="1" l="1"/>
  <c r="K8" i="1" l="1"/>
  <c r="K128" i="1" s="1"/>
  <c r="K130" i="1" s="1"/>
  <c r="M8" i="1" l="1"/>
  <c r="M128" i="1" l="1"/>
  <c r="M130" i="1" s="1"/>
</calcChain>
</file>

<file path=xl/sharedStrings.xml><?xml version="1.0" encoding="utf-8"?>
<sst xmlns="http://schemas.openxmlformats.org/spreadsheetml/2006/main" count="311" uniqueCount="200">
  <si>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</si>
  <si>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</si>
  <si>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</si>
  <si>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</si>
  <si>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</si>
  <si>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</si>
  <si>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</si>
  <si>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</si>
  <si>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</si>
  <si>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</si>
  <si>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</si>
  <si>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</si>
  <si>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</si>
  <si>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</si>
  <si>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</si>
  <si>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</si>
  <si>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</si>
  <si>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</si>
  <si>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</si>
  <si>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</si>
  <si>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</si>
  <si>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</si>
  <si>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</si>
  <si>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</si>
  <si>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</si>
  <si>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</si>
  <si>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</si>
  <si>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</si>
  <si>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</si>
  <si>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</si>
  <si>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</si>
  <si>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</si>
  <si>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</si>
  <si>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</si>
  <si>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</si>
  <si>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</si>
  <si>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</si>
  <si>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</si>
  <si>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</si>
  <si>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</si>
  <si>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</si>
  <si>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</si>
  <si>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</si>
  <si>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</si>
  <si>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</si>
  <si>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</si>
  <si>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</si>
  <si>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</si>
  <si>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</si>
  <si>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</si>
  <si>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</si>
  <si>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</si>
  <si>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</si>
  <si>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</si>
  <si>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</si>
  <si>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</si>
  <si>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</si>
  <si>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</si>
  <si>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</si>
  <si>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</si>
  <si>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</si>
  <si>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</si>
  <si>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</si>
  <si>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</si>
  <si>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</si>
  <si>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</si>
  <si>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</si>
  <si>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</si>
  <si>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</si>
  <si>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</si>
  <si>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</si>
  <si>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</si>
  <si>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</si>
  <si>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</si>
  <si>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</si>
  <si>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</si>
  <si>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</si>
  <si>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</si>
  <si>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</si>
  <si>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</si>
  <si>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</si>
  <si>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</si>
  <si>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</si>
  <si>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</si>
  <si>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</si>
  <si>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</si>
  <si>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</si>
  <si>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</si>
  <si>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</si>
  <si>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</si>
  <si>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</si>
  <si>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</si>
  <si>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</si>
  <si>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</si>
  <si>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</si>
  <si>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</si>
  <si>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</si>
  <si>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</si>
  <si>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</si>
  <si>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</si>
  <si>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</si>
  <si>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</si>
  <si>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</si>
  <si>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</si>
  <si>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</si>
  <si>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</si>
  <si>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</si>
  <si>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</si>
  <si>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</si>
  <si>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</si>
  <si>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</si>
  <si>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</si>
  <si>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</si>
  <si>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</si>
  <si>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</si>
  <si>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</si>
  <si>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</si>
  <si>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</si>
  <si>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</si>
  <si>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</si>
  <si>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</si>
  <si>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</si>
  <si>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</si>
  <si>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</si>
  <si>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</si>
  <si>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</si>
  <si>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</si>
  <si>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Camiruaga López Monica Del Carmen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</si>
  <si>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</si>
  <si>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</si>
  <si>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</si>
  <si>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</si>
  <si>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</si>
  <si>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</si>
  <si>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</si>
  <si>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</si>
  <si>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00864</t>
  </si>
  <si>
    <t>00868</t>
  </si>
  <si>
    <t>00871</t>
  </si>
  <si>
    <t>00848</t>
  </si>
  <si>
    <t>00839</t>
  </si>
  <si>
    <t>00840</t>
  </si>
  <si>
    <t>00861</t>
  </si>
  <si>
    <t>00862</t>
  </si>
  <si>
    <t>00876</t>
  </si>
  <si>
    <t>Perez Palacios Jorge Antonio</t>
  </si>
  <si>
    <t>00850</t>
  </si>
  <si>
    <t>Becerra Iñiguez Julio Ricardo</t>
  </si>
  <si>
    <t>00879</t>
  </si>
  <si>
    <t>00878</t>
  </si>
  <si>
    <t>Tovar Covarrubias Brianda Jackeline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</si>
  <si>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</si>
  <si>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</si>
  <si>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</si>
  <si>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</si>
  <si>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</si>
  <si>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</si>
  <si>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 xml:space="preserve">Secretario 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</si>
  <si>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</si>
  <si>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</si>
  <si>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</si>
  <si>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</si>
  <si>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</si>
  <si>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</si>
  <si>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Departamento 4122 CDE SECRETARIA DE OPERACIÓN POLITICA</t>
  </si>
  <si>
    <t>00061</t>
  </si>
  <si>
    <t>Arreola Castañeda Alberto</t>
  </si>
  <si>
    <t>Departamento 17 OMPRI</t>
  </si>
  <si>
    <t>Santana Aguilar Maria Felix</t>
  </si>
  <si>
    <t>00951</t>
  </si>
  <si>
    <t>Perez Murillo Veronica del Carmen</t>
  </si>
  <si>
    <t>00952</t>
  </si>
  <si>
    <t>Padilla Cruz Pablo Antonio</t>
  </si>
  <si>
    <t>00953</t>
  </si>
  <si>
    <t>Quintero Gonzalez Eduardo</t>
  </si>
  <si>
    <t>Chofer</t>
  </si>
  <si>
    <t>00954</t>
  </si>
  <si>
    <t>Ortega Villela Alejandro</t>
  </si>
  <si>
    <t>Diseñador</t>
  </si>
  <si>
    <t>00955</t>
  </si>
  <si>
    <t>Hernandez Hernandez Omar</t>
  </si>
  <si>
    <t>Secretario General</t>
  </si>
  <si>
    <t>00956</t>
  </si>
  <si>
    <t>Fuentes Nuñez Eduardo</t>
  </si>
  <si>
    <t>ENERO DE 2023</t>
  </si>
  <si>
    <t>00959</t>
  </si>
  <si>
    <t>Cervantes Ramirez Marco Antonio</t>
  </si>
  <si>
    <t>00961</t>
  </si>
  <si>
    <t>Velazquez Monroy Arlene</t>
  </si>
  <si>
    <t>00957</t>
  </si>
  <si>
    <t>Campos Encarnacion Salvador Alejando</t>
  </si>
  <si>
    <t>Secretario Adjunto</t>
  </si>
  <si>
    <t>00958</t>
  </si>
  <si>
    <t>García García Ivan Tonathiu</t>
  </si>
  <si>
    <t>Coordinador y Redes</t>
  </si>
  <si>
    <t>00960</t>
  </si>
  <si>
    <t>Torres De la Rosa Maria Guadalupe</t>
  </si>
  <si>
    <t>00962</t>
  </si>
  <si>
    <t>Lopez Puente Jorge Luis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</si>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</sst>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1%20ENER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0 (Ninguno)</v>
          </cell>
        </row>
        <row r="14">
          <cell r="A14" t="str">
            <v>00959</v>
          </cell>
          <cell r="B14" t="str">
            <v>Cervantes Ramirez Marco Antonio</v>
          </cell>
          <cell r="C14">
            <v>1244.6400000000001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3068.2</v>
          </cell>
          <cell r="K14">
            <v>0</v>
          </cell>
          <cell r="L14">
            <v>0</v>
          </cell>
          <cell r="M14">
            <v>4312.84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312.77</v>
          </cell>
          <cell r="T14">
            <v>0</v>
          </cell>
          <cell r="U14">
            <v>312.77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312.77</v>
          </cell>
          <cell r="AI14">
            <v>4000.07</v>
          </cell>
          <cell r="AJ14">
            <v>85.44</v>
          </cell>
          <cell r="AK14">
            <v>153.80000000000001</v>
          </cell>
          <cell r="AL14">
            <v>379.88</v>
          </cell>
          <cell r="AM14">
            <v>71.95</v>
          </cell>
        </row>
        <row r="15">
          <cell r="A15" t="str">
            <v>00961</v>
          </cell>
          <cell r="B15" t="str">
            <v>Velazquez Monroy Arlene</v>
          </cell>
          <cell r="C15">
            <v>1762.5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6922</v>
          </cell>
          <cell r="K15">
            <v>0</v>
          </cell>
          <cell r="L15">
            <v>0</v>
          </cell>
          <cell r="M15">
            <v>8684.5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1031.98</v>
          </cell>
          <cell r="T15">
            <v>0</v>
          </cell>
          <cell r="U15">
            <v>1031.98</v>
          </cell>
          <cell r="V15">
            <v>152.33000000000001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1184.31</v>
          </cell>
          <cell r="AI15">
            <v>7500.19</v>
          </cell>
          <cell r="AJ15">
            <v>106.98</v>
          </cell>
          <cell r="AK15">
            <v>245.51</v>
          </cell>
          <cell r="AL15">
            <v>421.03</v>
          </cell>
          <cell r="AM15">
            <v>122.27</v>
          </cell>
        </row>
        <row r="16">
          <cell r="A16" t="str">
            <v>Total Depto</v>
          </cell>
          <cell r="C16" t="str">
            <v xml:space="preserve">  -----------------------</v>
          </cell>
          <cell r="D16" t="str">
            <v xml:space="preserve">  -----------------------</v>
          </cell>
          <cell r="E16" t="str">
            <v xml:space="preserve">  -----------------------</v>
          </cell>
          <cell r="F16" t="str">
            <v xml:space="preserve">  -----------------------</v>
          </cell>
          <cell r="G16" t="str">
            <v xml:space="preserve">  -----------------------</v>
          </cell>
          <cell r="H16" t="str">
            <v xml:space="preserve">  -----------------------</v>
          </cell>
          <cell r="I16" t="str">
            <v xml:space="preserve">  -----------------------</v>
          </cell>
          <cell r="J16" t="str">
            <v xml:space="preserve">  -----------------------</v>
          </cell>
          <cell r="K16" t="str">
            <v xml:space="preserve">  -----------------------</v>
          </cell>
          <cell r="L16" t="str">
            <v xml:space="preserve">  -----------------------</v>
          </cell>
          <cell r="M16" t="str">
            <v xml:space="preserve">  -----------------------</v>
          </cell>
          <cell r="N16" t="str">
            <v xml:space="preserve">  -----------------------</v>
          </cell>
          <cell r="O16" t="str">
            <v xml:space="preserve">  -----------------------</v>
          </cell>
          <cell r="P16" t="str">
            <v xml:space="preserve">  -----------------------</v>
          </cell>
          <cell r="Q16" t="str">
            <v xml:space="preserve">  -----------------------</v>
          </cell>
          <cell r="R16" t="str">
            <v xml:space="preserve">  -----------------------</v>
          </cell>
          <cell r="S16" t="str">
            <v xml:space="preserve">  -----------------------</v>
          </cell>
          <cell r="T16" t="str">
            <v xml:space="preserve">  -----------------------</v>
          </cell>
          <cell r="U16" t="str">
            <v xml:space="preserve">  -----------------------</v>
          </cell>
          <cell r="V16" t="str">
            <v xml:space="preserve">  -----------------------</v>
          </cell>
          <cell r="W16" t="str">
            <v xml:space="preserve">  -----------------------</v>
          </cell>
          <cell r="X16" t="str">
            <v xml:space="preserve">  -----------------------</v>
          </cell>
          <cell r="Y16" t="str">
            <v xml:space="preserve">  -----------------------</v>
          </cell>
          <cell r="Z16" t="str">
            <v xml:space="preserve">  -----------------------</v>
          </cell>
          <cell r="AA16" t="str">
            <v xml:space="preserve">  -----------------------</v>
          </cell>
          <cell r="AB16" t="str">
            <v xml:space="preserve">  -----------------------</v>
          </cell>
          <cell r="AC16" t="str">
            <v xml:space="preserve">  -----------------------</v>
          </cell>
          <cell r="AD16" t="str">
            <v xml:space="preserve">  -----------------------</v>
          </cell>
          <cell r="AE16" t="str">
            <v xml:space="preserve">  -----------------------</v>
          </cell>
          <cell r="AF16" t="str">
            <v xml:space="preserve">  -----------------------</v>
          </cell>
          <cell r="AG16" t="str">
            <v xml:space="preserve">  -----------------------</v>
          </cell>
          <cell r="AH16" t="str">
            <v xml:space="preserve">  -----------------------</v>
          </cell>
          <cell r="AI16" t="str">
            <v xml:space="preserve">  -----------------------</v>
          </cell>
          <cell r="AJ16" t="str">
            <v xml:space="preserve">  -----------------------</v>
          </cell>
          <cell r="AK16" t="str">
            <v xml:space="preserve">  -----------------------</v>
          </cell>
          <cell r="AL16" t="str">
            <v xml:space="preserve">  -----------------------</v>
          </cell>
          <cell r="AM16" t="str">
            <v xml:space="preserve">  -----------------------</v>
          </cell>
        </row>
        <row r="17">
          <cell r="C17">
            <v>3007.14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9990.2000000000007</v>
          </cell>
          <cell r="K17">
            <v>0</v>
          </cell>
          <cell r="L17">
            <v>0</v>
          </cell>
          <cell r="M17">
            <v>12997.34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1344.75</v>
          </cell>
          <cell r="T17">
            <v>0</v>
          </cell>
          <cell r="U17">
            <v>1344.75</v>
          </cell>
          <cell r="V17">
            <v>152.33000000000001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1497.08</v>
          </cell>
          <cell r="AI17">
            <v>11500.26</v>
          </cell>
          <cell r="AJ17">
            <v>192.42</v>
          </cell>
          <cell r="AK17">
            <v>399.31</v>
          </cell>
          <cell r="AL17">
            <v>800.91</v>
          </cell>
          <cell r="AM17">
            <v>194.22</v>
          </cell>
        </row>
        <row r="19">
          <cell r="A19" t="str">
            <v>Departamento 13 JUBILADOS Y TERCERA E</v>
          </cell>
        </row>
        <row r="20">
          <cell r="A20" t="str">
            <v>00067</v>
          </cell>
          <cell r="B20" t="str">
            <v>Flores Diaz Maria De La Luz</v>
          </cell>
          <cell r="C20">
            <v>4148.8</v>
          </cell>
          <cell r="D20">
            <v>2074.4</v>
          </cell>
          <cell r="E20">
            <v>726.04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6949.24</v>
          </cell>
          <cell r="N20">
            <v>0</v>
          </cell>
          <cell r="O20">
            <v>0</v>
          </cell>
          <cell r="P20">
            <v>0</v>
          </cell>
          <cell r="Q20">
            <v>-250.2</v>
          </cell>
          <cell r="R20">
            <v>0</v>
          </cell>
          <cell r="S20">
            <v>365.3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6949.24</v>
          </cell>
          <cell r="AJ20">
            <v>170.88</v>
          </cell>
          <cell r="AK20">
            <v>307.60000000000002</v>
          </cell>
          <cell r="AL20">
            <v>759.76</v>
          </cell>
          <cell r="AM20">
            <v>143.9</v>
          </cell>
        </row>
        <row r="21">
          <cell r="A21" t="str">
            <v>00845</v>
          </cell>
          <cell r="B21" t="str">
            <v>Santillan Gonzalez Maria De La Paz</v>
          </cell>
          <cell r="C21">
            <v>4148.8</v>
          </cell>
          <cell r="D21">
            <v>2074.4</v>
          </cell>
          <cell r="E21">
            <v>726.04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6949.24</v>
          </cell>
          <cell r="N21">
            <v>0</v>
          </cell>
          <cell r="O21">
            <v>0</v>
          </cell>
          <cell r="P21">
            <v>0</v>
          </cell>
          <cell r="Q21">
            <v>-250.2</v>
          </cell>
          <cell r="R21">
            <v>0</v>
          </cell>
          <cell r="S21">
            <v>365.3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6949.24</v>
          </cell>
          <cell r="AJ21">
            <v>170.88</v>
          </cell>
          <cell r="AK21">
            <v>307.60000000000002</v>
          </cell>
          <cell r="AL21">
            <v>759.76</v>
          </cell>
          <cell r="AM21">
            <v>143.9</v>
          </cell>
        </row>
        <row r="22">
          <cell r="A22" t="str">
            <v>00846</v>
          </cell>
          <cell r="B22" t="str">
            <v>Rodriguez Ramirez Magdaleno</v>
          </cell>
          <cell r="C22">
            <v>0</v>
          </cell>
          <cell r="D22">
            <v>2074.4</v>
          </cell>
          <cell r="E22">
            <v>0</v>
          </cell>
          <cell r="F22">
            <v>0</v>
          </cell>
          <cell r="G22">
            <v>952.15</v>
          </cell>
          <cell r="H22">
            <v>227.33</v>
          </cell>
          <cell r="I22">
            <v>6223.2</v>
          </cell>
          <cell r="J22">
            <v>0</v>
          </cell>
          <cell r="K22">
            <v>0</v>
          </cell>
          <cell r="L22">
            <v>0</v>
          </cell>
          <cell r="M22">
            <v>9477.08</v>
          </cell>
          <cell r="N22">
            <v>0</v>
          </cell>
          <cell r="O22">
            <v>0</v>
          </cell>
          <cell r="P22">
            <v>0</v>
          </cell>
          <cell r="Q22">
            <v>-188.71</v>
          </cell>
          <cell r="R22">
            <v>-72.45</v>
          </cell>
          <cell r="S22">
            <v>116.27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-72.45</v>
          </cell>
          <cell r="AI22">
            <v>9549.5300000000007</v>
          </cell>
          <cell r="AJ22">
            <v>85.44</v>
          </cell>
          <cell r="AK22">
            <v>153.80000000000001</v>
          </cell>
          <cell r="AL22">
            <v>379.88</v>
          </cell>
          <cell r="AM22">
            <v>71.95</v>
          </cell>
        </row>
        <row r="23">
          <cell r="A23" t="str">
            <v>00857</v>
          </cell>
          <cell r="B23" t="str">
            <v>Delgado Valenzuela Roberto</v>
          </cell>
          <cell r="C23">
            <v>4148.8</v>
          </cell>
          <cell r="D23">
            <v>2074.4</v>
          </cell>
          <cell r="E23">
            <v>726.04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6949.24</v>
          </cell>
          <cell r="N23">
            <v>0</v>
          </cell>
          <cell r="O23">
            <v>0</v>
          </cell>
          <cell r="P23">
            <v>0</v>
          </cell>
          <cell r="Q23">
            <v>-250.2</v>
          </cell>
          <cell r="R23">
            <v>0</v>
          </cell>
          <cell r="S23">
            <v>365.3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6949.24</v>
          </cell>
          <cell r="AJ23">
            <v>170.88</v>
          </cell>
          <cell r="AK23">
            <v>307.60000000000002</v>
          </cell>
          <cell r="AL23">
            <v>759.76</v>
          </cell>
          <cell r="AM23">
            <v>143.9</v>
          </cell>
        </row>
        <row r="24">
          <cell r="A24" t="str">
            <v>00879</v>
          </cell>
          <cell r="B24" t="str">
            <v>Santana Aguilar Maria Felix</v>
          </cell>
          <cell r="C24">
            <v>6000</v>
          </cell>
          <cell r="D24">
            <v>3000</v>
          </cell>
          <cell r="E24">
            <v>1050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4200</v>
          </cell>
          <cell r="K24">
            <v>0</v>
          </cell>
          <cell r="L24">
            <v>0</v>
          </cell>
          <cell r="M24">
            <v>14250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1245.1600000000001</v>
          </cell>
          <cell r="T24">
            <v>0</v>
          </cell>
          <cell r="U24">
            <v>1245.1600000000001</v>
          </cell>
          <cell r="V24">
            <v>370.68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1615.84</v>
          </cell>
          <cell r="AI24">
            <v>12634.16</v>
          </cell>
          <cell r="AJ24">
            <v>255.6</v>
          </cell>
          <cell r="AK24">
            <v>460.08</v>
          </cell>
          <cell r="AL24">
            <v>909.86</v>
          </cell>
          <cell r="AM24">
            <v>292.12</v>
          </cell>
        </row>
        <row r="25">
          <cell r="A25" t="str">
            <v>Total Depto</v>
          </cell>
          <cell r="C25" t="str">
            <v xml:space="preserve">  -----------------------</v>
          </cell>
          <cell r="D25" t="str">
            <v xml:space="preserve">  -----------------------</v>
          </cell>
          <cell r="E25" t="str">
            <v xml:space="preserve">  -----------------------</v>
          </cell>
          <cell r="F25" t="str">
            <v xml:space="preserve">  -----------------------</v>
          </cell>
          <cell r="G25" t="str">
            <v xml:space="preserve">  -----------------------</v>
          </cell>
          <cell r="H25" t="str">
            <v xml:space="preserve">  -----------------------</v>
          </cell>
          <cell r="I25" t="str">
            <v xml:space="preserve">  -----------------------</v>
          </cell>
          <cell r="J25" t="str">
            <v xml:space="preserve">  -----------------------</v>
          </cell>
          <cell r="K25" t="str">
            <v xml:space="preserve">  -----------------------</v>
          </cell>
          <cell r="L25" t="str">
            <v xml:space="preserve">  -----------------------</v>
          </cell>
          <cell r="M25" t="str">
            <v xml:space="preserve">  -----------------------</v>
          </cell>
          <cell r="N25" t="str">
            <v xml:space="preserve">  -----------------------</v>
          </cell>
          <cell r="O25" t="str">
            <v xml:space="preserve">  -----------------------</v>
          </cell>
          <cell r="P25" t="str">
            <v xml:space="preserve">  -----------------------</v>
          </cell>
          <cell r="Q25" t="str">
            <v xml:space="preserve">  -----------------------</v>
          </cell>
          <cell r="R25" t="str">
            <v xml:space="preserve">  -----------------------</v>
          </cell>
          <cell r="S25" t="str">
            <v xml:space="preserve">  -----------------------</v>
          </cell>
          <cell r="T25" t="str">
            <v xml:space="preserve">  -----------------------</v>
          </cell>
          <cell r="U25" t="str">
            <v xml:space="preserve">  -----------------------</v>
          </cell>
          <cell r="V25" t="str">
            <v xml:space="preserve">  -----------------------</v>
          </cell>
          <cell r="W25" t="str">
            <v xml:space="preserve">  -----------------------</v>
          </cell>
          <cell r="X25" t="str">
            <v xml:space="preserve">  -----------------------</v>
          </cell>
          <cell r="Y25" t="str">
            <v xml:space="preserve">  -----------------------</v>
          </cell>
          <cell r="Z25" t="str">
            <v xml:space="preserve">  -----------------------</v>
          </cell>
          <cell r="AA25" t="str">
            <v xml:space="preserve">  -----------------------</v>
          </cell>
          <cell r="AB25" t="str">
            <v xml:space="preserve">  -----------------------</v>
          </cell>
          <cell r="AC25" t="str">
            <v xml:space="preserve">  -----------------------</v>
          </cell>
          <cell r="AD25" t="str">
            <v xml:space="preserve">  -----------------------</v>
          </cell>
          <cell r="AE25" t="str">
            <v xml:space="preserve">  -----------------------</v>
          </cell>
          <cell r="AF25" t="str">
            <v xml:space="preserve">  -----------------------</v>
          </cell>
          <cell r="AG25" t="str">
            <v xml:space="preserve">  -----------------------</v>
          </cell>
          <cell r="AH25" t="str">
            <v xml:space="preserve">  -----------------------</v>
          </cell>
          <cell r="AI25" t="str">
            <v xml:space="preserve">  -----------------------</v>
          </cell>
          <cell r="AJ25" t="str">
            <v xml:space="preserve">  -----------------------</v>
          </cell>
          <cell r="AK25" t="str">
            <v xml:space="preserve">  -----------------------</v>
          </cell>
          <cell r="AL25" t="str">
            <v xml:space="preserve">  -----------------------</v>
          </cell>
          <cell r="AM25" t="str">
            <v xml:space="preserve">  -----------------------</v>
          </cell>
        </row>
        <row r="26">
          <cell r="C26">
            <v>18446.400000000001</v>
          </cell>
          <cell r="D26">
            <v>11297.6</v>
          </cell>
          <cell r="E26">
            <v>3228.12</v>
          </cell>
          <cell r="F26">
            <v>0</v>
          </cell>
          <cell r="G26">
            <v>952.15</v>
          </cell>
          <cell r="H26">
            <v>227.33</v>
          </cell>
          <cell r="I26">
            <v>6223.2</v>
          </cell>
          <cell r="J26">
            <v>4200</v>
          </cell>
          <cell r="K26">
            <v>0</v>
          </cell>
          <cell r="L26">
            <v>0</v>
          </cell>
          <cell r="M26">
            <v>44574.8</v>
          </cell>
          <cell r="N26">
            <v>0</v>
          </cell>
          <cell r="O26">
            <v>0</v>
          </cell>
          <cell r="P26">
            <v>0</v>
          </cell>
          <cell r="Q26">
            <v>-939.31</v>
          </cell>
          <cell r="R26">
            <v>-72.45</v>
          </cell>
          <cell r="S26">
            <v>2457.33</v>
          </cell>
          <cell r="T26">
            <v>0</v>
          </cell>
          <cell r="U26">
            <v>1245.1600000000001</v>
          </cell>
          <cell r="V26">
            <v>370.68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1543.39</v>
          </cell>
          <cell r="AI26">
            <v>43031.41</v>
          </cell>
          <cell r="AJ26">
            <v>853.68</v>
          </cell>
          <cell r="AK26">
            <v>1536.68</v>
          </cell>
          <cell r="AL26">
            <v>3569.02</v>
          </cell>
          <cell r="AM26">
            <v>795.77</v>
          </cell>
        </row>
        <row r="28">
          <cell r="A28" t="str">
            <v>Departamento 17 OMPRI</v>
          </cell>
        </row>
        <row r="29">
          <cell r="A29" t="str">
            <v>00156</v>
          </cell>
          <cell r="B29" t="str">
            <v>Carrillo Carrillo Sandra Luz</v>
          </cell>
          <cell r="C29">
            <v>5278.8</v>
          </cell>
          <cell r="D29">
            <v>2639.4</v>
          </cell>
          <cell r="E29">
            <v>923.79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8841.99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548.58000000000004</v>
          </cell>
          <cell r="T29">
            <v>0</v>
          </cell>
          <cell r="U29">
            <v>548.58000000000004</v>
          </cell>
          <cell r="V29">
            <v>219.42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768</v>
          </cell>
          <cell r="AI29">
            <v>8073.99</v>
          </cell>
          <cell r="AJ29">
            <v>160.22</v>
          </cell>
          <cell r="AK29">
            <v>288.38</v>
          </cell>
          <cell r="AL29">
            <v>754.5</v>
          </cell>
          <cell r="AM29">
            <v>183.1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  <cell r="AM30" t="str">
            <v xml:space="preserve">  -----------------------</v>
          </cell>
        </row>
        <row r="31">
          <cell r="C31">
            <v>5278.8</v>
          </cell>
          <cell r="D31">
            <v>2639.4</v>
          </cell>
          <cell r="E31">
            <v>923.79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8841.99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548.58000000000004</v>
          </cell>
          <cell r="T31">
            <v>0</v>
          </cell>
          <cell r="U31">
            <v>548.58000000000004</v>
          </cell>
          <cell r="V31">
            <v>219.42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768</v>
          </cell>
          <cell r="AI31">
            <v>8073.99</v>
          </cell>
          <cell r="AJ31">
            <v>160.22</v>
          </cell>
          <cell r="AK31">
            <v>288.38</v>
          </cell>
          <cell r="AL31">
            <v>754.5</v>
          </cell>
          <cell r="AM31">
            <v>183.1</v>
          </cell>
        </row>
        <row r="33">
          <cell r="A33" t="str">
            <v>Departamento 60 CDE SECRETARIA JURIDICA Y DE TRANSPARENC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6612.2</v>
          </cell>
          <cell r="D34">
            <v>3306.1</v>
          </cell>
          <cell r="E34">
            <v>1157.1300000000001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11075.43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766.18</v>
          </cell>
          <cell r="T34">
            <v>0</v>
          </cell>
          <cell r="U34">
            <v>766.18</v>
          </cell>
          <cell r="V34">
            <v>283.58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1049.76</v>
          </cell>
          <cell r="AI34">
            <v>10025.67</v>
          </cell>
          <cell r="AJ34">
            <v>200.68</v>
          </cell>
          <cell r="AK34">
            <v>361.22</v>
          </cell>
          <cell r="AL34">
            <v>820.42</v>
          </cell>
          <cell r="AM34">
            <v>229.35</v>
          </cell>
        </row>
        <row r="35">
          <cell r="A35" t="str">
            <v>Total Depto</v>
          </cell>
          <cell r="C35" t="str">
            <v xml:space="preserve">  -----------------------</v>
          </cell>
          <cell r="D35" t="str">
            <v xml:space="preserve">  -----------------------</v>
          </cell>
          <cell r="E35" t="str">
            <v xml:space="preserve">  -----------------------</v>
          </cell>
          <cell r="F35" t="str">
            <v xml:space="preserve">  -----------------------</v>
          </cell>
          <cell r="G35" t="str">
            <v xml:space="preserve">  -----------------------</v>
          </cell>
          <cell r="H35" t="str">
            <v xml:space="preserve">  -----------------------</v>
          </cell>
          <cell r="I35" t="str">
            <v xml:space="preserve">  -----------------------</v>
          </cell>
          <cell r="J35" t="str">
            <v xml:space="preserve">  -----------------------</v>
          </cell>
          <cell r="K35" t="str">
            <v xml:space="preserve">  -----------------------</v>
          </cell>
          <cell r="L35" t="str">
            <v xml:space="preserve">  -----------------------</v>
          </cell>
          <cell r="M35" t="str">
            <v xml:space="preserve">  -----------------------</v>
          </cell>
          <cell r="N35" t="str">
            <v xml:space="preserve">  -----------------------</v>
          </cell>
          <cell r="O35" t="str">
            <v xml:space="preserve">  -----------------------</v>
          </cell>
          <cell r="P35" t="str">
            <v xml:space="preserve">  -----------------------</v>
          </cell>
          <cell r="Q35" t="str">
            <v xml:space="preserve">  -----------------------</v>
          </cell>
          <cell r="R35" t="str">
            <v xml:space="preserve">  -----------------------</v>
          </cell>
          <cell r="S35" t="str">
            <v xml:space="preserve">  -----------------------</v>
          </cell>
          <cell r="T35" t="str">
            <v xml:space="preserve">  -----------------------</v>
          </cell>
          <cell r="U35" t="str">
            <v xml:space="preserve">  -----------------------</v>
          </cell>
          <cell r="V35" t="str">
            <v xml:space="preserve">  -----------------------</v>
          </cell>
          <cell r="W35" t="str">
            <v xml:space="preserve">  -----------------------</v>
          </cell>
          <cell r="X35" t="str">
            <v xml:space="preserve">  -----------------------</v>
          </cell>
          <cell r="Y35" t="str">
            <v xml:space="preserve">  -----------------------</v>
          </cell>
          <cell r="Z35" t="str">
            <v xml:space="preserve">  -----------------------</v>
          </cell>
          <cell r="AA35" t="str">
            <v xml:space="preserve">  -----------------------</v>
          </cell>
          <cell r="AB35" t="str">
            <v xml:space="preserve">  -----------------------</v>
          </cell>
          <cell r="AC35" t="str">
            <v xml:space="preserve">  -----------------------</v>
          </cell>
          <cell r="AD35" t="str">
            <v xml:space="preserve">  -----------------------</v>
          </cell>
          <cell r="AE35" t="str">
            <v xml:space="preserve">  -----------------------</v>
          </cell>
          <cell r="AF35" t="str">
            <v xml:space="preserve">  -----------------------</v>
          </cell>
          <cell r="AG35" t="str">
            <v xml:space="preserve">  -----------------------</v>
          </cell>
          <cell r="AH35" t="str">
            <v xml:space="preserve">  -----------------------</v>
          </cell>
          <cell r="AI35" t="str">
            <v xml:space="preserve">  -----------------------</v>
          </cell>
          <cell r="AJ35" t="str">
            <v xml:space="preserve">  -----------------------</v>
          </cell>
          <cell r="AK35" t="str">
            <v xml:space="preserve">  -----------------------</v>
          </cell>
          <cell r="AL35" t="str">
            <v xml:space="preserve">  -----------------------</v>
          </cell>
          <cell r="AM35" t="str">
            <v xml:space="preserve">  -----------------------</v>
          </cell>
        </row>
        <row r="36">
          <cell r="C36">
            <v>6612.2</v>
          </cell>
          <cell r="D36">
            <v>3306.1</v>
          </cell>
          <cell r="E36">
            <v>1157.1300000000001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11075.43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766.18</v>
          </cell>
          <cell r="T36">
            <v>0</v>
          </cell>
          <cell r="U36">
            <v>766.18</v>
          </cell>
          <cell r="V36">
            <v>283.58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1049.76</v>
          </cell>
          <cell r="AI36">
            <v>10025.67</v>
          </cell>
          <cell r="AJ36">
            <v>200.68</v>
          </cell>
          <cell r="AK36">
            <v>361.22</v>
          </cell>
          <cell r="AL36">
            <v>820.42</v>
          </cell>
          <cell r="AM36">
            <v>229.35</v>
          </cell>
        </row>
        <row r="38">
          <cell r="A38" t="str">
            <v>Departamento 1006 SECRETARIA DE COMUNICACION SOCIAL</v>
          </cell>
        </row>
        <row r="39">
          <cell r="A39" t="str">
            <v>00951</v>
          </cell>
          <cell r="B39" t="str">
            <v>Perez Murillo Veronica del Carmen</v>
          </cell>
          <cell r="C39">
            <v>9500</v>
          </cell>
          <cell r="D39">
            <v>4750</v>
          </cell>
          <cell r="E39">
            <v>1662.5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9537.56</v>
          </cell>
          <cell r="K39">
            <v>0</v>
          </cell>
          <cell r="L39">
            <v>0</v>
          </cell>
          <cell r="M39">
            <v>25450.06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3434.98</v>
          </cell>
          <cell r="T39">
            <v>39.28</v>
          </cell>
          <cell r="U39">
            <v>3434.98</v>
          </cell>
          <cell r="V39">
            <v>687.22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4161.4799999999996</v>
          </cell>
          <cell r="AI39">
            <v>21288.58</v>
          </cell>
          <cell r="AJ39">
            <v>455.24</v>
          </cell>
          <cell r="AK39">
            <v>961.32</v>
          </cell>
          <cell r="AL39">
            <v>1234.98</v>
          </cell>
          <cell r="AM39">
            <v>520.26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  <cell r="AM40" t="str">
            <v xml:space="preserve">  -----------------------</v>
          </cell>
        </row>
        <row r="41">
          <cell r="C41">
            <v>9500</v>
          </cell>
          <cell r="D41">
            <v>4750</v>
          </cell>
          <cell r="E41">
            <v>1662.5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9537.56</v>
          </cell>
          <cell r="K41">
            <v>0</v>
          </cell>
          <cell r="L41">
            <v>0</v>
          </cell>
          <cell r="M41">
            <v>25450.06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3434.98</v>
          </cell>
          <cell r="T41">
            <v>39.28</v>
          </cell>
          <cell r="U41">
            <v>3434.98</v>
          </cell>
          <cell r="V41">
            <v>687.22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4161.4799999999996</v>
          </cell>
          <cell r="AI41">
            <v>21288.58</v>
          </cell>
          <cell r="AJ41">
            <v>455.24</v>
          </cell>
          <cell r="AK41">
            <v>961.32</v>
          </cell>
          <cell r="AL41">
            <v>1234.98</v>
          </cell>
          <cell r="AM41">
            <v>520.26</v>
          </cell>
        </row>
        <row r="43">
          <cell r="A43" t="str">
            <v>Departamento 4103 CDE PRESIDENCIA</v>
          </cell>
        </row>
        <row r="44">
          <cell r="A44" t="str">
            <v>00007</v>
          </cell>
          <cell r="B44" t="str">
            <v>De León Corona Jane Vanessa</v>
          </cell>
          <cell r="C44">
            <v>7845</v>
          </cell>
          <cell r="D44">
            <v>3922.5</v>
          </cell>
          <cell r="E44">
            <v>1372.88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13140.38</v>
          </cell>
          <cell r="N44">
            <v>0</v>
          </cell>
          <cell r="O44">
            <v>0</v>
          </cell>
          <cell r="P44">
            <v>3598.4</v>
          </cell>
          <cell r="Q44">
            <v>0</v>
          </cell>
          <cell r="R44">
            <v>0</v>
          </cell>
          <cell r="S44">
            <v>1007.62</v>
          </cell>
          <cell r="T44">
            <v>0</v>
          </cell>
          <cell r="U44">
            <v>1007.62</v>
          </cell>
          <cell r="V44">
            <v>370.12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750</v>
          </cell>
          <cell r="AG44">
            <v>0</v>
          </cell>
          <cell r="AH44">
            <v>5726.14</v>
          </cell>
          <cell r="AI44">
            <v>7414.24</v>
          </cell>
          <cell r="AJ44">
            <v>255.26</v>
          </cell>
          <cell r="AK44">
            <v>459.46</v>
          </cell>
          <cell r="AL44">
            <v>909.32</v>
          </cell>
          <cell r="AM44">
            <v>291.72000000000003</v>
          </cell>
        </row>
        <row r="45">
          <cell r="A45" t="str">
            <v>00118</v>
          </cell>
          <cell r="B45" t="str">
            <v>Ramirez Gallegos Lorena</v>
          </cell>
          <cell r="C45">
            <v>5700</v>
          </cell>
          <cell r="D45">
            <v>2850</v>
          </cell>
          <cell r="E45">
            <v>997.5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2000</v>
          </cell>
          <cell r="K45">
            <v>0</v>
          </cell>
          <cell r="L45">
            <v>0</v>
          </cell>
          <cell r="M45">
            <v>11547.5</v>
          </cell>
          <cell r="N45">
            <v>15</v>
          </cell>
          <cell r="O45">
            <v>0</v>
          </cell>
          <cell r="P45">
            <v>3234.93</v>
          </cell>
          <cell r="Q45">
            <v>0</v>
          </cell>
          <cell r="R45">
            <v>0</v>
          </cell>
          <cell r="S45">
            <v>834.92</v>
          </cell>
          <cell r="T45">
            <v>0</v>
          </cell>
          <cell r="U45">
            <v>834.92</v>
          </cell>
          <cell r="V45">
            <v>295.2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4380.05</v>
          </cell>
          <cell r="AI45">
            <v>7167.45</v>
          </cell>
          <cell r="AJ45">
            <v>208</v>
          </cell>
          <cell r="AK45">
            <v>374.4</v>
          </cell>
          <cell r="AL45">
            <v>832.34</v>
          </cell>
          <cell r="AM45">
            <v>237.7</v>
          </cell>
        </row>
        <row r="46">
          <cell r="A46" t="str">
            <v>00199</v>
          </cell>
          <cell r="B46" t="str">
            <v>Meza Arana Mayra Gisela</v>
          </cell>
          <cell r="C46">
            <v>7845</v>
          </cell>
          <cell r="D46">
            <v>3922.5</v>
          </cell>
          <cell r="E46">
            <v>1372.88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13140.38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1007.62</v>
          </cell>
          <cell r="T46">
            <v>0</v>
          </cell>
          <cell r="U46">
            <v>1007.62</v>
          </cell>
          <cell r="V46">
            <v>364.68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1372.3</v>
          </cell>
          <cell r="AI46">
            <v>11768.08</v>
          </cell>
          <cell r="AJ46">
            <v>251.82</v>
          </cell>
          <cell r="AK46">
            <v>453.28</v>
          </cell>
          <cell r="AL46">
            <v>903.74</v>
          </cell>
          <cell r="AM46">
            <v>287.8</v>
          </cell>
        </row>
        <row r="47">
          <cell r="A47" t="str">
            <v>00843</v>
          </cell>
          <cell r="B47" t="str">
            <v>Dominguez Vazquez Fernando</v>
          </cell>
          <cell r="C47">
            <v>4148.8</v>
          </cell>
          <cell r="D47">
            <v>2074.4</v>
          </cell>
          <cell r="E47">
            <v>726.04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6685.95</v>
          </cell>
          <cell r="K47">
            <v>0</v>
          </cell>
          <cell r="L47">
            <v>0</v>
          </cell>
          <cell r="M47">
            <v>13635.19</v>
          </cell>
          <cell r="N47">
            <v>0</v>
          </cell>
          <cell r="O47">
            <v>2973.45</v>
          </cell>
          <cell r="P47">
            <v>0</v>
          </cell>
          <cell r="Q47">
            <v>0</v>
          </cell>
          <cell r="R47">
            <v>0</v>
          </cell>
          <cell r="S47">
            <v>1219.8900000000001</v>
          </cell>
          <cell r="T47">
            <v>0</v>
          </cell>
          <cell r="U47">
            <v>1219.8900000000001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100</v>
          </cell>
          <cell r="AG47">
            <v>0</v>
          </cell>
          <cell r="AH47">
            <v>4293.34</v>
          </cell>
          <cell r="AI47">
            <v>9341.85</v>
          </cell>
          <cell r="AJ47">
            <v>280.74</v>
          </cell>
          <cell r="AK47">
            <v>505.34</v>
          </cell>
          <cell r="AL47">
            <v>917.02</v>
          </cell>
          <cell r="AM47">
            <v>236.42</v>
          </cell>
        </row>
        <row r="48">
          <cell r="A48" t="str">
            <v>00953</v>
          </cell>
          <cell r="B48" t="str">
            <v>Quintero Gonzalez Eduardo</v>
          </cell>
          <cell r="C48">
            <v>1500</v>
          </cell>
          <cell r="D48">
            <v>2500</v>
          </cell>
          <cell r="E48">
            <v>750</v>
          </cell>
          <cell r="F48">
            <v>0</v>
          </cell>
          <cell r="G48">
            <v>108.22</v>
          </cell>
          <cell r="H48">
            <v>547.95000000000005</v>
          </cell>
          <cell r="I48">
            <v>3750</v>
          </cell>
          <cell r="J48">
            <v>4500</v>
          </cell>
          <cell r="K48">
            <v>0</v>
          </cell>
          <cell r="L48">
            <v>0</v>
          </cell>
          <cell r="M48">
            <v>13656.17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665.92</v>
          </cell>
          <cell r="T48">
            <v>0</v>
          </cell>
          <cell r="U48">
            <v>607.70000000000005</v>
          </cell>
          <cell r="V48">
            <v>330.86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249.45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1188.01</v>
          </cell>
          <cell r="AI48">
            <v>12468.16</v>
          </cell>
          <cell r="AJ48">
            <v>230.5</v>
          </cell>
          <cell r="AK48">
            <v>414.9</v>
          </cell>
          <cell r="AL48">
            <v>868.98</v>
          </cell>
          <cell r="AM48">
            <v>263.44</v>
          </cell>
        </row>
        <row r="49">
          <cell r="A49" t="str">
            <v>00957</v>
          </cell>
          <cell r="B49" t="str">
            <v>Campos Encarnacion Salvador Alejando</v>
          </cell>
          <cell r="C49">
            <v>2115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6569.3</v>
          </cell>
          <cell r="K49">
            <v>0</v>
          </cell>
          <cell r="L49">
            <v>0</v>
          </cell>
          <cell r="M49">
            <v>8684.2999999999993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1031.94</v>
          </cell>
          <cell r="T49">
            <v>0</v>
          </cell>
          <cell r="U49">
            <v>1031.94</v>
          </cell>
          <cell r="V49">
            <v>152.33000000000001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1184.27</v>
          </cell>
          <cell r="AI49">
            <v>7500.03</v>
          </cell>
          <cell r="AJ49">
            <v>106.98</v>
          </cell>
          <cell r="AK49">
            <v>245.51</v>
          </cell>
          <cell r="AL49">
            <v>421.03</v>
          </cell>
          <cell r="AM49">
            <v>122.27</v>
          </cell>
        </row>
        <row r="50">
          <cell r="A50" t="str">
            <v>Total Depto</v>
          </cell>
          <cell r="C50" t="str">
            <v xml:space="preserve">  -----------------------</v>
          </cell>
          <cell r="D50" t="str">
            <v xml:space="preserve">  -----------------------</v>
          </cell>
          <cell r="E50" t="str">
            <v xml:space="preserve">  -----------------------</v>
          </cell>
          <cell r="F50" t="str">
            <v xml:space="preserve">  -----------------------</v>
          </cell>
          <cell r="G50" t="str">
            <v xml:space="preserve">  -----------------------</v>
          </cell>
          <cell r="H50" t="str">
            <v xml:space="preserve">  -----------------------</v>
          </cell>
          <cell r="I50" t="str">
            <v xml:space="preserve">  -----------------------</v>
          </cell>
          <cell r="J50" t="str">
            <v xml:space="preserve">  -----------------------</v>
          </cell>
          <cell r="K50" t="str">
            <v xml:space="preserve">  -----------------------</v>
          </cell>
          <cell r="L50" t="str">
            <v xml:space="preserve">  -----------------------</v>
          </cell>
          <cell r="M50" t="str">
            <v xml:space="preserve">  -----------------------</v>
          </cell>
          <cell r="N50" t="str">
            <v xml:space="preserve">  -----------------------</v>
          </cell>
          <cell r="O50" t="str">
            <v xml:space="preserve">  -----------------------</v>
          </cell>
          <cell r="P50" t="str">
            <v xml:space="preserve">  -----------------------</v>
          </cell>
          <cell r="Q50" t="str">
            <v xml:space="preserve">  -----------------------</v>
          </cell>
          <cell r="R50" t="str">
            <v xml:space="preserve">  -----------------------</v>
          </cell>
          <cell r="S50" t="str">
            <v xml:space="preserve">  -----------------------</v>
          </cell>
          <cell r="T50" t="str">
            <v xml:space="preserve">  -----------------------</v>
          </cell>
          <cell r="U50" t="str">
            <v xml:space="preserve">  -----------------------</v>
          </cell>
          <cell r="V50" t="str">
            <v xml:space="preserve">  -----------------------</v>
          </cell>
          <cell r="W50" t="str">
            <v xml:space="preserve">  -----------------------</v>
          </cell>
          <cell r="X50" t="str">
            <v xml:space="preserve">  -----------------------</v>
          </cell>
          <cell r="Y50" t="str">
            <v xml:space="preserve">  -----------------------</v>
          </cell>
          <cell r="Z50" t="str">
            <v xml:space="preserve">  -----------------------</v>
          </cell>
          <cell r="AA50" t="str">
            <v xml:space="preserve">  -----------------------</v>
          </cell>
          <cell r="AB50" t="str">
            <v xml:space="preserve">  -----------------------</v>
          </cell>
          <cell r="AC50" t="str">
            <v xml:space="preserve">  -----------------------</v>
          </cell>
          <cell r="AD50" t="str">
            <v xml:space="preserve">  -----------------------</v>
          </cell>
          <cell r="AE50" t="str">
            <v xml:space="preserve">  -----------------------</v>
          </cell>
          <cell r="AF50" t="str">
            <v xml:space="preserve">  -----------------------</v>
          </cell>
          <cell r="AG50" t="str">
            <v xml:space="preserve">  -----------------------</v>
          </cell>
          <cell r="AH50" t="str">
            <v xml:space="preserve">  -----------------------</v>
          </cell>
          <cell r="AI50" t="str">
            <v xml:space="preserve">  -----------------------</v>
          </cell>
          <cell r="AJ50" t="str">
            <v xml:space="preserve">  -----------------------</v>
          </cell>
          <cell r="AK50" t="str">
            <v xml:space="preserve">  -----------------------</v>
          </cell>
          <cell r="AL50" t="str">
            <v xml:space="preserve">  -----------------------</v>
          </cell>
          <cell r="AM50" t="str">
            <v xml:space="preserve">  -----------------------</v>
          </cell>
        </row>
        <row r="51">
          <cell r="C51">
            <v>29153.8</v>
          </cell>
          <cell r="D51">
            <v>15269.4</v>
          </cell>
          <cell r="E51">
            <v>5219.3</v>
          </cell>
          <cell r="F51">
            <v>0</v>
          </cell>
          <cell r="G51">
            <v>108.22</v>
          </cell>
          <cell r="H51">
            <v>547.95000000000005</v>
          </cell>
          <cell r="I51">
            <v>3750</v>
          </cell>
          <cell r="J51">
            <v>19755.25</v>
          </cell>
          <cell r="K51">
            <v>0</v>
          </cell>
          <cell r="L51">
            <v>0</v>
          </cell>
          <cell r="M51">
            <v>73803.92</v>
          </cell>
          <cell r="N51">
            <v>15</v>
          </cell>
          <cell r="O51">
            <v>2973.45</v>
          </cell>
          <cell r="P51">
            <v>6833.33</v>
          </cell>
          <cell r="Q51">
            <v>0</v>
          </cell>
          <cell r="R51">
            <v>0</v>
          </cell>
          <cell r="S51">
            <v>5767.91</v>
          </cell>
          <cell r="T51">
            <v>0</v>
          </cell>
          <cell r="U51">
            <v>5709.69</v>
          </cell>
          <cell r="V51">
            <v>1513.19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249.45</v>
          </cell>
          <cell r="AC51">
            <v>0</v>
          </cell>
          <cell r="AD51">
            <v>0</v>
          </cell>
          <cell r="AE51">
            <v>0</v>
          </cell>
          <cell r="AF51">
            <v>850</v>
          </cell>
          <cell r="AG51">
            <v>0</v>
          </cell>
          <cell r="AH51">
            <v>18144.11</v>
          </cell>
          <cell r="AI51">
            <v>55659.81</v>
          </cell>
          <cell r="AJ51">
            <v>1333.3</v>
          </cell>
          <cell r="AK51">
            <v>2452.89</v>
          </cell>
          <cell r="AL51">
            <v>4852.43</v>
          </cell>
          <cell r="AM51">
            <v>1439.35</v>
          </cell>
        </row>
        <row r="53">
          <cell r="A53" t="str">
            <v>Departamento 4104 CDE SECRETARIA GENERAL</v>
          </cell>
        </row>
        <row r="54">
          <cell r="A54" t="str">
            <v>00061</v>
          </cell>
          <cell r="B54" t="str">
            <v>Arreola Castañeda Alberto</v>
          </cell>
          <cell r="C54">
            <v>6666.6</v>
          </cell>
          <cell r="D54">
            <v>3333.3</v>
          </cell>
          <cell r="E54">
            <v>1166.6500000000001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3614.72</v>
          </cell>
          <cell r="K54">
            <v>0</v>
          </cell>
          <cell r="L54">
            <v>0</v>
          </cell>
          <cell r="M54">
            <v>14781.27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1319.46</v>
          </cell>
          <cell r="T54">
            <v>0</v>
          </cell>
          <cell r="U54">
            <v>1319.46</v>
          </cell>
          <cell r="V54">
            <v>386.52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1705.98</v>
          </cell>
          <cell r="AI54">
            <v>13075.29</v>
          </cell>
          <cell r="AJ54">
            <v>265.60000000000002</v>
          </cell>
          <cell r="AK54">
            <v>478.06</v>
          </cell>
          <cell r="AL54">
            <v>926.14</v>
          </cell>
          <cell r="AM54">
            <v>303.54000000000002</v>
          </cell>
        </row>
        <row r="55">
          <cell r="A55" t="str">
            <v>00874</v>
          </cell>
          <cell r="B55" t="str">
            <v>Camiruaga Lopez Monica Del Carmen</v>
          </cell>
          <cell r="C55">
            <v>0</v>
          </cell>
          <cell r="D55">
            <v>0</v>
          </cell>
          <cell r="E55">
            <v>726.04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3719.66</v>
          </cell>
          <cell r="K55">
            <v>0</v>
          </cell>
          <cell r="L55">
            <v>0</v>
          </cell>
          <cell r="M55">
            <v>4445.7</v>
          </cell>
          <cell r="N55">
            <v>0</v>
          </cell>
          <cell r="O55">
            <v>0</v>
          </cell>
          <cell r="P55">
            <v>0</v>
          </cell>
          <cell r="Q55">
            <v>-377.42</v>
          </cell>
          <cell r="R55">
            <v>-172.36</v>
          </cell>
          <cell r="S55">
            <v>205.08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-172.36</v>
          </cell>
          <cell r="AI55">
            <v>4618.0600000000004</v>
          </cell>
          <cell r="AJ55">
            <v>-8.44</v>
          </cell>
          <cell r="AK55">
            <v>-15.19</v>
          </cell>
          <cell r="AL55">
            <v>116.26</v>
          </cell>
          <cell r="AM55">
            <v>177.62</v>
          </cell>
        </row>
        <row r="56">
          <cell r="A56" t="str">
            <v>00955</v>
          </cell>
          <cell r="B56" t="str">
            <v>Hernandez Hernandez Omar</v>
          </cell>
          <cell r="C56">
            <v>9000</v>
          </cell>
          <cell r="D56">
            <v>4500</v>
          </cell>
          <cell r="E56">
            <v>1035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1500</v>
          </cell>
          <cell r="K56">
            <v>0</v>
          </cell>
          <cell r="L56">
            <v>0</v>
          </cell>
          <cell r="M56">
            <v>16035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1567.72</v>
          </cell>
          <cell r="T56">
            <v>0</v>
          </cell>
          <cell r="U56">
            <v>1567.72</v>
          </cell>
          <cell r="V56">
            <v>440.14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2007.86</v>
          </cell>
          <cell r="AI56">
            <v>14027.14</v>
          </cell>
          <cell r="AJ56">
            <v>299.39999999999998</v>
          </cell>
          <cell r="AK56">
            <v>538.91999999999996</v>
          </cell>
          <cell r="AL56">
            <v>981.2</v>
          </cell>
          <cell r="AM56">
            <v>342.18</v>
          </cell>
        </row>
        <row r="57">
          <cell r="A57" t="str">
            <v>Total Depto</v>
          </cell>
          <cell r="C57" t="str">
            <v xml:space="preserve">  -----------------------</v>
          </cell>
          <cell r="D57" t="str">
            <v xml:space="preserve">  -----------------------</v>
          </cell>
          <cell r="E57" t="str">
            <v xml:space="preserve">  -----------------------</v>
          </cell>
          <cell r="F57" t="str">
            <v xml:space="preserve">  -----------------------</v>
          </cell>
          <cell r="G57" t="str">
            <v xml:space="preserve">  -----------------------</v>
          </cell>
          <cell r="H57" t="str">
            <v xml:space="preserve">  -----------------------</v>
          </cell>
          <cell r="I57" t="str">
            <v xml:space="preserve">  -----------------------</v>
          </cell>
          <cell r="J57" t="str">
            <v xml:space="preserve">  -----------------------</v>
          </cell>
          <cell r="K57" t="str">
            <v xml:space="preserve">  -----------------------</v>
          </cell>
          <cell r="L57" t="str">
            <v xml:space="preserve">  -----------------------</v>
          </cell>
          <cell r="M57" t="str">
            <v xml:space="preserve">  -----------------------</v>
          </cell>
          <cell r="N57" t="str">
            <v xml:space="preserve">  -----------------------</v>
          </cell>
          <cell r="O57" t="str">
            <v xml:space="preserve">  -----------------------</v>
          </cell>
          <cell r="P57" t="str">
            <v xml:space="preserve">  -----------------------</v>
          </cell>
          <cell r="Q57" t="str">
            <v xml:space="preserve">  -----------------------</v>
          </cell>
          <cell r="R57" t="str">
            <v xml:space="preserve">  -----------------------</v>
          </cell>
          <cell r="S57" t="str">
            <v xml:space="preserve">  -----------------------</v>
          </cell>
          <cell r="T57" t="str">
            <v xml:space="preserve">  -----------------------</v>
          </cell>
          <cell r="U57" t="str">
            <v xml:space="preserve">  -----------------------</v>
          </cell>
          <cell r="V57" t="str">
            <v xml:space="preserve">  -----------------------</v>
          </cell>
          <cell r="W57" t="str">
            <v xml:space="preserve">  -----------------------</v>
          </cell>
          <cell r="X57" t="str">
            <v xml:space="preserve">  -----------------------</v>
          </cell>
          <cell r="Y57" t="str">
            <v xml:space="preserve">  -----------------------</v>
          </cell>
          <cell r="Z57" t="str">
            <v xml:space="preserve">  -----------------------</v>
          </cell>
          <cell r="AA57" t="str">
            <v xml:space="preserve">  -----------------------</v>
          </cell>
          <cell r="AB57" t="str">
            <v xml:space="preserve">  -----------------------</v>
          </cell>
          <cell r="AC57" t="str">
            <v xml:space="preserve">  -----------------------</v>
          </cell>
          <cell r="AD57" t="str">
            <v xml:space="preserve">  -----------------------</v>
          </cell>
          <cell r="AE57" t="str">
            <v xml:space="preserve">  -----------------------</v>
          </cell>
          <cell r="AF57" t="str">
            <v xml:space="preserve">  -----------------------</v>
          </cell>
          <cell r="AG57" t="str">
            <v xml:space="preserve">  -----------------------</v>
          </cell>
          <cell r="AH57" t="str">
            <v xml:space="preserve">  -----------------------</v>
          </cell>
          <cell r="AI57" t="str">
            <v xml:space="preserve">  -----------------------</v>
          </cell>
          <cell r="AJ57" t="str">
            <v xml:space="preserve">  -----------------------</v>
          </cell>
          <cell r="AK57" t="str">
            <v xml:space="preserve">  -----------------------</v>
          </cell>
          <cell r="AL57" t="str">
            <v xml:space="preserve">  -----------------------</v>
          </cell>
          <cell r="AM57" t="str">
            <v xml:space="preserve">  -----------------------</v>
          </cell>
        </row>
        <row r="58">
          <cell r="C58">
            <v>15666.6</v>
          </cell>
          <cell r="D58">
            <v>7833.3</v>
          </cell>
          <cell r="E58">
            <v>2927.69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8834.3799999999992</v>
          </cell>
          <cell r="K58">
            <v>0</v>
          </cell>
          <cell r="L58">
            <v>0</v>
          </cell>
          <cell r="M58">
            <v>35261.97</v>
          </cell>
          <cell r="N58">
            <v>0</v>
          </cell>
          <cell r="O58">
            <v>0</v>
          </cell>
          <cell r="P58">
            <v>0</v>
          </cell>
          <cell r="Q58">
            <v>-377.42</v>
          </cell>
          <cell r="R58">
            <v>-172.36</v>
          </cell>
          <cell r="S58">
            <v>3092.26</v>
          </cell>
          <cell r="T58">
            <v>0</v>
          </cell>
          <cell r="U58">
            <v>2887.18</v>
          </cell>
          <cell r="V58">
            <v>826.66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3541.48</v>
          </cell>
          <cell r="AI58">
            <v>31720.49</v>
          </cell>
          <cell r="AJ58">
            <v>556.55999999999995</v>
          </cell>
          <cell r="AK58">
            <v>1001.79</v>
          </cell>
          <cell r="AL58">
            <v>2023.6</v>
          </cell>
          <cell r="AM58">
            <v>823.34</v>
          </cell>
        </row>
        <row r="60">
          <cell r="A60" t="str">
            <v>Departamento 4105 CDE SECRETARIA DE ORGANIZACION</v>
          </cell>
        </row>
        <row r="61">
          <cell r="A61" t="str">
            <v>00837</v>
          </cell>
          <cell r="B61" t="str">
            <v>Ortiz Mora Jose Alberto</v>
          </cell>
          <cell r="C61">
            <v>6666.6</v>
          </cell>
          <cell r="D61">
            <v>3333.3</v>
          </cell>
          <cell r="E61">
            <v>1166.6500000000001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5614.72</v>
          </cell>
          <cell r="K61">
            <v>0</v>
          </cell>
          <cell r="L61">
            <v>0</v>
          </cell>
          <cell r="M61">
            <v>16781.27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1689.24</v>
          </cell>
          <cell r="T61">
            <v>0</v>
          </cell>
          <cell r="U61">
            <v>1689.24</v>
          </cell>
          <cell r="V61">
            <v>442.02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2131.2600000000002</v>
          </cell>
          <cell r="AI61">
            <v>14650.01</v>
          </cell>
          <cell r="AJ61">
            <v>300.58</v>
          </cell>
          <cell r="AK61">
            <v>541.05999999999995</v>
          </cell>
          <cell r="AL61">
            <v>983.14</v>
          </cell>
          <cell r="AM61">
            <v>343.54</v>
          </cell>
        </row>
        <row r="62">
          <cell r="A62" t="str">
            <v>00952</v>
          </cell>
          <cell r="B62" t="str">
            <v>Padilla Cruz Pablo Antonio</v>
          </cell>
          <cell r="C62">
            <v>9500</v>
          </cell>
          <cell r="D62">
            <v>4750</v>
          </cell>
          <cell r="E62">
            <v>1662.5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9537.56</v>
          </cell>
          <cell r="K62">
            <v>0</v>
          </cell>
          <cell r="L62">
            <v>0</v>
          </cell>
          <cell r="M62">
            <v>25450.06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3434.98</v>
          </cell>
          <cell r="T62">
            <v>39.28</v>
          </cell>
          <cell r="U62">
            <v>3434.98</v>
          </cell>
          <cell r="V62">
            <v>687.22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4161.4799999999996</v>
          </cell>
          <cell r="AI62">
            <v>21288.58</v>
          </cell>
          <cell r="AJ62">
            <v>455.24</v>
          </cell>
          <cell r="AK62">
            <v>819.42</v>
          </cell>
          <cell r="AL62">
            <v>1234.98</v>
          </cell>
          <cell r="AM62">
            <v>520.26</v>
          </cell>
        </row>
        <row r="63">
          <cell r="A63" t="str">
            <v>Total Depto</v>
          </cell>
          <cell r="C63" t="str">
            <v xml:space="preserve">  -----------------------</v>
          </cell>
          <cell r="D63" t="str">
            <v xml:space="preserve">  -----------------------</v>
          </cell>
          <cell r="E63" t="str">
            <v xml:space="preserve">  -----------------------</v>
          </cell>
          <cell r="F63" t="str">
            <v xml:space="preserve">  -----------------------</v>
          </cell>
          <cell r="G63" t="str">
            <v xml:space="preserve">  -----------------------</v>
          </cell>
          <cell r="H63" t="str">
            <v xml:space="preserve">  -----------------------</v>
          </cell>
          <cell r="I63" t="str">
            <v xml:space="preserve">  -----------------------</v>
          </cell>
          <cell r="J63" t="str">
            <v xml:space="preserve">  -----------------------</v>
          </cell>
          <cell r="K63" t="str">
            <v xml:space="preserve">  -----------------------</v>
          </cell>
          <cell r="L63" t="str">
            <v xml:space="preserve">  -----------------------</v>
          </cell>
          <cell r="M63" t="str">
            <v xml:space="preserve">  -----------------------</v>
          </cell>
          <cell r="N63" t="str">
            <v xml:space="preserve">  -----------------------</v>
          </cell>
          <cell r="O63" t="str">
            <v xml:space="preserve">  -----------------------</v>
          </cell>
          <cell r="P63" t="str">
            <v xml:space="preserve">  -----------------------</v>
          </cell>
          <cell r="Q63" t="str">
            <v xml:space="preserve">  -----------------------</v>
          </cell>
          <cell r="R63" t="str">
            <v xml:space="preserve">  -----------------------</v>
          </cell>
          <cell r="S63" t="str">
            <v xml:space="preserve">  -----------------------</v>
          </cell>
          <cell r="T63" t="str">
            <v xml:space="preserve">  -----------------------</v>
          </cell>
          <cell r="U63" t="str">
            <v xml:space="preserve">  -----------------------</v>
          </cell>
          <cell r="V63" t="str">
            <v xml:space="preserve">  -----------------------</v>
          </cell>
          <cell r="W63" t="str">
            <v xml:space="preserve">  -----------------------</v>
          </cell>
          <cell r="X63" t="str">
            <v xml:space="preserve">  -----------------------</v>
          </cell>
          <cell r="Y63" t="str">
            <v xml:space="preserve">  -----------------------</v>
          </cell>
          <cell r="Z63" t="str">
            <v xml:space="preserve">  -----------------------</v>
          </cell>
          <cell r="AA63" t="str">
            <v xml:space="preserve">  -----------------------</v>
          </cell>
          <cell r="AB63" t="str">
            <v xml:space="preserve">  -----------------------</v>
          </cell>
          <cell r="AC63" t="str">
            <v xml:space="preserve">  -----------------------</v>
          </cell>
          <cell r="AD63" t="str">
            <v xml:space="preserve">  -----------------------</v>
          </cell>
          <cell r="AE63" t="str">
            <v xml:space="preserve">  -----------------------</v>
          </cell>
          <cell r="AF63" t="str">
            <v xml:space="preserve">  -----------------------</v>
          </cell>
          <cell r="AG63" t="str">
            <v xml:space="preserve">  -----------------------</v>
          </cell>
          <cell r="AH63" t="str">
            <v xml:space="preserve">  -----------------------</v>
          </cell>
          <cell r="AI63" t="str">
            <v xml:space="preserve">  -----------------------</v>
          </cell>
          <cell r="AJ63" t="str">
            <v xml:space="preserve">  -----------------------</v>
          </cell>
          <cell r="AK63" t="str">
            <v xml:space="preserve">  -----------------------</v>
          </cell>
          <cell r="AL63" t="str">
            <v xml:space="preserve">  -----------------------</v>
          </cell>
          <cell r="AM63" t="str">
            <v xml:space="preserve">  -----------------------</v>
          </cell>
        </row>
        <row r="64">
          <cell r="C64">
            <v>16166.6</v>
          </cell>
          <cell r="D64">
            <v>8083.3</v>
          </cell>
          <cell r="E64">
            <v>2829.15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15152.28</v>
          </cell>
          <cell r="K64">
            <v>0</v>
          </cell>
          <cell r="L64">
            <v>0</v>
          </cell>
          <cell r="M64">
            <v>42231.33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5124.22</v>
          </cell>
          <cell r="T64">
            <v>39.28</v>
          </cell>
          <cell r="U64">
            <v>5124.22</v>
          </cell>
          <cell r="V64">
            <v>1129.24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6292.74</v>
          </cell>
          <cell r="AI64">
            <v>35938.589999999997</v>
          </cell>
          <cell r="AJ64">
            <v>755.82</v>
          </cell>
          <cell r="AK64">
            <v>1360.48</v>
          </cell>
          <cell r="AL64">
            <v>2218.12</v>
          </cell>
          <cell r="AM64">
            <v>863.8</v>
          </cell>
        </row>
        <row r="66">
          <cell r="A66" t="str">
            <v>Departamento 4106 CDE SECRETARIA DE ACCION ELECTORAL</v>
          </cell>
        </row>
        <row r="67">
          <cell r="A67" t="str">
            <v>00202</v>
          </cell>
          <cell r="B67" t="str">
            <v>Arciniega Oropeza Alejandra Paola</v>
          </cell>
          <cell r="C67">
            <v>6112</v>
          </cell>
          <cell r="D67">
            <v>3635.2</v>
          </cell>
          <cell r="E67">
            <v>1272.32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11019.52</v>
          </cell>
          <cell r="N67">
            <v>0</v>
          </cell>
          <cell r="O67">
            <v>0</v>
          </cell>
          <cell r="P67">
            <v>3590.58</v>
          </cell>
          <cell r="Q67">
            <v>0</v>
          </cell>
          <cell r="R67">
            <v>0</v>
          </cell>
          <cell r="S67">
            <v>747.57</v>
          </cell>
          <cell r="T67">
            <v>0</v>
          </cell>
          <cell r="U67">
            <v>747.57</v>
          </cell>
          <cell r="V67">
            <v>267.98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70</v>
          </cell>
          <cell r="AG67">
            <v>0</v>
          </cell>
          <cell r="AH67">
            <v>4676.13</v>
          </cell>
          <cell r="AI67">
            <v>6343.39</v>
          </cell>
          <cell r="AJ67">
            <v>190.84</v>
          </cell>
          <cell r="AK67">
            <v>343.52</v>
          </cell>
          <cell r="AL67">
            <v>804.4</v>
          </cell>
          <cell r="AM67">
            <v>218.12</v>
          </cell>
        </row>
        <row r="68">
          <cell r="A68" t="str">
            <v>00743</v>
          </cell>
          <cell r="B68" t="str">
            <v>Martinez Macias  Norma Irene</v>
          </cell>
          <cell r="C68">
            <v>7696</v>
          </cell>
          <cell r="D68">
            <v>3848</v>
          </cell>
          <cell r="E68">
            <v>1346.8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12890.8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971.86</v>
          </cell>
          <cell r="T68">
            <v>0</v>
          </cell>
          <cell r="U68">
            <v>971.86</v>
          </cell>
          <cell r="V68">
            <v>335.76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1307.6199999999999</v>
          </cell>
          <cell r="AI68">
            <v>11583.18</v>
          </cell>
          <cell r="AJ68">
            <v>233.58</v>
          </cell>
          <cell r="AK68">
            <v>420.44</v>
          </cell>
          <cell r="AL68">
            <v>874</v>
          </cell>
          <cell r="AM68">
            <v>266.94</v>
          </cell>
        </row>
        <row r="69">
          <cell r="A69" t="str">
            <v>Total Depto</v>
          </cell>
          <cell r="C69" t="str">
            <v xml:space="preserve">  -----------------------</v>
          </cell>
          <cell r="D69" t="str">
            <v xml:space="preserve">  -----------------------</v>
          </cell>
          <cell r="E69" t="str">
            <v xml:space="preserve">  -----------------------</v>
          </cell>
          <cell r="F69" t="str">
            <v xml:space="preserve">  -----------------------</v>
          </cell>
          <cell r="G69" t="str">
            <v xml:space="preserve">  -----------------------</v>
          </cell>
          <cell r="H69" t="str">
            <v xml:space="preserve">  -----------------------</v>
          </cell>
          <cell r="I69" t="str">
            <v xml:space="preserve">  -----------------------</v>
          </cell>
          <cell r="J69" t="str">
            <v xml:space="preserve">  -----------------------</v>
          </cell>
          <cell r="K69" t="str">
            <v xml:space="preserve">  -----------------------</v>
          </cell>
          <cell r="L69" t="str">
            <v xml:space="preserve">  -----------------------</v>
          </cell>
          <cell r="M69" t="str">
            <v xml:space="preserve">  -----------------------</v>
          </cell>
          <cell r="N69" t="str">
            <v xml:space="preserve">  -----------------------</v>
          </cell>
          <cell r="O69" t="str">
            <v xml:space="preserve">  -----------------------</v>
          </cell>
          <cell r="P69" t="str">
            <v xml:space="preserve">  -----------------------</v>
          </cell>
          <cell r="Q69" t="str">
            <v xml:space="preserve">  -----------------------</v>
          </cell>
          <cell r="R69" t="str">
            <v xml:space="preserve">  -----------------------</v>
          </cell>
          <cell r="S69" t="str">
            <v xml:space="preserve">  -----------------------</v>
          </cell>
          <cell r="T69" t="str">
            <v xml:space="preserve">  -----------------------</v>
          </cell>
          <cell r="U69" t="str">
            <v xml:space="preserve">  -----------------------</v>
          </cell>
          <cell r="V69" t="str">
            <v xml:space="preserve">  -----------------------</v>
          </cell>
          <cell r="W69" t="str">
            <v xml:space="preserve">  -----------------------</v>
          </cell>
          <cell r="X69" t="str">
            <v xml:space="preserve">  -----------------------</v>
          </cell>
          <cell r="Y69" t="str">
            <v xml:space="preserve">  -----------------------</v>
          </cell>
          <cell r="Z69" t="str">
            <v xml:space="preserve">  -----------------------</v>
          </cell>
          <cell r="AA69" t="str">
            <v xml:space="preserve">  -----------------------</v>
          </cell>
          <cell r="AB69" t="str">
            <v xml:space="preserve">  -----------------------</v>
          </cell>
          <cell r="AC69" t="str">
            <v xml:space="preserve">  -----------------------</v>
          </cell>
          <cell r="AD69" t="str">
            <v xml:space="preserve">  -----------------------</v>
          </cell>
          <cell r="AE69" t="str">
            <v xml:space="preserve">  -----------------------</v>
          </cell>
          <cell r="AF69" t="str">
            <v xml:space="preserve">  -----------------------</v>
          </cell>
          <cell r="AG69" t="str">
            <v xml:space="preserve">  -----------------------</v>
          </cell>
          <cell r="AH69" t="str">
            <v xml:space="preserve">  -----------------------</v>
          </cell>
          <cell r="AI69" t="str">
            <v xml:space="preserve">  -----------------------</v>
          </cell>
          <cell r="AJ69" t="str">
            <v xml:space="preserve">  -----------------------</v>
          </cell>
          <cell r="AK69" t="str">
            <v xml:space="preserve">  -----------------------</v>
          </cell>
          <cell r="AL69" t="str">
            <v xml:space="preserve">  -----------------------</v>
          </cell>
          <cell r="AM69" t="str">
            <v xml:space="preserve">  -----------------------</v>
          </cell>
        </row>
        <row r="70">
          <cell r="C70">
            <v>13808</v>
          </cell>
          <cell r="D70">
            <v>7483.2</v>
          </cell>
          <cell r="E70">
            <v>2619.12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23910.32</v>
          </cell>
          <cell r="N70">
            <v>0</v>
          </cell>
          <cell r="O70">
            <v>0</v>
          </cell>
          <cell r="P70">
            <v>3590.58</v>
          </cell>
          <cell r="Q70">
            <v>0</v>
          </cell>
          <cell r="R70">
            <v>0</v>
          </cell>
          <cell r="S70">
            <v>1719.43</v>
          </cell>
          <cell r="T70">
            <v>0</v>
          </cell>
          <cell r="U70">
            <v>1719.43</v>
          </cell>
          <cell r="V70">
            <v>603.74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70</v>
          </cell>
          <cell r="AG70">
            <v>0</v>
          </cell>
          <cell r="AH70">
            <v>5983.75</v>
          </cell>
          <cell r="AI70">
            <v>17926.57</v>
          </cell>
          <cell r="AJ70">
            <v>424.42</v>
          </cell>
          <cell r="AK70">
            <v>763.96</v>
          </cell>
          <cell r="AL70">
            <v>1678.4</v>
          </cell>
          <cell r="AM70">
            <v>485.06</v>
          </cell>
        </row>
        <row r="72">
          <cell r="A72" t="str">
            <v>Departamento 4107 CDE SECRETARIA DE FINANZAS Y ADMINISTRA</v>
          </cell>
        </row>
        <row r="73">
          <cell r="A73" t="str">
            <v>00001</v>
          </cell>
          <cell r="B73" t="str">
            <v>Andrade Padilla Daniel</v>
          </cell>
          <cell r="C73">
            <v>7845</v>
          </cell>
          <cell r="D73">
            <v>3922.5</v>
          </cell>
          <cell r="E73">
            <v>1372.88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1274.78</v>
          </cell>
          <cell r="K73">
            <v>0</v>
          </cell>
          <cell r="L73">
            <v>0</v>
          </cell>
          <cell r="M73">
            <v>14415.16</v>
          </cell>
          <cell r="N73">
            <v>15</v>
          </cell>
          <cell r="O73">
            <v>2230.7399999999998</v>
          </cell>
          <cell r="P73">
            <v>0</v>
          </cell>
          <cell r="Q73">
            <v>0</v>
          </cell>
          <cell r="R73">
            <v>0</v>
          </cell>
          <cell r="S73">
            <v>1226.48</v>
          </cell>
          <cell r="T73">
            <v>0</v>
          </cell>
          <cell r="U73">
            <v>1226.48</v>
          </cell>
          <cell r="V73">
            <v>342.92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70</v>
          </cell>
          <cell r="AG73">
            <v>0</v>
          </cell>
          <cell r="AH73">
            <v>3885.14</v>
          </cell>
          <cell r="AI73">
            <v>10530.02</v>
          </cell>
          <cell r="AJ73">
            <v>238.1</v>
          </cell>
          <cell r="AK73">
            <v>502.8</v>
          </cell>
          <cell r="AL73">
            <v>881.36</v>
          </cell>
          <cell r="AM73">
            <v>272.12</v>
          </cell>
        </row>
        <row r="74">
          <cell r="A74" t="str">
            <v>00021</v>
          </cell>
          <cell r="B74" t="str">
            <v>Rojas Lopez Miguel Angel</v>
          </cell>
          <cell r="C74">
            <v>5278.8</v>
          </cell>
          <cell r="D74">
            <v>2639.4</v>
          </cell>
          <cell r="E74">
            <v>923.79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1847.44</v>
          </cell>
          <cell r="K74">
            <v>0</v>
          </cell>
          <cell r="L74">
            <v>0</v>
          </cell>
          <cell r="M74">
            <v>10689.43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765.74</v>
          </cell>
          <cell r="T74">
            <v>0</v>
          </cell>
          <cell r="U74">
            <v>765.74</v>
          </cell>
          <cell r="V74">
            <v>223.06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988.8</v>
          </cell>
          <cell r="AI74">
            <v>9700.6299999999992</v>
          </cell>
          <cell r="AJ74">
            <v>162.52000000000001</v>
          </cell>
          <cell r="AK74">
            <v>292.54000000000002</v>
          </cell>
          <cell r="AL74">
            <v>758.28</v>
          </cell>
          <cell r="AM74">
            <v>185.74</v>
          </cell>
        </row>
        <row r="75">
          <cell r="A75" t="str">
            <v>00080</v>
          </cell>
          <cell r="B75" t="str">
            <v>Romero Romero Ingrid</v>
          </cell>
          <cell r="C75">
            <v>10336</v>
          </cell>
          <cell r="D75">
            <v>5168</v>
          </cell>
          <cell r="E75">
            <v>1808.8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17312.8</v>
          </cell>
          <cell r="N75">
            <v>15</v>
          </cell>
          <cell r="O75">
            <v>3876.32</v>
          </cell>
          <cell r="P75">
            <v>0</v>
          </cell>
          <cell r="Q75">
            <v>0</v>
          </cell>
          <cell r="R75">
            <v>0</v>
          </cell>
          <cell r="S75">
            <v>1665.6</v>
          </cell>
          <cell r="T75">
            <v>0</v>
          </cell>
          <cell r="U75">
            <v>1665.6</v>
          </cell>
          <cell r="V75">
            <v>462.8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100</v>
          </cell>
          <cell r="AG75">
            <v>0</v>
          </cell>
          <cell r="AH75">
            <v>6119.72</v>
          </cell>
          <cell r="AI75">
            <v>11193.08</v>
          </cell>
          <cell r="AJ75">
            <v>313.7</v>
          </cell>
          <cell r="AK75">
            <v>564.66</v>
          </cell>
          <cell r="AL75">
            <v>1004.48</v>
          </cell>
          <cell r="AM75">
            <v>358.52</v>
          </cell>
        </row>
        <row r="76">
          <cell r="A76" t="str">
            <v>00113</v>
          </cell>
          <cell r="B76" t="str">
            <v>Hernandez Murillo Jose Adrian</v>
          </cell>
          <cell r="C76">
            <v>11619.6</v>
          </cell>
          <cell r="D76">
            <v>5809.8</v>
          </cell>
          <cell r="E76">
            <v>2033.43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19462.830000000002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2076.88</v>
          </cell>
          <cell r="T76">
            <v>0</v>
          </cell>
          <cell r="U76">
            <v>2076.88</v>
          </cell>
          <cell r="V76">
            <v>556.82000000000005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2633.7</v>
          </cell>
          <cell r="AI76">
            <v>16829.13</v>
          </cell>
          <cell r="AJ76">
            <v>373</v>
          </cell>
          <cell r="AK76">
            <v>671.38</v>
          </cell>
          <cell r="AL76">
            <v>1101.06</v>
          </cell>
          <cell r="AM76">
            <v>426.28</v>
          </cell>
        </row>
        <row r="77">
          <cell r="A77" t="str">
            <v>00165</v>
          </cell>
          <cell r="B77" t="str">
            <v>Gomez Dueñas Roselia</v>
          </cell>
          <cell r="C77">
            <v>4440</v>
          </cell>
          <cell r="D77">
            <v>2220</v>
          </cell>
          <cell r="E77">
            <v>777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166.5</v>
          </cell>
          <cell r="K77">
            <v>0</v>
          </cell>
          <cell r="L77">
            <v>0</v>
          </cell>
          <cell r="M77">
            <v>7603.5</v>
          </cell>
          <cell r="N77">
            <v>15</v>
          </cell>
          <cell r="O77">
            <v>0</v>
          </cell>
          <cell r="P77">
            <v>2364.4299999999998</v>
          </cell>
          <cell r="Q77">
            <v>-250.2</v>
          </cell>
          <cell r="R77">
            <v>0</v>
          </cell>
          <cell r="S77">
            <v>429.8</v>
          </cell>
          <cell r="T77">
            <v>0</v>
          </cell>
          <cell r="U77">
            <v>179.59</v>
          </cell>
          <cell r="V77">
            <v>182.88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2741.9</v>
          </cell>
          <cell r="AI77">
            <v>4861.6000000000004</v>
          </cell>
          <cell r="AJ77">
            <v>134.76</v>
          </cell>
          <cell r="AK77">
            <v>242.56</v>
          </cell>
          <cell r="AL77">
            <v>723.62</v>
          </cell>
          <cell r="AM77">
            <v>154</v>
          </cell>
        </row>
        <row r="78">
          <cell r="A78" t="str">
            <v>00169</v>
          </cell>
          <cell r="B78" t="str">
            <v>Tovar Lopez Rogelio</v>
          </cell>
          <cell r="C78">
            <v>10500</v>
          </cell>
          <cell r="D78">
            <v>5250</v>
          </cell>
          <cell r="E78">
            <v>1837.5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17587.5</v>
          </cell>
          <cell r="N78">
            <v>15</v>
          </cell>
          <cell r="O78">
            <v>1970.18</v>
          </cell>
          <cell r="P78">
            <v>0</v>
          </cell>
          <cell r="Q78">
            <v>0</v>
          </cell>
          <cell r="R78">
            <v>0</v>
          </cell>
          <cell r="S78">
            <v>1718.16</v>
          </cell>
          <cell r="T78">
            <v>0</v>
          </cell>
          <cell r="U78">
            <v>1718.16</v>
          </cell>
          <cell r="V78">
            <v>470.68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75</v>
          </cell>
          <cell r="AG78">
            <v>0</v>
          </cell>
          <cell r="AH78">
            <v>4249.0200000000004</v>
          </cell>
          <cell r="AI78">
            <v>13338.48</v>
          </cell>
          <cell r="AJ78">
            <v>318.68</v>
          </cell>
          <cell r="AK78">
            <v>573.62</v>
          </cell>
          <cell r="AL78">
            <v>1012.6</v>
          </cell>
          <cell r="AM78">
            <v>364.2</v>
          </cell>
        </row>
        <row r="79">
          <cell r="A79" t="str">
            <v>00187</v>
          </cell>
          <cell r="B79" t="str">
            <v>Gallegos Negrete Rosa Elena</v>
          </cell>
          <cell r="C79">
            <v>4440</v>
          </cell>
          <cell r="D79">
            <v>2220</v>
          </cell>
          <cell r="E79">
            <v>777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100</v>
          </cell>
          <cell r="K79">
            <v>0</v>
          </cell>
          <cell r="L79">
            <v>0</v>
          </cell>
          <cell r="M79">
            <v>7537</v>
          </cell>
          <cell r="N79">
            <v>0</v>
          </cell>
          <cell r="O79">
            <v>0</v>
          </cell>
          <cell r="P79">
            <v>2563.1</v>
          </cell>
          <cell r="Q79">
            <v>-250.2</v>
          </cell>
          <cell r="R79">
            <v>0</v>
          </cell>
          <cell r="S79">
            <v>422.56</v>
          </cell>
          <cell r="T79">
            <v>0</v>
          </cell>
          <cell r="U79">
            <v>172.36</v>
          </cell>
          <cell r="V79">
            <v>182.88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2918.34</v>
          </cell>
          <cell r="AI79">
            <v>4618.66</v>
          </cell>
          <cell r="AJ79">
            <v>134.76</v>
          </cell>
          <cell r="AK79">
            <v>242.56</v>
          </cell>
          <cell r="AL79">
            <v>723.62</v>
          </cell>
          <cell r="AM79">
            <v>154</v>
          </cell>
        </row>
        <row r="80">
          <cell r="A80" t="str">
            <v>00451</v>
          </cell>
          <cell r="B80" t="str">
            <v>Partida Ceja Francisco Javier</v>
          </cell>
          <cell r="C80">
            <v>6112</v>
          </cell>
          <cell r="D80">
            <v>3056</v>
          </cell>
          <cell r="E80">
            <v>1069.5999999999999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3910</v>
          </cell>
          <cell r="K80">
            <v>0</v>
          </cell>
          <cell r="L80">
            <v>0</v>
          </cell>
          <cell r="M80">
            <v>14147.6</v>
          </cell>
          <cell r="N80">
            <v>0</v>
          </cell>
          <cell r="O80">
            <v>0</v>
          </cell>
          <cell r="P80">
            <v>3657.98</v>
          </cell>
          <cell r="Q80">
            <v>0</v>
          </cell>
          <cell r="R80">
            <v>0</v>
          </cell>
          <cell r="S80">
            <v>1238.6300000000001</v>
          </cell>
          <cell r="T80">
            <v>0</v>
          </cell>
          <cell r="U80">
            <v>1238.6300000000001</v>
          </cell>
          <cell r="V80">
            <v>319.24</v>
          </cell>
          <cell r="W80">
            <v>100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5315.85</v>
          </cell>
          <cell r="AI80">
            <v>8831.75</v>
          </cell>
          <cell r="AJ80">
            <v>223.18</v>
          </cell>
          <cell r="AK80">
            <v>401.72</v>
          </cell>
          <cell r="AL80">
            <v>857.04</v>
          </cell>
          <cell r="AM80">
            <v>255.06</v>
          </cell>
        </row>
        <row r="81">
          <cell r="A81" t="str">
            <v>00461</v>
          </cell>
          <cell r="B81" t="str">
            <v>Borrayo De La Cruz Ericka Guillermina</v>
          </cell>
          <cell r="C81">
            <v>4440</v>
          </cell>
          <cell r="D81">
            <v>2220</v>
          </cell>
          <cell r="E81">
            <v>777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7437</v>
          </cell>
          <cell r="N81">
            <v>0</v>
          </cell>
          <cell r="O81">
            <v>0</v>
          </cell>
          <cell r="P81">
            <v>0</v>
          </cell>
          <cell r="Q81">
            <v>-250.2</v>
          </cell>
          <cell r="R81">
            <v>0</v>
          </cell>
          <cell r="S81">
            <v>411.68</v>
          </cell>
          <cell r="T81">
            <v>0</v>
          </cell>
          <cell r="U81">
            <v>161.47999999999999</v>
          </cell>
          <cell r="V81">
            <v>184.84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346.32</v>
          </cell>
          <cell r="AI81">
            <v>7090.68</v>
          </cell>
          <cell r="AJ81">
            <v>136.22</v>
          </cell>
          <cell r="AK81">
            <v>245.18</v>
          </cell>
          <cell r="AL81">
            <v>725.06</v>
          </cell>
          <cell r="AM81">
            <v>155.68</v>
          </cell>
        </row>
        <row r="82">
          <cell r="A82" t="str">
            <v>00836</v>
          </cell>
          <cell r="B82" t="str">
            <v>Arredondo Zuñiga Victor Manuel</v>
          </cell>
          <cell r="C82">
            <v>4256</v>
          </cell>
          <cell r="D82">
            <v>2128</v>
          </cell>
          <cell r="E82">
            <v>744.8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7128.8</v>
          </cell>
          <cell r="N82">
            <v>0</v>
          </cell>
          <cell r="O82">
            <v>0</v>
          </cell>
          <cell r="P82">
            <v>0</v>
          </cell>
          <cell r="Q82">
            <v>-250.2</v>
          </cell>
          <cell r="R82">
            <v>0</v>
          </cell>
          <cell r="S82">
            <v>381.66</v>
          </cell>
          <cell r="T82">
            <v>0</v>
          </cell>
          <cell r="U82">
            <v>131.44</v>
          </cell>
          <cell r="V82">
            <v>175.32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306.76</v>
          </cell>
          <cell r="AI82">
            <v>6822.04</v>
          </cell>
          <cell r="AJ82">
            <v>129.18</v>
          </cell>
          <cell r="AK82">
            <v>232.5</v>
          </cell>
          <cell r="AL82">
            <v>718.02</v>
          </cell>
          <cell r="AM82">
            <v>147.62</v>
          </cell>
        </row>
        <row r="83">
          <cell r="A83" t="str">
            <v>00839</v>
          </cell>
          <cell r="B83" t="str">
            <v>Reyes Granada Araceli Janeth</v>
          </cell>
          <cell r="C83">
            <v>12826.32</v>
          </cell>
          <cell r="D83">
            <v>3206.58</v>
          </cell>
          <cell r="E83">
            <v>1870.5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3600</v>
          </cell>
          <cell r="K83">
            <v>0</v>
          </cell>
          <cell r="L83">
            <v>0</v>
          </cell>
          <cell r="M83">
            <v>21503.4</v>
          </cell>
          <cell r="N83">
            <v>15</v>
          </cell>
          <cell r="O83">
            <v>0</v>
          </cell>
          <cell r="P83">
            <v>2963.39</v>
          </cell>
          <cell r="Q83">
            <v>0</v>
          </cell>
          <cell r="R83">
            <v>0</v>
          </cell>
          <cell r="S83">
            <v>2547.54</v>
          </cell>
          <cell r="T83">
            <v>0</v>
          </cell>
          <cell r="U83">
            <v>2547.54</v>
          </cell>
          <cell r="V83">
            <v>551.9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150</v>
          </cell>
          <cell r="AG83">
            <v>0</v>
          </cell>
          <cell r="AH83">
            <v>6227.83</v>
          </cell>
          <cell r="AI83">
            <v>15275.57</v>
          </cell>
          <cell r="AJ83">
            <v>369.9</v>
          </cell>
          <cell r="AK83">
            <v>781.12</v>
          </cell>
          <cell r="AL83">
            <v>1096.02</v>
          </cell>
          <cell r="AM83">
            <v>422.74</v>
          </cell>
        </row>
        <row r="84">
          <cell r="A84" t="str">
            <v>00840</v>
          </cell>
          <cell r="B84" t="str">
            <v>Navarro Villa Lorena</v>
          </cell>
          <cell r="C84">
            <v>8930.6</v>
          </cell>
          <cell r="D84">
            <v>4465.3</v>
          </cell>
          <cell r="E84">
            <v>1562.86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2600</v>
          </cell>
          <cell r="K84">
            <v>0</v>
          </cell>
          <cell r="L84">
            <v>0</v>
          </cell>
          <cell r="M84">
            <v>17558.759999999998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1770.68</v>
          </cell>
          <cell r="T84">
            <v>0</v>
          </cell>
          <cell r="U84">
            <v>1770.68</v>
          </cell>
          <cell r="V84">
            <v>467.34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2238.02</v>
          </cell>
          <cell r="AI84">
            <v>15320.74</v>
          </cell>
          <cell r="AJ84">
            <v>316.54000000000002</v>
          </cell>
          <cell r="AK84">
            <v>569.78</v>
          </cell>
          <cell r="AL84">
            <v>1009.12</v>
          </cell>
          <cell r="AM84">
            <v>361.76</v>
          </cell>
        </row>
        <row r="85">
          <cell r="A85" t="str">
            <v>00842</v>
          </cell>
          <cell r="B85" t="str">
            <v>Mendez Salcedo Jorge Alberto</v>
          </cell>
          <cell r="C85">
            <v>11619.6</v>
          </cell>
          <cell r="D85">
            <v>5809.8</v>
          </cell>
          <cell r="E85">
            <v>2033.43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19462.830000000002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2076.88</v>
          </cell>
          <cell r="T85">
            <v>0</v>
          </cell>
          <cell r="U85">
            <v>2076.88</v>
          </cell>
          <cell r="V85">
            <v>524.54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2601.42</v>
          </cell>
          <cell r="AI85">
            <v>16861.41</v>
          </cell>
          <cell r="AJ85">
            <v>352.66</v>
          </cell>
          <cell r="AK85">
            <v>634.78</v>
          </cell>
          <cell r="AL85">
            <v>1067.94</v>
          </cell>
          <cell r="AM85">
            <v>403.04</v>
          </cell>
        </row>
        <row r="86">
          <cell r="A86" t="str">
            <v>00855</v>
          </cell>
          <cell r="B86" t="str">
            <v>Luna Medrano Cesar Alejandro</v>
          </cell>
          <cell r="C86">
            <v>8600</v>
          </cell>
          <cell r="D86">
            <v>4300</v>
          </cell>
          <cell r="E86">
            <v>1505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2687.5</v>
          </cell>
          <cell r="K86">
            <v>0</v>
          </cell>
          <cell r="L86">
            <v>0</v>
          </cell>
          <cell r="M86">
            <v>17092.5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1724.45</v>
          </cell>
          <cell r="T86">
            <v>0</v>
          </cell>
          <cell r="U86">
            <v>1724.45</v>
          </cell>
          <cell r="V86">
            <v>430.7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2155.15</v>
          </cell>
          <cell r="AI86">
            <v>14937.35</v>
          </cell>
          <cell r="AJ86">
            <v>293.45999999999998</v>
          </cell>
          <cell r="AK86">
            <v>528.24</v>
          </cell>
          <cell r="AL86">
            <v>971.52</v>
          </cell>
          <cell r="AM86">
            <v>335.38</v>
          </cell>
        </row>
        <row r="87">
          <cell r="A87" t="str">
            <v>00861</v>
          </cell>
          <cell r="B87" t="str">
            <v>Cuellar Hernandez Rocio Elizabeth</v>
          </cell>
          <cell r="C87">
            <v>1037.2</v>
          </cell>
          <cell r="D87">
            <v>2088.61</v>
          </cell>
          <cell r="E87">
            <v>726.04</v>
          </cell>
          <cell r="F87">
            <v>0</v>
          </cell>
          <cell r="G87">
            <v>215.74</v>
          </cell>
          <cell r="H87">
            <v>426.25</v>
          </cell>
          <cell r="I87">
            <v>6223.2</v>
          </cell>
          <cell r="J87">
            <v>0</v>
          </cell>
          <cell r="K87">
            <v>0</v>
          </cell>
          <cell r="L87">
            <v>0</v>
          </cell>
          <cell r="M87">
            <v>10717.04</v>
          </cell>
          <cell r="N87">
            <v>0</v>
          </cell>
          <cell r="O87">
            <v>0</v>
          </cell>
          <cell r="P87">
            <v>0</v>
          </cell>
          <cell r="Q87">
            <v>-125.1</v>
          </cell>
          <cell r="R87">
            <v>0</v>
          </cell>
          <cell r="S87">
            <v>183.63</v>
          </cell>
          <cell r="T87">
            <v>0</v>
          </cell>
          <cell r="U87">
            <v>58.52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58.52</v>
          </cell>
          <cell r="AI87">
            <v>10658.52</v>
          </cell>
          <cell r="AJ87">
            <v>85.44</v>
          </cell>
          <cell r="AK87">
            <v>153.80000000000001</v>
          </cell>
          <cell r="AL87">
            <v>379.88</v>
          </cell>
          <cell r="AM87">
            <v>71.95</v>
          </cell>
        </row>
        <row r="88">
          <cell r="A88" t="str">
            <v>00862</v>
          </cell>
          <cell r="B88" t="str">
            <v>Ortiz Gallardo Yuri Ernestina</v>
          </cell>
          <cell r="C88">
            <v>1037.2</v>
          </cell>
          <cell r="D88">
            <v>2503.4899999999998</v>
          </cell>
          <cell r="E88">
            <v>726.04</v>
          </cell>
          <cell r="F88">
            <v>0</v>
          </cell>
          <cell r="G88">
            <v>215.74</v>
          </cell>
          <cell r="H88">
            <v>426.25</v>
          </cell>
          <cell r="I88">
            <v>6223.2</v>
          </cell>
          <cell r="J88">
            <v>0</v>
          </cell>
          <cell r="K88">
            <v>0</v>
          </cell>
          <cell r="L88">
            <v>0</v>
          </cell>
          <cell r="M88">
            <v>11131.92</v>
          </cell>
          <cell r="N88">
            <v>0</v>
          </cell>
          <cell r="O88">
            <v>0</v>
          </cell>
          <cell r="P88">
            <v>0</v>
          </cell>
          <cell r="Q88">
            <v>-107.37</v>
          </cell>
          <cell r="R88">
            <v>0</v>
          </cell>
          <cell r="S88">
            <v>228.76</v>
          </cell>
          <cell r="T88">
            <v>0</v>
          </cell>
          <cell r="U88">
            <v>121.39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121.39</v>
          </cell>
          <cell r="AI88">
            <v>11010.53</v>
          </cell>
          <cell r="AJ88">
            <v>85.44</v>
          </cell>
          <cell r="AK88">
            <v>153.80000000000001</v>
          </cell>
          <cell r="AL88">
            <v>379.88</v>
          </cell>
          <cell r="AM88">
            <v>71.95</v>
          </cell>
        </row>
        <row r="89">
          <cell r="A89" t="str">
            <v>00863</v>
          </cell>
          <cell r="B89" t="str">
            <v>Larios Calvario Manuel</v>
          </cell>
          <cell r="C89">
            <v>4666.6000000000004</v>
          </cell>
          <cell r="D89">
            <v>2333.3000000000002</v>
          </cell>
          <cell r="E89">
            <v>816.66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5714.58</v>
          </cell>
          <cell r="K89">
            <v>0</v>
          </cell>
          <cell r="L89">
            <v>0</v>
          </cell>
          <cell r="M89">
            <v>13531.14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1292.17</v>
          </cell>
          <cell r="T89">
            <v>0</v>
          </cell>
          <cell r="U89">
            <v>1292.17</v>
          </cell>
          <cell r="V89">
            <v>230.84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1523.01</v>
          </cell>
          <cell r="AI89">
            <v>12008.13</v>
          </cell>
          <cell r="AJ89">
            <v>167.42</v>
          </cell>
          <cell r="AK89">
            <v>301.36</v>
          </cell>
          <cell r="AL89">
            <v>766.26</v>
          </cell>
          <cell r="AM89">
            <v>191.34</v>
          </cell>
        </row>
        <row r="90">
          <cell r="A90" t="str">
            <v>00936</v>
          </cell>
          <cell r="B90" t="str">
            <v>Hernandez Arriaga Erik Daniel</v>
          </cell>
          <cell r="C90">
            <v>5936.7</v>
          </cell>
          <cell r="D90">
            <v>2158.8000000000002</v>
          </cell>
          <cell r="E90">
            <v>944.48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804.5</v>
          </cell>
          <cell r="K90">
            <v>0</v>
          </cell>
          <cell r="L90">
            <v>0</v>
          </cell>
          <cell r="M90">
            <v>9844.48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655.4</v>
          </cell>
          <cell r="T90">
            <v>0</v>
          </cell>
          <cell r="U90">
            <v>655.4</v>
          </cell>
          <cell r="V90">
            <v>228.02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883.42</v>
          </cell>
          <cell r="AI90">
            <v>8961.06</v>
          </cell>
          <cell r="AJ90">
            <v>165.62</v>
          </cell>
          <cell r="AK90">
            <v>298.12</v>
          </cell>
          <cell r="AL90">
            <v>763.36</v>
          </cell>
          <cell r="AM90">
            <v>189.28</v>
          </cell>
        </row>
        <row r="91">
          <cell r="A91" t="str">
            <v>00956</v>
          </cell>
          <cell r="B91" t="str">
            <v>Fuentes Nuñez Eduardo</v>
          </cell>
          <cell r="C91">
            <v>9500</v>
          </cell>
          <cell r="D91">
            <v>4750</v>
          </cell>
          <cell r="E91">
            <v>807.5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9537.56</v>
          </cell>
          <cell r="K91">
            <v>0</v>
          </cell>
          <cell r="L91">
            <v>0</v>
          </cell>
          <cell r="M91">
            <v>24595.06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3434.98</v>
          </cell>
          <cell r="T91">
            <v>0</v>
          </cell>
          <cell r="U91">
            <v>3434.98</v>
          </cell>
          <cell r="V91">
            <v>687.22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4122.2</v>
          </cell>
          <cell r="AI91">
            <v>20472.86</v>
          </cell>
          <cell r="AJ91">
            <v>455.24</v>
          </cell>
          <cell r="AK91">
            <v>819.42</v>
          </cell>
          <cell r="AL91">
            <v>1234.98</v>
          </cell>
          <cell r="AM91">
            <v>520.26</v>
          </cell>
        </row>
        <row r="92">
          <cell r="A92" t="str">
            <v>Total Depto</v>
          </cell>
          <cell r="C92" t="str">
            <v xml:space="preserve">  -----------------------</v>
          </cell>
          <cell r="D92" t="str">
            <v xml:space="preserve">  -----------------------</v>
          </cell>
          <cell r="E92" t="str">
            <v xml:space="preserve">  -----------------------</v>
          </cell>
          <cell r="F92" t="str">
            <v xml:space="preserve">  -----------------------</v>
          </cell>
          <cell r="G92" t="str">
            <v xml:space="preserve">  -----------------------</v>
          </cell>
          <cell r="H92" t="str">
            <v xml:space="preserve">  -----------------------</v>
          </cell>
          <cell r="I92" t="str">
            <v xml:space="preserve">  -----------------------</v>
          </cell>
          <cell r="J92" t="str">
            <v xml:space="preserve">  -----------------------</v>
          </cell>
          <cell r="K92" t="str">
            <v xml:space="preserve">  -----------------------</v>
          </cell>
          <cell r="L92" t="str">
            <v xml:space="preserve">  -----------------------</v>
          </cell>
          <cell r="M92" t="str">
            <v xml:space="preserve">  -----------------------</v>
          </cell>
          <cell r="N92" t="str">
            <v xml:space="preserve">  -----------------------</v>
          </cell>
          <cell r="O92" t="str">
            <v xml:space="preserve">  -----------------------</v>
          </cell>
          <cell r="P92" t="str">
            <v xml:space="preserve">  -----------------------</v>
          </cell>
          <cell r="Q92" t="str">
            <v xml:space="preserve">  -----------------------</v>
          </cell>
          <cell r="R92" t="str">
            <v xml:space="preserve">  -----------------------</v>
          </cell>
          <cell r="S92" t="str">
            <v xml:space="preserve">  -----------------------</v>
          </cell>
          <cell r="T92" t="str">
            <v xml:space="preserve">  -----------------------</v>
          </cell>
          <cell r="U92" t="str">
            <v xml:space="preserve">  -----------------------</v>
          </cell>
          <cell r="V92" t="str">
            <v xml:space="preserve">  -----------------------</v>
          </cell>
          <cell r="W92" t="str">
            <v xml:space="preserve">  -----------------------</v>
          </cell>
          <cell r="X92" t="str">
            <v xml:space="preserve">  -----------------------</v>
          </cell>
          <cell r="Y92" t="str">
            <v xml:space="preserve">  -----------------------</v>
          </cell>
          <cell r="Z92" t="str">
            <v xml:space="preserve">  -----------------------</v>
          </cell>
          <cell r="AA92" t="str">
            <v xml:space="preserve">  -----------------------</v>
          </cell>
          <cell r="AB92" t="str">
            <v xml:space="preserve">  -----------------------</v>
          </cell>
          <cell r="AC92" t="str">
            <v xml:space="preserve">  -----------------------</v>
          </cell>
          <cell r="AD92" t="str">
            <v xml:space="preserve">  -----------------------</v>
          </cell>
          <cell r="AE92" t="str">
            <v xml:space="preserve">  -----------------------</v>
          </cell>
          <cell r="AF92" t="str">
            <v xml:space="preserve">  -----------------------</v>
          </cell>
          <cell r="AG92" t="str">
            <v xml:space="preserve">  -----------------------</v>
          </cell>
          <cell r="AH92" t="str">
            <v xml:space="preserve">  -----------------------</v>
          </cell>
          <cell r="AI92" t="str">
            <v xml:space="preserve">  -----------------------</v>
          </cell>
          <cell r="AJ92" t="str">
            <v xml:space="preserve">  -----------------------</v>
          </cell>
          <cell r="AK92" t="str">
            <v xml:space="preserve">  -----------------------</v>
          </cell>
          <cell r="AL92" t="str">
            <v xml:space="preserve">  -----------------------</v>
          </cell>
          <cell r="AM92" t="str">
            <v xml:space="preserve">  -----------------------</v>
          </cell>
        </row>
        <row r="93">
          <cell r="C93">
            <v>133421.62</v>
          </cell>
          <cell r="D93">
            <v>66249.58</v>
          </cell>
          <cell r="E93">
            <v>23114.31</v>
          </cell>
          <cell r="F93">
            <v>0</v>
          </cell>
          <cell r="G93">
            <v>431.48</v>
          </cell>
          <cell r="H93">
            <v>852.5</v>
          </cell>
          <cell r="I93">
            <v>12446.4</v>
          </cell>
          <cell r="J93">
            <v>32242.86</v>
          </cell>
          <cell r="K93">
            <v>0</v>
          </cell>
          <cell r="L93">
            <v>0</v>
          </cell>
          <cell r="M93">
            <v>268758.75</v>
          </cell>
          <cell r="N93">
            <v>75</v>
          </cell>
          <cell r="O93">
            <v>8077.24</v>
          </cell>
          <cell r="P93">
            <v>11548.9</v>
          </cell>
          <cell r="Q93">
            <v>-1233.27</v>
          </cell>
          <cell r="R93">
            <v>0</v>
          </cell>
          <cell r="S93">
            <v>24251.68</v>
          </cell>
          <cell r="T93">
            <v>0</v>
          </cell>
          <cell r="U93">
            <v>23018.37</v>
          </cell>
          <cell r="V93">
            <v>6222</v>
          </cell>
          <cell r="W93">
            <v>100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395</v>
          </cell>
          <cell r="AG93">
            <v>0</v>
          </cell>
          <cell r="AH93">
            <v>49436.51</v>
          </cell>
          <cell r="AI93">
            <v>219322.23999999999</v>
          </cell>
          <cell r="AJ93">
            <v>4455.82</v>
          </cell>
          <cell r="AK93">
            <v>8209.94</v>
          </cell>
          <cell r="AL93">
            <v>16174.1</v>
          </cell>
          <cell r="AM93">
            <v>5040.92</v>
          </cell>
        </row>
        <row r="95">
          <cell r="A95" t="str">
            <v>Departamento 4109 CDE SECRETARIA DE COMUNICACION SOCIAL</v>
          </cell>
        </row>
        <row r="96">
          <cell r="A96" t="str">
            <v>00005</v>
          </cell>
          <cell r="B96" t="str">
            <v>Contreras García Lucila</v>
          </cell>
          <cell r="C96">
            <v>9606</v>
          </cell>
          <cell r="D96">
            <v>4803</v>
          </cell>
          <cell r="E96">
            <v>1681.05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16090.05</v>
          </cell>
          <cell r="N96">
            <v>15</v>
          </cell>
          <cell r="O96">
            <v>0</v>
          </cell>
          <cell r="P96">
            <v>6298.95</v>
          </cell>
          <cell r="Q96">
            <v>0</v>
          </cell>
          <cell r="R96">
            <v>0</v>
          </cell>
          <cell r="S96">
            <v>1461.8</v>
          </cell>
          <cell r="T96">
            <v>0</v>
          </cell>
          <cell r="U96">
            <v>1461.8</v>
          </cell>
          <cell r="V96">
            <v>427.66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8203.41</v>
          </cell>
          <cell r="AI96">
            <v>7886.64</v>
          </cell>
          <cell r="AJ96">
            <v>291.54000000000002</v>
          </cell>
          <cell r="AK96">
            <v>524.78</v>
          </cell>
          <cell r="AL96">
            <v>968.4</v>
          </cell>
          <cell r="AM96">
            <v>333.2</v>
          </cell>
        </row>
        <row r="97">
          <cell r="A97" t="str">
            <v>00954</v>
          </cell>
          <cell r="B97" t="str">
            <v>Ortega Villela Alejandro</v>
          </cell>
          <cell r="C97">
            <v>4148.8</v>
          </cell>
          <cell r="D97">
            <v>2074.4</v>
          </cell>
          <cell r="E97">
            <v>580.83000000000004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3776.8</v>
          </cell>
          <cell r="K97">
            <v>0</v>
          </cell>
          <cell r="L97">
            <v>0</v>
          </cell>
          <cell r="M97">
            <v>10580.83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775.08</v>
          </cell>
          <cell r="T97">
            <v>0</v>
          </cell>
          <cell r="U97">
            <v>775.08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775.08</v>
          </cell>
          <cell r="AI97">
            <v>9805.75</v>
          </cell>
          <cell r="AJ97">
            <v>259.76</v>
          </cell>
          <cell r="AK97">
            <v>467.56</v>
          </cell>
          <cell r="AL97">
            <v>882.78</v>
          </cell>
          <cell r="AM97">
            <v>218.74</v>
          </cell>
        </row>
        <row r="98">
          <cell r="A98" t="str">
            <v>00958</v>
          </cell>
          <cell r="B98" t="str">
            <v>García García Ivan Tonathiu</v>
          </cell>
          <cell r="C98">
            <v>2910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9034.5</v>
          </cell>
          <cell r="K98">
            <v>0</v>
          </cell>
          <cell r="L98">
            <v>0</v>
          </cell>
          <cell r="M98">
            <v>11944.5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1728.32</v>
          </cell>
          <cell r="T98">
            <v>0</v>
          </cell>
          <cell r="U98">
            <v>1728.32</v>
          </cell>
          <cell r="V98">
            <v>216.1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1944.42</v>
          </cell>
          <cell r="AI98">
            <v>10000.08</v>
          </cell>
          <cell r="AJ98">
            <v>147.19999999999999</v>
          </cell>
          <cell r="AK98">
            <v>356.73</v>
          </cell>
          <cell r="AL98">
            <v>486.53</v>
          </cell>
          <cell r="AM98">
            <v>168.23</v>
          </cell>
        </row>
        <row r="99">
          <cell r="A99" t="str">
            <v>Total Depto</v>
          </cell>
          <cell r="C99" t="str">
            <v xml:space="preserve">  -----------------------</v>
          </cell>
          <cell r="D99" t="str">
            <v xml:space="preserve">  -----------------------</v>
          </cell>
          <cell r="E99" t="str">
            <v xml:space="preserve">  -----------------------</v>
          </cell>
          <cell r="F99" t="str">
            <v xml:space="preserve">  -----------------------</v>
          </cell>
          <cell r="G99" t="str">
            <v xml:space="preserve">  -----------------------</v>
          </cell>
          <cell r="H99" t="str">
            <v xml:space="preserve">  -----------------------</v>
          </cell>
          <cell r="I99" t="str">
            <v xml:space="preserve">  -----------------------</v>
          </cell>
          <cell r="J99" t="str">
            <v xml:space="preserve">  -----------------------</v>
          </cell>
          <cell r="K99" t="str">
            <v xml:space="preserve">  -----------------------</v>
          </cell>
          <cell r="L99" t="str">
            <v xml:space="preserve">  -----------------------</v>
          </cell>
          <cell r="M99" t="str">
            <v xml:space="preserve">  -----------------------</v>
          </cell>
          <cell r="N99" t="str">
            <v xml:space="preserve">  -----------------------</v>
          </cell>
          <cell r="O99" t="str">
            <v xml:space="preserve">  -----------------------</v>
          </cell>
          <cell r="P99" t="str">
            <v xml:space="preserve">  -----------------------</v>
          </cell>
          <cell r="Q99" t="str">
            <v xml:space="preserve">  -----------------------</v>
          </cell>
          <cell r="R99" t="str">
            <v xml:space="preserve">  -----------------------</v>
          </cell>
          <cell r="S99" t="str">
            <v xml:space="preserve">  -----------------------</v>
          </cell>
          <cell r="T99" t="str">
            <v xml:space="preserve">  -----------------------</v>
          </cell>
          <cell r="U99" t="str">
            <v xml:space="preserve">  -----------------------</v>
          </cell>
          <cell r="V99" t="str">
            <v xml:space="preserve">  -----------------------</v>
          </cell>
          <cell r="W99" t="str">
            <v xml:space="preserve">  -----------------------</v>
          </cell>
          <cell r="X99" t="str">
            <v xml:space="preserve">  -----------------------</v>
          </cell>
          <cell r="Y99" t="str">
            <v xml:space="preserve">  -----------------------</v>
          </cell>
          <cell r="Z99" t="str">
            <v xml:space="preserve">  -----------------------</v>
          </cell>
          <cell r="AA99" t="str">
            <v xml:space="preserve">  -----------------------</v>
          </cell>
          <cell r="AB99" t="str">
            <v xml:space="preserve">  -----------------------</v>
          </cell>
          <cell r="AC99" t="str">
            <v xml:space="preserve">  -----------------------</v>
          </cell>
          <cell r="AD99" t="str">
            <v xml:space="preserve">  -----------------------</v>
          </cell>
          <cell r="AE99" t="str">
            <v xml:space="preserve">  -----------------------</v>
          </cell>
          <cell r="AF99" t="str">
            <v xml:space="preserve">  -----------------------</v>
          </cell>
          <cell r="AG99" t="str">
            <v xml:space="preserve">  -----------------------</v>
          </cell>
          <cell r="AH99" t="str">
            <v xml:space="preserve">  -----------------------</v>
          </cell>
          <cell r="AI99" t="str">
            <v xml:space="preserve">  -----------------------</v>
          </cell>
          <cell r="AJ99" t="str">
            <v xml:space="preserve">  -----------------------</v>
          </cell>
          <cell r="AK99" t="str">
            <v xml:space="preserve">  -----------------------</v>
          </cell>
          <cell r="AL99" t="str">
            <v xml:space="preserve">  -----------------------</v>
          </cell>
          <cell r="AM99" t="str">
            <v xml:space="preserve">  -----------------------</v>
          </cell>
        </row>
        <row r="100">
          <cell r="C100">
            <v>16664.8</v>
          </cell>
          <cell r="D100">
            <v>6877.4</v>
          </cell>
          <cell r="E100">
            <v>2261.88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12811.3</v>
          </cell>
          <cell r="K100">
            <v>0</v>
          </cell>
          <cell r="L100">
            <v>0</v>
          </cell>
          <cell r="M100">
            <v>38615.379999999997</v>
          </cell>
          <cell r="N100">
            <v>15</v>
          </cell>
          <cell r="O100">
            <v>0</v>
          </cell>
          <cell r="P100">
            <v>6298.95</v>
          </cell>
          <cell r="Q100">
            <v>0</v>
          </cell>
          <cell r="R100">
            <v>0</v>
          </cell>
          <cell r="S100">
            <v>3965.2</v>
          </cell>
          <cell r="T100">
            <v>0</v>
          </cell>
          <cell r="U100">
            <v>3965.2</v>
          </cell>
          <cell r="V100">
            <v>643.76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10922.91</v>
          </cell>
          <cell r="AI100">
            <v>27692.47</v>
          </cell>
          <cell r="AJ100">
            <v>698.5</v>
          </cell>
          <cell r="AK100">
            <v>1349.07</v>
          </cell>
          <cell r="AL100">
            <v>2337.71</v>
          </cell>
          <cell r="AM100">
            <v>720.17</v>
          </cell>
        </row>
        <row r="102">
          <cell r="A102" t="str">
            <v>Departamento 4112 CDE SECRETARIA TECNICA DEL CPE</v>
          </cell>
        </row>
        <row r="103">
          <cell r="A103" t="str">
            <v>00864</v>
          </cell>
          <cell r="B103" t="str">
            <v>Gonzalez Ramirez Miriam Noemi</v>
          </cell>
          <cell r="C103">
            <v>4148.8</v>
          </cell>
          <cell r="D103">
            <v>2074.4</v>
          </cell>
          <cell r="E103">
            <v>726.04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1916.5</v>
          </cell>
          <cell r="K103">
            <v>0</v>
          </cell>
          <cell r="L103">
            <v>0</v>
          </cell>
          <cell r="M103">
            <v>8865.74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572.67999999999995</v>
          </cell>
          <cell r="T103">
            <v>0</v>
          </cell>
          <cell r="U103">
            <v>572.67999999999995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572.67999999999995</v>
          </cell>
          <cell r="AI103">
            <v>8293.06</v>
          </cell>
          <cell r="AJ103">
            <v>215.58</v>
          </cell>
          <cell r="AK103">
            <v>388.04</v>
          </cell>
          <cell r="AL103">
            <v>810.68</v>
          </cell>
          <cell r="AM103">
            <v>181.54</v>
          </cell>
        </row>
        <row r="104">
          <cell r="A104" t="str">
            <v>00868</v>
          </cell>
          <cell r="B104" t="str">
            <v>Lopez Samano Claudia</v>
          </cell>
          <cell r="C104">
            <v>4148.8</v>
          </cell>
          <cell r="D104">
            <v>2074.4</v>
          </cell>
          <cell r="E104">
            <v>726.04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1916.5</v>
          </cell>
          <cell r="K104">
            <v>0</v>
          </cell>
          <cell r="L104">
            <v>0</v>
          </cell>
          <cell r="M104">
            <v>8865.74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572.67999999999995</v>
          </cell>
          <cell r="T104">
            <v>0</v>
          </cell>
          <cell r="U104">
            <v>572.67999999999995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572.67999999999995</v>
          </cell>
          <cell r="AI104">
            <v>8293.06</v>
          </cell>
          <cell r="AJ104">
            <v>215.58</v>
          </cell>
          <cell r="AK104">
            <v>388.04</v>
          </cell>
          <cell r="AL104">
            <v>810.68</v>
          </cell>
          <cell r="AM104">
            <v>181.54</v>
          </cell>
        </row>
        <row r="105">
          <cell r="A105" t="str">
            <v>Total Depto</v>
          </cell>
          <cell r="C105" t="str">
            <v xml:space="preserve">  -----------------------</v>
          </cell>
          <cell r="D105" t="str">
            <v xml:space="preserve">  -----------------------</v>
          </cell>
          <cell r="E105" t="str">
            <v xml:space="preserve">  -----------------------</v>
          </cell>
          <cell r="F105" t="str">
            <v xml:space="preserve">  -----------------------</v>
          </cell>
          <cell r="G105" t="str">
            <v xml:space="preserve">  -----------------------</v>
          </cell>
          <cell r="H105" t="str">
            <v xml:space="preserve">  -----------------------</v>
          </cell>
          <cell r="I105" t="str">
            <v xml:space="preserve">  -----------------------</v>
          </cell>
          <cell r="J105" t="str">
            <v xml:space="preserve">  -----------------------</v>
          </cell>
          <cell r="K105" t="str">
            <v xml:space="preserve">  -----------------------</v>
          </cell>
          <cell r="L105" t="str">
            <v xml:space="preserve">  -----------------------</v>
          </cell>
          <cell r="M105" t="str">
            <v xml:space="preserve">  -----------------------</v>
          </cell>
          <cell r="N105" t="str">
            <v xml:space="preserve">  -----------------------</v>
          </cell>
          <cell r="O105" t="str">
            <v xml:space="preserve">  -----------------------</v>
          </cell>
          <cell r="P105" t="str">
            <v xml:space="preserve">  -----------------------</v>
          </cell>
          <cell r="Q105" t="str">
            <v xml:space="preserve">  -----------------------</v>
          </cell>
          <cell r="R105" t="str">
            <v xml:space="preserve">  -----------------------</v>
          </cell>
          <cell r="S105" t="str">
            <v xml:space="preserve">  -----------------------</v>
          </cell>
          <cell r="T105" t="str">
            <v xml:space="preserve">  -----------------------</v>
          </cell>
          <cell r="U105" t="str">
            <v xml:space="preserve">  -----------------------</v>
          </cell>
          <cell r="V105" t="str">
            <v xml:space="preserve">  -----------------------</v>
          </cell>
          <cell r="W105" t="str">
            <v xml:space="preserve">  -----------------------</v>
          </cell>
          <cell r="X105" t="str">
            <v xml:space="preserve">  -----------------------</v>
          </cell>
          <cell r="Y105" t="str">
            <v xml:space="preserve">  -----------------------</v>
          </cell>
          <cell r="Z105" t="str">
            <v xml:space="preserve">  -----------------------</v>
          </cell>
          <cell r="AA105" t="str">
            <v xml:space="preserve">  -----------------------</v>
          </cell>
          <cell r="AB105" t="str">
            <v xml:space="preserve">  -----------------------</v>
          </cell>
          <cell r="AC105" t="str">
            <v xml:space="preserve">  -----------------------</v>
          </cell>
          <cell r="AD105" t="str">
            <v xml:space="preserve">  -----------------------</v>
          </cell>
          <cell r="AE105" t="str">
            <v xml:space="preserve">  -----------------------</v>
          </cell>
          <cell r="AF105" t="str">
            <v xml:space="preserve">  -----------------------</v>
          </cell>
          <cell r="AG105" t="str">
            <v xml:space="preserve">  -----------------------</v>
          </cell>
          <cell r="AH105" t="str">
            <v xml:space="preserve">  -----------------------</v>
          </cell>
          <cell r="AI105" t="str">
            <v xml:space="preserve">  -----------------------</v>
          </cell>
          <cell r="AJ105" t="str">
            <v xml:space="preserve">  -----------------------</v>
          </cell>
          <cell r="AK105" t="str">
            <v xml:space="preserve">  -----------------------</v>
          </cell>
          <cell r="AL105" t="str">
            <v xml:space="preserve">  -----------------------</v>
          </cell>
          <cell r="AM105" t="str">
            <v xml:space="preserve">  -----------------------</v>
          </cell>
        </row>
        <row r="106">
          <cell r="C106">
            <v>8297.6</v>
          </cell>
          <cell r="D106">
            <v>4148.8</v>
          </cell>
          <cell r="E106">
            <v>1452.08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3833</v>
          </cell>
          <cell r="K106">
            <v>0</v>
          </cell>
          <cell r="L106">
            <v>0</v>
          </cell>
          <cell r="M106">
            <v>17731.48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1145.3599999999999</v>
          </cell>
          <cell r="T106">
            <v>0</v>
          </cell>
          <cell r="U106">
            <v>1145.3599999999999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1145.3599999999999</v>
          </cell>
          <cell r="AI106">
            <v>16586.12</v>
          </cell>
          <cell r="AJ106">
            <v>431.16</v>
          </cell>
          <cell r="AK106">
            <v>776.08</v>
          </cell>
          <cell r="AL106">
            <v>1621.36</v>
          </cell>
          <cell r="AM106">
            <v>363.08</v>
          </cell>
        </row>
        <row r="108">
          <cell r="A108" t="str">
            <v>Departamento 4117 CDE COMISION DE JUSTICIA PARTIDARIA</v>
          </cell>
        </row>
        <row r="109">
          <cell r="A109" t="str">
            <v>00071</v>
          </cell>
          <cell r="B109" t="str">
            <v>Huerta Gomez Elizabeth</v>
          </cell>
          <cell r="C109">
            <v>8725</v>
          </cell>
          <cell r="D109">
            <v>4362.5</v>
          </cell>
          <cell r="E109">
            <v>1526.88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14614.38</v>
          </cell>
          <cell r="N109">
            <v>0</v>
          </cell>
          <cell r="O109">
            <v>0</v>
          </cell>
          <cell r="P109">
            <v>3887.42</v>
          </cell>
          <cell r="Q109">
            <v>0</v>
          </cell>
          <cell r="R109">
            <v>0</v>
          </cell>
          <cell r="S109">
            <v>1225</v>
          </cell>
          <cell r="T109">
            <v>0</v>
          </cell>
          <cell r="U109">
            <v>1225</v>
          </cell>
          <cell r="V109">
            <v>385.26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60</v>
          </cell>
          <cell r="AG109">
            <v>0</v>
          </cell>
          <cell r="AH109">
            <v>5557.68</v>
          </cell>
          <cell r="AI109">
            <v>9056.7000000000007</v>
          </cell>
          <cell r="AJ109">
            <v>264.8</v>
          </cell>
          <cell r="AK109">
            <v>476.64</v>
          </cell>
          <cell r="AL109">
            <v>924.86</v>
          </cell>
          <cell r="AM109">
            <v>302.64</v>
          </cell>
        </row>
        <row r="110">
          <cell r="A110" t="str">
            <v>Total Depto</v>
          </cell>
          <cell r="C110" t="str">
            <v xml:space="preserve">  -----------------------</v>
          </cell>
          <cell r="D110" t="str">
            <v xml:space="preserve">  -----------------------</v>
          </cell>
          <cell r="E110" t="str">
            <v xml:space="preserve">  -----------------------</v>
          </cell>
          <cell r="F110" t="str">
            <v xml:space="preserve">  -----------------------</v>
          </cell>
          <cell r="G110" t="str">
            <v xml:space="preserve">  -----------------------</v>
          </cell>
          <cell r="H110" t="str">
            <v xml:space="preserve">  -----------------------</v>
          </cell>
          <cell r="I110" t="str">
            <v xml:space="preserve">  -----------------------</v>
          </cell>
          <cell r="J110" t="str">
            <v xml:space="preserve">  -----------------------</v>
          </cell>
          <cell r="K110" t="str">
            <v xml:space="preserve">  -----------------------</v>
          </cell>
          <cell r="L110" t="str">
            <v xml:space="preserve">  -----------------------</v>
          </cell>
          <cell r="M110" t="str">
            <v xml:space="preserve">  -----------------------</v>
          </cell>
          <cell r="N110" t="str">
            <v xml:space="preserve">  -----------------------</v>
          </cell>
          <cell r="O110" t="str">
            <v xml:space="preserve">  -----------------------</v>
          </cell>
          <cell r="P110" t="str">
            <v xml:space="preserve">  -----------------------</v>
          </cell>
          <cell r="Q110" t="str">
            <v xml:space="preserve">  -----------------------</v>
          </cell>
          <cell r="R110" t="str">
            <v xml:space="preserve">  -----------------------</v>
          </cell>
          <cell r="S110" t="str">
            <v xml:space="preserve">  -----------------------</v>
          </cell>
          <cell r="T110" t="str">
            <v xml:space="preserve">  -----------------------</v>
          </cell>
          <cell r="U110" t="str">
            <v xml:space="preserve">  -----------------------</v>
          </cell>
          <cell r="V110" t="str">
            <v xml:space="preserve">  -----------------------</v>
          </cell>
          <cell r="W110" t="str">
            <v xml:space="preserve">  -----------------------</v>
          </cell>
          <cell r="X110" t="str">
            <v xml:space="preserve">  -----------------------</v>
          </cell>
          <cell r="Y110" t="str">
            <v xml:space="preserve">  -----------------------</v>
          </cell>
          <cell r="Z110" t="str">
            <v xml:space="preserve">  -----------------------</v>
          </cell>
          <cell r="AA110" t="str">
            <v xml:space="preserve">  -----------------------</v>
          </cell>
          <cell r="AB110" t="str">
            <v xml:space="preserve">  -----------------------</v>
          </cell>
          <cell r="AC110" t="str">
            <v xml:space="preserve">  -----------------------</v>
          </cell>
          <cell r="AD110" t="str">
            <v xml:space="preserve">  -----------------------</v>
          </cell>
          <cell r="AE110" t="str">
            <v xml:space="preserve">  -----------------------</v>
          </cell>
          <cell r="AF110" t="str">
            <v xml:space="preserve">  -----------------------</v>
          </cell>
          <cell r="AG110" t="str">
            <v xml:space="preserve">  -----------------------</v>
          </cell>
          <cell r="AH110" t="str">
            <v xml:space="preserve">  -----------------------</v>
          </cell>
          <cell r="AI110" t="str">
            <v xml:space="preserve">  -----------------------</v>
          </cell>
          <cell r="AJ110" t="str">
            <v xml:space="preserve">  -----------------------</v>
          </cell>
          <cell r="AK110" t="str">
            <v xml:space="preserve">  -----------------------</v>
          </cell>
          <cell r="AL110" t="str">
            <v xml:space="preserve">  -----------------------</v>
          </cell>
          <cell r="AM110" t="str">
            <v xml:space="preserve">  -----------------------</v>
          </cell>
        </row>
        <row r="111">
          <cell r="C111">
            <v>8725</v>
          </cell>
          <cell r="D111">
            <v>4362.5</v>
          </cell>
          <cell r="E111">
            <v>1526.88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14614.38</v>
          </cell>
          <cell r="N111">
            <v>0</v>
          </cell>
          <cell r="O111">
            <v>0</v>
          </cell>
          <cell r="P111">
            <v>3887.42</v>
          </cell>
          <cell r="Q111">
            <v>0</v>
          </cell>
          <cell r="R111">
            <v>0</v>
          </cell>
          <cell r="S111">
            <v>1225</v>
          </cell>
          <cell r="T111">
            <v>0</v>
          </cell>
          <cell r="U111">
            <v>1225</v>
          </cell>
          <cell r="V111">
            <v>385.26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60</v>
          </cell>
          <cell r="AG111">
            <v>0</v>
          </cell>
          <cell r="AH111">
            <v>5557.68</v>
          </cell>
          <cell r="AI111">
            <v>9056.7000000000007</v>
          </cell>
          <cell r="AJ111">
            <v>264.8</v>
          </cell>
          <cell r="AK111">
            <v>476.64</v>
          </cell>
          <cell r="AL111">
            <v>924.86</v>
          </cell>
          <cell r="AM111">
            <v>302.64</v>
          </cell>
        </row>
        <row r="113">
          <cell r="A113" t="str">
            <v>Departamento 4118 CDE COMISION ESTATAL DE PROCESOS INTERN</v>
          </cell>
        </row>
        <row r="114">
          <cell r="A114" t="str">
            <v>00042</v>
          </cell>
          <cell r="B114" t="str">
            <v>Muciño Velazquez Erika Viviana</v>
          </cell>
          <cell r="C114">
            <v>6533.8</v>
          </cell>
          <cell r="D114">
            <v>3266.9</v>
          </cell>
          <cell r="E114">
            <v>1143.4100000000001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10944.11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753.4</v>
          </cell>
          <cell r="T114">
            <v>0</v>
          </cell>
          <cell r="U114">
            <v>753.4</v>
          </cell>
          <cell r="V114">
            <v>279.8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1033.2</v>
          </cell>
          <cell r="AI114">
            <v>9910.91</v>
          </cell>
          <cell r="AJ114">
            <v>198.3</v>
          </cell>
          <cell r="AK114">
            <v>402.44</v>
          </cell>
          <cell r="AL114">
            <v>816.54</v>
          </cell>
          <cell r="AM114">
            <v>226.64</v>
          </cell>
        </row>
        <row r="115">
          <cell r="A115" t="str">
            <v>00856</v>
          </cell>
          <cell r="B115" t="str">
            <v>Iñiguez Ibarra Gustavo</v>
          </cell>
          <cell r="C115">
            <v>6660</v>
          </cell>
          <cell r="D115">
            <v>3330</v>
          </cell>
          <cell r="E115">
            <v>1165.5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1120.74</v>
          </cell>
          <cell r="K115">
            <v>0</v>
          </cell>
          <cell r="L115">
            <v>0</v>
          </cell>
          <cell r="M115">
            <v>12276.24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902.54</v>
          </cell>
          <cell r="T115">
            <v>0</v>
          </cell>
          <cell r="U115">
            <v>902.54</v>
          </cell>
          <cell r="V115">
            <v>316.98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1219.52</v>
          </cell>
          <cell r="AI115">
            <v>11056.72</v>
          </cell>
          <cell r="AJ115">
            <v>221.74</v>
          </cell>
          <cell r="AK115">
            <v>399.14</v>
          </cell>
          <cell r="AL115">
            <v>854.72</v>
          </cell>
          <cell r="AM115">
            <v>253.42</v>
          </cell>
        </row>
        <row r="116">
          <cell r="A116" t="str">
            <v>Total Depto</v>
          </cell>
          <cell r="C116" t="str">
            <v xml:space="preserve">  -----------------------</v>
          </cell>
          <cell r="D116" t="str">
            <v xml:space="preserve">  -----------------------</v>
          </cell>
          <cell r="E116" t="str">
            <v xml:space="preserve">  -----------------------</v>
          </cell>
          <cell r="F116" t="str">
            <v xml:space="preserve">  -----------------------</v>
          </cell>
          <cell r="G116" t="str">
            <v xml:space="preserve">  -----------------------</v>
          </cell>
          <cell r="H116" t="str">
            <v xml:space="preserve">  -----------------------</v>
          </cell>
          <cell r="I116" t="str">
            <v xml:space="preserve">  -----------------------</v>
          </cell>
          <cell r="J116" t="str">
            <v xml:space="preserve">  -----------------------</v>
          </cell>
          <cell r="K116" t="str">
            <v xml:space="preserve">  -----------------------</v>
          </cell>
          <cell r="L116" t="str">
            <v xml:space="preserve">  -----------------------</v>
          </cell>
          <cell r="M116" t="str">
            <v xml:space="preserve">  -----------------------</v>
          </cell>
          <cell r="N116" t="str">
            <v xml:space="preserve">  -----------------------</v>
          </cell>
          <cell r="O116" t="str">
            <v xml:space="preserve">  -----------------------</v>
          </cell>
          <cell r="P116" t="str">
            <v xml:space="preserve">  -----------------------</v>
          </cell>
          <cell r="Q116" t="str">
            <v xml:space="preserve">  -----------------------</v>
          </cell>
          <cell r="R116" t="str">
            <v xml:space="preserve">  -----------------------</v>
          </cell>
          <cell r="S116" t="str">
            <v xml:space="preserve">  -----------------------</v>
          </cell>
          <cell r="T116" t="str">
            <v xml:space="preserve">  -----------------------</v>
          </cell>
          <cell r="U116" t="str">
            <v xml:space="preserve">  -----------------------</v>
          </cell>
          <cell r="V116" t="str">
            <v xml:space="preserve">  -----------------------</v>
          </cell>
          <cell r="W116" t="str">
            <v xml:space="preserve">  -----------------------</v>
          </cell>
          <cell r="X116" t="str">
            <v xml:space="preserve">  -----------------------</v>
          </cell>
          <cell r="Y116" t="str">
            <v xml:space="preserve">  -----------------------</v>
          </cell>
          <cell r="Z116" t="str">
            <v xml:space="preserve">  -----------------------</v>
          </cell>
          <cell r="AA116" t="str">
            <v xml:space="preserve">  -----------------------</v>
          </cell>
          <cell r="AB116" t="str">
            <v xml:space="preserve">  -----------------------</v>
          </cell>
          <cell r="AC116" t="str">
            <v xml:space="preserve">  -----------------------</v>
          </cell>
          <cell r="AD116" t="str">
            <v xml:space="preserve">  -----------------------</v>
          </cell>
          <cell r="AE116" t="str">
            <v xml:space="preserve">  -----------------------</v>
          </cell>
          <cell r="AF116" t="str">
            <v xml:space="preserve">  -----------------------</v>
          </cell>
          <cell r="AG116" t="str">
            <v xml:space="preserve">  -----------------------</v>
          </cell>
          <cell r="AH116" t="str">
            <v xml:space="preserve">  -----------------------</v>
          </cell>
          <cell r="AI116" t="str">
            <v xml:space="preserve">  -----------------------</v>
          </cell>
          <cell r="AJ116" t="str">
            <v xml:space="preserve">  -----------------------</v>
          </cell>
          <cell r="AK116" t="str">
            <v xml:space="preserve">  -----------------------</v>
          </cell>
          <cell r="AL116" t="str">
            <v xml:space="preserve">  -----------------------</v>
          </cell>
          <cell r="AM116" t="str">
            <v xml:space="preserve">  -----------------------</v>
          </cell>
        </row>
        <row r="117">
          <cell r="C117">
            <v>13193.8</v>
          </cell>
          <cell r="D117">
            <v>6596.9</v>
          </cell>
          <cell r="E117">
            <v>2308.91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1120.74</v>
          </cell>
          <cell r="K117">
            <v>0</v>
          </cell>
          <cell r="L117">
            <v>0</v>
          </cell>
          <cell r="M117">
            <v>23220.35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1655.94</v>
          </cell>
          <cell r="T117">
            <v>0</v>
          </cell>
          <cell r="U117">
            <v>1655.94</v>
          </cell>
          <cell r="V117">
            <v>596.78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2252.7199999999998</v>
          </cell>
          <cell r="AI117">
            <v>20967.63</v>
          </cell>
          <cell r="AJ117">
            <v>420.04</v>
          </cell>
          <cell r="AK117">
            <v>801.58</v>
          </cell>
          <cell r="AL117">
            <v>1671.26</v>
          </cell>
          <cell r="AM117">
            <v>480.06</v>
          </cell>
        </row>
        <row r="119">
          <cell r="A119" t="str">
            <v>Departamento 4122 CDE SECRETARIA DE OPERACION POLITICA</v>
          </cell>
        </row>
        <row r="120">
          <cell r="A120" t="str">
            <v>00887</v>
          </cell>
          <cell r="B120" t="str">
            <v>De Leon Meza Hugo Fidencio</v>
          </cell>
          <cell r="C120">
            <v>11619.6</v>
          </cell>
          <cell r="D120">
            <v>5809.8</v>
          </cell>
          <cell r="E120">
            <v>2033.43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19462.830000000002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2076.88</v>
          </cell>
          <cell r="T120">
            <v>0</v>
          </cell>
          <cell r="U120">
            <v>2076.88</v>
          </cell>
          <cell r="V120">
            <v>524.54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2601.42</v>
          </cell>
          <cell r="AI120">
            <v>16861.41</v>
          </cell>
          <cell r="AJ120">
            <v>352.66</v>
          </cell>
          <cell r="AK120">
            <v>634.78</v>
          </cell>
          <cell r="AL120">
            <v>1067.94</v>
          </cell>
          <cell r="AM120">
            <v>403.04</v>
          </cell>
        </row>
        <row r="121">
          <cell r="A121" t="str">
            <v>Total Depto</v>
          </cell>
          <cell r="C121" t="str">
            <v xml:space="preserve">  -----------------------</v>
          </cell>
          <cell r="D121" t="str">
            <v xml:space="preserve">  -----------------------</v>
          </cell>
          <cell r="E121" t="str">
            <v xml:space="preserve">  -----------------------</v>
          </cell>
          <cell r="F121" t="str">
            <v xml:space="preserve">  -----------------------</v>
          </cell>
          <cell r="G121" t="str">
            <v xml:space="preserve">  -----------------------</v>
          </cell>
          <cell r="H121" t="str">
            <v xml:space="preserve">  -----------------------</v>
          </cell>
          <cell r="I121" t="str">
            <v xml:space="preserve">  -----------------------</v>
          </cell>
          <cell r="J121" t="str">
            <v xml:space="preserve">  -----------------------</v>
          </cell>
          <cell r="K121" t="str">
            <v xml:space="preserve">  -----------------------</v>
          </cell>
          <cell r="L121" t="str">
            <v xml:space="preserve">  -----------------------</v>
          </cell>
          <cell r="M121" t="str">
            <v xml:space="preserve">  -----------------------</v>
          </cell>
          <cell r="N121" t="str">
            <v xml:space="preserve">  -----------------------</v>
          </cell>
          <cell r="O121" t="str">
            <v xml:space="preserve">  -----------------------</v>
          </cell>
          <cell r="P121" t="str">
            <v xml:space="preserve">  -----------------------</v>
          </cell>
          <cell r="Q121" t="str">
            <v xml:space="preserve">  -----------------------</v>
          </cell>
          <cell r="R121" t="str">
            <v xml:space="preserve">  -----------------------</v>
          </cell>
          <cell r="S121" t="str">
            <v xml:space="preserve">  -----------------------</v>
          </cell>
          <cell r="T121" t="str">
            <v xml:space="preserve">  -----------------------</v>
          </cell>
          <cell r="U121" t="str">
            <v xml:space="preserve">  -----------------------</v>
          </cell>
          <cell r="V121" t="str">
            <v xml:space="preserve">  -----------------------</v>
          </cell>
          <cell r="W121" t="str">
            <v xml:space="preserve">  -----------------------</v>
          </cell>
          <cell r="X121" t="str">
            <v xml:space="preserve">  -----------------------</v>
          </cell>
          <cell r="Y121" t="str">
            <v xml:space="preserve">  -----------------------</v>
          </cell>
          <cell r="Z121" t="str">
            <v xml:space="preserve">  -----------------------</v>
          </cell>
          <cell r="AA121" t="str">
            <v xml:space="preserve">  -----------------------</v>
          </cell>
          <cell r="AB121" t="str">
            <v xml:space="preserve">  -----------------------</v>
          </cell>
          <cell r="AC121" t="str">
            <v xml:space="preserve">  -----------------------</v>
          </cell>
          <cell r="AD121" t="str">
            <v xml:space="preserve">  -----------------------</v>
          </cell>
          <cell r="AE121" t="str">
            <v xml:space="preserve">  -----------------------</v>
          </cell>
          <cell r="AF121" t="str">
            <v xml:space="preserve">  -----------------------</v>
          </cell>
          <cell r="AG121" t="str">
            <v xml:space="preserve">  -----------------------</v>
          </cell>
          <cell r="AH121" t="str">
            <v xml:space="preserve">  -----------------------</v>
          </cell>
          <cell r="AI121" t="str">
            <v xml:space="preserve">  -----------------------</v>
          </cell>
          <cell r="AJ121" t="str">
            <v xml:space="preserve">  -----------------------</v>
          </cell>
          <cell r="AK121" t="str">
            <v xml:space="preserve">  -----------------------</v>
          </cell>
          <cell r="AL121" t="str">
            <v xml:space="preserve">  -----------------------</v>
          </cell>
          <cell r="AM121" t="str">
            <v xml:space="preserve">  -----------------------</v>
          </cell>
        </row>
        <row r="122">
          <cell r="C122">
            <v>11619.6</v>
          </cell>
          <cell r="D122">
            <v>5809.8</v>
          </cell>
          <cell r="E122">
            <v>2033.43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19462.830000000002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2076.88</v>
          </cell>
          <cell r="T122">
            <v>0</v>
          </cell>
          <cell r="U122">
            <v>2076.88</v>
          </cell>
          <cell r="V122">
            <v>524.54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2601.42</v>
          </cell>
          <cell r="AI122">
            <v>16861.41</v>
          </cell>
          <cell r="AJ122">
            <v>352.66</v>
          </cell>
          <cell r="AK122">
            <v>634.78</v>
          </cell>
          <cell r="AL122">
            <v>1067.94</v>
          </cell>
          <cell r="AM122">
            <v>403.04</v>
          </cell>
        </row>
        <row r="124">
          <cell r="A124" t="str">
            <v>Departamento 4123 CDE SECRETARIA DE ATENCION P DISCAPACIDA</v>
          </cell>
        </row>
        <row r="125">
          <cell r="A125" t="str">
            <v>00276</v>
          </cell>
          <cell r="B125" t="str">
            <v>Mata Avila Jesus</v>
          </cell>
          <cell r="C125">
            <v>6850</v>
          </cell>
          <cell r="D125">
            <v>3425</v>
          </cell>
          <cell r="E125">
            <v>1198.75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1925</v>
          </cell>
          <cell r="K125">
            <v>0</v>
          </cell>
          <cell r="L125">
            <v>0</v>
          </cell>
          <cell r="M125">
            <v>13398.75</v>
          </cell>
          <cell r="N125">
            <v>15</v>
          </cell>
          <cell r="O125">
            <v>1402.86</v>
          </cell>
          <cell r="P125">
            <v>0</v>
          </cell>
          <cell r="Q125">
            <v>0</v>
          </cell>
          <cell r="R125">
            <v>0</v>
          </cell>
          <cell r="S125">
            <v>1076.82</v>
          </cell>
          <cell r="T125">
            <v>0</v>
          </cell>
          <cell r="U125">
            <v>1076.82</v>
          </cell>
          <cell r="V125">
            <v>348.44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70</v>
          </cell>
          <cell r="AG125">
            <v>0</v>
          </cell>
          <cell r="AH125">
            <v>2913.12</v>
          </cell>
          <cell r="AI125">
            <v>10485.629999999999</v>
          </cell>
          <cell r="AJ125">
            <v>241.58</v>
          </cell>
          <cell r="AK125">
            <v>434.86</v>
          </cell>
          <cell r="AL125">
            <v>887.06</v>
          </cell>
          <cell r="AM125">
            <v>276.10000000000002</v>
          </cell>
        </row>
        <row r="126">
          <cell r="A126" t="str">
            <v>Total Depto</v>
          </cell>
          <cell r="C126" t="str">
            <v xml:space="preserve">  -----------------------</v>
          </cell>
          <cell r="D126" t="str">
            <v xml:space="preserve">  -----------------------</v>
          </cell>
          <cell r="E126" t="str">
            <v xml:space="preserve">  -----------------------</v>
          </cell>
          <cell r="F126" t="str">
            <v xml:space="preserve">  -----------------------</v>
          </cell>
          <cell r="G126" t="str">
            <v xml:space="preserve">  -----------------------</v>
          </cell>
          <cell r="H126" t="str">
            <v xml:space="preserve">  -----------------------</v>
          </cell>
          <cell r="I126" t="str">
            <v xml:space="preserve">  -----------------------</v>
          </cell>
          <cell r="J126" t="str">
            <v xml:space="preserve">  -----------------------</v>
          </cell>
          <cell r="K126" t="str">
            <v xml:space="preserve">  -----------------------</v>
          </cell>
          <cell r="L126" t="str">
            <v xml:space="preserve">  -----------------------</v>
          </cell>
          <cell r="M126" t="str">
            <v xml:space="preserve">  -----------------------</v>
          </cell>
          <cell r="N126" t="str">
            <v xml:space="preserve">  -----------------------</v>
          </cell>
          <cell r="O126" t="str">
            <v xml:space="preserve">  -----------------------</v>
          </cell>
          <cell r="P126" t="str">
            <v xml:space="preserve">  -----------------------</v>
          </cell>
          <cell r="Q126" t="str">
            <v xml:space="preserve">  -----------------------</v>
          </cell>
          <cell r="R126" t="str">
            <v xml:space="preserve">  -----------------------</v>
          </cell>
          <cell r="S126" t="str">
            <v xml:space="preserve">  -----------------------</v>
          </cell>
          <cell r="T126" t="str">
            <v xml:space="preserve">  -----------------------</v>
          </cell>
          <cell r="U126" t="str">
            <v xml:space="preserve">  -----------------------</v>
          </cell>
          <cell r="V126" t="str">
            <v xml:space="preserve">  -----------------------</v>
          </cell>
          <cell r="W126" t="str">
            <v xml:space="preserve">  -----------------------</v>
          </cell>
          <cell r="X126" t="str">
            <v xml:space="preserve">  -----------------------</v>
          </cell>
          <cell r="Y126" t="str">
            <v xml:space="preserve">  -----------------------</v>
          </cell>
          <cell r="Z126" t="str">
            <v xml:space="preserve">  -----------------------</v>
          </cell>
          <cell r="AA126" t="str">
            <v xml:space="preserve">  -----------------------</v>
          </cell>
          <cell r="AB126" t="str">
            <v xml:space="preserve">  -----------------------</v>
          </cell>
          <cell r="AC126" t="str">
            <v xml:space="preserve">  -----------------------</v>
          </cell>
          <cell r="AD126" t="str">
            <v xml:space="preserve">  -----------------------</v>
          </cell>
          <cell r="AE126" t="str">
            <v xml:space="preserve">  -----------------------</v>
          </cell>
          <cell r="AF126" t="str">
            <v xml:space="preserve">  -----------------------</v>
          </cell>
          <cell r="AG126" t="str">
            <v xml:space="preserve">  -----------------------</v>
          </cell>
          <cell r="AH126" t="str">
            <v xml:space="preserve">  -----------------------</v>
          </cell>
          <cell r="AI126" t="str">
            <v xml:space="preserve">  -----------------------</v>
          </cell>
          <cell r="AJ126" t="str">
            <v xml:space="preserve">  -----------------------</v>
          </cell>
          <cell r="AK126" t="str">
            <v xml:space="preserve">  -----------------------</v>
          </cell>
          <cell r="AL126" t="str">
            <v xml:space="preserve">  -----------------------</v>
          </cell>
          <cell r="AM126" t="str">
            <v xml:space="preserve">  -----------------------</v>
          </cell>
        </row>
        <row r="127">
          <cell r="C127">
            <v>6850</v>
          </cell>
          <cell r="D127">
            <v>3425</v>
          </cell>
          <cell r="E127">
            <v>1198.75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1925</v>
          </cell>
          <cell r="K127">
            <v>0</v>
          </cell>
          <cell r="L127">
            <v>0</v>
          </cell>
          <cell r="M127">
            <v>13398.75</v>
          </cell>
          <cell r="N127">
            <v>15</v>
          </cell>
          <cell r="O127">
            <v>1402.86</v>
          </cell>
          <cell r="P127">
            <v>0</v>
          </cell>
          <cell r="Q127">
            <v>0</v>
          </cell>
          <cell r="R127">
            <v>0</v>
          </cell>
          <cell r="S127">
            <v>1076.82</v>
          </cell>
          <cell r="T127">
            <v>0</v>
          </cell>
          <cell r="U127">
            <v>1076.82</v>
          </cell>
          <cell r="V127">
            <v>348.44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70</v>
          </cell>
          <cell r="AG127">
            <v>0</v>
          </cell>
          <cell r="AH127">
            <v>2913.12</v>
          </cell>
          <cell r="AI127">
            <v>10485.629999999999</v>
          </cell>
          <cell r="AJ127">
            <v>241.58</v>
          </cell>
          <cell r="AK127">
            <v>434.86</v>
          </cell>
          <cell r="AL127">
            <v>887.06</v>
          </cell>
          <cell r="AM127">
            <v>276.10000000000002</v>
          </cell>
        </row>
        <row r="129">
          <cell r="A129" t="str">
            <v>Departamento 4221 COM MUN TONALA</v>
          </cell>
        </row>
        <row r="130">
          <cell r="A130" t="str">
            <v>00848</v>
          </cell>
          <cell r="B130" t="str">
            <v>Rivas Padilla Margarita</v>
          </cell>
          <cell r="C130">
            <v>6666.6</v>
          </cell>
          <cell r="D130">
            <v>3333.3</v>
          </cell>
          <cell r="E130">
            <v>1166.6500000000001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6603.04</v>
          </cell>
          <cell r="K130">
            <v>0</v>
          </cell>
          <cell r="L130">
            <v>0</v>
          </cell>
          <cell r="M130">
            <v>17769.59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1900.34</v>
          </cell>
          <cell r="T130">
            <v>0</v>
          </cell>
          <cell r="U130">
            <v>1900.34</v>
          </cell>
          <cell r="V130">
            <v>469.46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2369.8000000000002</v>
          </cell>
          <cell r="AI130">
            <v>15399.79</v>
          </cell>
          <cell r="AJ130">
            <v>317.88</v>
          </cell>
          <cell r="AK130">
            <v>572.20000000000005</v>
          </cell>
          <cell r="AL130">
            <v>1011.32</v>
          </cell>
          <cell r="AM130">
            <v>363.3</v>
          </cell>
        </row>
        <row r="131">
          <cell r="A131" t="str">
            <v>Total Depto</v>
          </cell>
          <cell r="C131" t="str">
            <v xml:space="preserve">  -----------------------</v>
          </cell>
          <cell r="D131" t="str">
            <v xml:space="preserve">  -----------------------</v>
          </cell>
          <cell r="E131" t="str">
            <v xml:space="preserve">  -----------------------</v>
          </cell>
          <cell r="F131" t="str">
            <v xml:space="preserve">  -----------------------</v>
          </cell>
          <cell r="G131" t="str">
            <v xml:space="preserve">  -----------------------</v>
          </cell>
          <cell r="H131" t="str">
            <v xml:space="preserve">  -----------------------</v>
          </cell>
          <cell r="I131" t="str">
            <v xml:space="preserve">  -----------------------</v>
          </cell>
          <cell r="J131" t="str">
            <v xml:space="preserve">  -----------------------</v>
          </cell>
          <cell r="K131" t="str">
            <v xml:space="preserve">  -----------------------</v>
          </cell>
          <cell r="L131" t="str">
            <v xml:space="preserve">  -----------------------</v>
          </cell>
          <cell r="M131" t="str">
            <v xml:space="preserve">  -----------------------</v>
          </cell>
          <cell r="N131" t="str">
            <v xml:space="preserve">  -----------------------</v>
          </cell>
          <cell r="O131" t="str">
            <v xml:space="preserve">  -----------------------</v>
          </cell>
          <cell r="P131" t="str">
            <v xml:space="preserve">  -----------------------</v>
          </cell>
          <cell r="Q131" t="str">
            <v xml:space="preserve">  -----------------------</v>
          </cell>
          <cell r="R131" t="str">
            <v xml:space="preserve">  -----------------------</v>
          </cell>
          <cell r="S131" t="str">
            <v xml:space="preserve">  -----------------------</v>
          </cell>
          <cell r="T131" t="str">
            <v xml:space="preserve">  -----------------------</v>
          </cell>
          <cell r="U131" t="str">
            <v xml:space="preserve">  -----------------------</v>
          </cell>
          <cell r="V131" t="str">
            <v xml:space="preserve">  -----------------------</v>
          </cell>
          <cell r="W131" t="str">
            <v xml:space="preserve">  -----------------------</v>
          </cell>
          <cell r="X131" t="str">
            <v xml:space="preserve">  -----------------------</v>
          </cell>
          <cell r="Y131" t="str">
            <v xml:space="preserve">  -----------------------</v>
          </cell>
          <cell r="Z131" t="str">
            <v xml:space="preserve">  -----------------------</v>
          </cell>
          <cell r="AA131" t="str">
            <v xml:space="preserve">  -----------------------</v>
          </cell>
          <cell r="AB131" t="str">
            <v xml:space="preserve">  -----------------------</v>
          </cell>
          <cell r="AC131" t="str">
            <v xml:space="preserve">  -----------------------</v>
          </cell>
          <cell r="AD131" t="str">
            <v xml:space="preserve">  -----------------------</v>
          </cell>
          <cell r="AE131" t="str">
            <v xml:space="preserve">  -----------------------</v>
          </cell>
          <cell r="AF131" t="str">
            <v xml:space="preserve">  -----------------------</v>
          </cell>
          <cell r="AG131" t="str">
            <v xml:space="preserve">  -----------------------</v>
          </cell>
          <cell r="AH131" t="str">
            <v xml:space="preserve">  -----------------------</v>
          </cell>
          <cell r="AI131" t="str">
            <v xml:space="preserve">  -----------------------</v>
          </cell>
          <cell r="AJ131" t="str">
            <v xml:space="preserve">  -----------------------</v>
          </cell>
          <cell r="AK131" t="str">
            <v xml:space="preserve">  -----------------------</v>
          </cell>
          <cell r="AL131" t="str">
            <v xml:space="preserve">  -----------------------</v>
          </cell>
          <cell r="AM131" t="str">
            <v xml:space="preserve">  -----------------------</v>
          </cell>
        </row>
        <row r="132">
          <cell r="C132">
            <v>6666.6</v>
          </cell>
          <cell r="D132">
            <v>3333.3</v>
          </cell>
          <cell r="E132">
            <v>1166.6500000000001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6603.04</v>
          </cell>
          <cell r="K132">
            <v>0</v>
          </cell>
          <cell r="L132">
            <v>0</v>
          </cell>
          <cell r="M132">
            <v>17769.59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1900.34</v>
          </cell>
          <cell r="T132">
            <v>0</v>
          </cell>
          <cell r="U132">
            <v>1900.34</v>
          </cell>
          <cell r="V132">
            <v>469.46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2369.8000000000002</v>
          </cell>
          <cell r="AI132">
            <v>15399.79</v>
          </cell>
          <cell r="AJ132">
            <v>317.88</v>
          </cell>
          <cell r="AK132">
            <v>572.20000000000005</v>
          </cell>
          <cell r="AL132">
            <v>1011.32</v>
          </cell>
          <cell r="AM132">
            <v>363.3</v>
          </cell>
        </row>
        <row r="134">
          <cell r="A134" t="str">
            <v>Departamento 4301 SECT MOVIMIENTO TERRITORIAL</v>
          </cell>
        </row>
        <row r="135">
          <cell r="A135" t="str">
            <v>00015</v>
          </cell>
          <cell r="B135" t="str">
            <v>López Hueso Tayde Lucina</v>
          </cell>
          <cell r="C135">
            <v>9606</v>
          </cell>
          <cell r="D135">
            <v>4803</v>
          </cell>
          <cell r="E135">
            <v>1681.05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16090.05</v>
          </cell>
          <cell r="N135">
            <v>15</v>
          </cell>
          <cell r="O135">
            <v>0</v>
          </cell>
          <cell r="P135">
            <v>5182.54</v>
          </cell>
          <cell r="Q135">
            <v>0</v>
          </cell>
          <cell r="R135">
            <v>0</v>
          </cell>
          <cell r="S135">
            <v>1461.8</v>
          </cell>
          <cell r="T135">
            <v>0</v>
          </cell>
          <cell r="U135">
            <v>1461.8</v>
          </cell>
          <cell r="V135">
            <v>427.66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100</v>
          </cell>
          <cell r="AG135">
            <v>0</v>
          </cell>
          <cell r="AH135">
            <v>7187</v>
          </cell>
          <cell r="AI135">
            <v>8903.0499999999993</v>
          </cell>
          <cell r="AJ135">
            <v>291.54000000000002</v>
          </cell>
          <cell r="AK135">
            <v>524.76</v>
          </cell>
          <cell r="AL135">
            <v>968.4</v>
          </cell>
          <cell r="AM135">
            <v>333.18</v>
          </cell>
        </row>
        <row r="136">
          <cell r="A136" t="str">
            <v>Total Depto</v>
          </cell>
          <cell r="C136" t="str">
            <v xml:space="preserve">  -----------------------</v>
          </cell>
          <cell r="D136" t="str">
            <v xml:space="preserve">  -----------------------</v>
          </cell>
          <cell r="E136" t="str">
            <v xml:space="preserve">  -----------------------</v>
          </cell>
          <cell r="F136" t="str">
            <v xml:space="preserve">  -----------------------</v>
          </cell>
          <cell r="G136" t="str">
            <v xml:space="preserve">  -----------------------</v>
          </cell>
          <cell r="H136" t="str">
            <v xml:space="preserve">  -----------------------</v>
          </cell>
          <cell r="I136" t="str">
            <v xml:space="preserve">  -----------------------</v>
          </cell>
          <cell r="J136" t="str">
            <v xml:space="preserve">  -----------------------</v>
          </cell>
          <cell r="K136" t="str">
            <v xml:space="preserve">  -----------------------</v>
          </cell>
          <cell r="L136" t="str">
            <v xml:space="preserve">  -----------------------</v>
          </cell>
          <cell r="M136" t="str">
            <v xml:space="preserve">  -----------------------</v>
          </cell>
          <cell r="N136" t="str">
            <v xml:space="preserve">  -----------------------</v>
          </cell>
          <cell r="O136" t="str">
            <v xml:space="preserve">  -----------------------</v>
          </cell>
          <cell r="P136" t="str">
            <v xml:space="preserve">  -----------------------</v>
          </cell>
          <cell r="Q136" t="str">
            <v xml:space="preserve">  -----------------------</v>
          </cell>
          <cell r="R136" t="str">
            <v xml:space="preserve">  -----------------------</v>
          </cell>
          <cell r="S136" t="str">
            <v xml:space="preserve">  -----------------------</v>
          </cell>
          <cell r="T136" t="str">
            <v xml:space="preserve">  -----------------------</v>
          </cell>
          <cell r="U136" t="str">
            <v xml:space="preserve">  -----------------------</v>
          </cell>
          <cell r="V136" t="str">
            <v xml:space="preserve">  -----------------------</v>
          </cell>
          <cell r="W136" t="str">
            <v xml:space="preserve">  -----------------------</v>
          </cell>
          <cell r="X136" t="str">
            <v xml:space="preserve">  -----------------------</v>
          </cell>
          <cell r="Y136" t="str">
            <v xml:space="preserve">  -----------------------</v>
          </cell>
          <cell r="Z136" t="str">
            <v xml:space="preserve">  -----------------------</v>
          </cell>
          <cell r="AA136" t="str">
            <v xml:space="preserve">  -----------------------</v>
          </cell>
          <cell r="AB136" t="str">
            <v xml:space="preserve">  -----------------------</v>
          </cell>
          <cell r="AC136" t="str">
            <v xml:space="preserve">  -----------------------</v>
          </cell>
          <cell r="AD136" t="str">
            <v xml:space="preserve">  -----------------------</v>
          </cell>
          <cell r="AE136" t="str">
            <v xml:space="preserve">  -----------------------</v>
          </cell>
          <cell r="AF136" t="str">
            <v xml:space="preserve">  -----------------------</v>
          </cell>
          <cell r="AG136" t="str">
            <v xml:space="preserve">  -----------------------</v>
          </cell>
          <cell r="AH136" t="str">
            <v xml:space="preserve">  -----------------------</v>
          </cell>
          <cell r="AI136" t="str">
            <v xml:space="preserve">  -----------------------</v>
          </cell>
          <cell r="AJ136" t="str">
            <v xml:space="preserve">  -----------------------</v>
          </cell>
          <cell r="AK136" t="str">
            <v xml:space="preserve">  -----------------------</v>
          </cell>
          <cell r="AL136" t="str">
            <v xml:space="preserve">  -----------------------</v>
          </cell>
          <cell r="AM136" t="str">
            <v xml:space="preserve">  -----------------------</v>
          </cell>
        </row>
        <row r="137">
          <cell r="C137">
            <v>9606</v>
          </cell>
          <cell r="D137">
            <v>4803</v>
          </cell>
          <cell r="E137">
            <v>1681.05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16090.05</v>
          </cell>
          <cell r="N137">
            <v>15</v>
          </cell>
          <cell r="O137">
            <v>0</v>
          </cell>
          <cell r="P137">
            <v>5182.54</v>
          </cell>
          <cell r="Q137">
            <v>0</v>
          </cell>
          <cell r="R137">
            <v>0</v>
          </cell>
          <cell r="S137">
            <v>1461.8</v>
          </cell>
          <cell r="T137">
            <v>0</v>
          </cell>
          <cell r="U137">
            <v>1461.8</v>
          </cell>
          <cell r="V137">
            <v>427.66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100</v>
          </cell>
          <cell r="AG137">
            <v>0</v>
          </cell>
          <cell r="AH137">
            <v>7187</v>
          </cell>
          <cell r="AI137">
            <v>8903.0499999999993</v>
          </cell>
          <cell r="AJ137">
            <v>291.54000000000002</v>
          </cell>
          <cell r="AK137">
            <v>524.76</v>
          </cell>
          <cell r="AL137">
            <v>968.4</v>
          </cell>
          <cell r="AM137">
            <v>333.18</v>
          </cell>
        </row>
        <row r="139">
          <cell r="A139" t="str">
            <v>Departamento 4501 ORG CNC</v>
          </cell>
        </row>
        <row r="140">
          <cell r="A140" t="str">
            <v>00096</v>
          </cell>
          <cell r="B140" t="str">
            <v>Sanchez Sanchez Micaela</v>
          </cell>
          <cell r="C140">
            <v>3111.6</v>
          </cell>
          <cell r="D140">
            <v>0</v>
          </cell>
          <cell r="E140">
            <v>726.04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3837.64</v>
          </cell>
          <cell r="N140">
            <v>0</v>
          </cell>
          <cell r="O140">
            <v>0</v>
          </cell>
          <cell r="P140">
            <v>0</v>
          </cell>
          <cell r="Q140">
            <v>-125.1</v>
          </cell>
          <cell r="R140">
            <v>0</v>
          </cell>
          <cell r="S140">
            <v>182.65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3837.64</v>
          </cell>
          <cell r="AJ140">
            <v>85.44</v>
          </cell>
          <cell r="AK140">
            <v>153.80000000000001</v>
          </cell>
          <cell r="AL140">
            <v>759.76</v>
          </cell>
          <cell r="AM140">
            <v>71.95</v>
          </cell>
        </row>
        <row r="141">
          <cell r="A141" t="str">
            <v>00871</v>
          </cell>
          <cell r="B141" t="str">
            <v>Gonzalez Vizcaino Maria Lucia</v>
          </cell>
          <cell r="C141">
            <v>6666.6</v>
          </cell>
          <cell r="D141">
            <v>3333.3</v>
          </cell>
          <cell r="E141">
            <v>1166.6500000000001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1110.8399999999999</v>
          </cell>
          <cell r="K141">
            <v>0</v>
          </cell>
          <cell r="L141">
            <v>0</v>
          </cell>
          <cell r="M141">
            <v>12277.39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902.54</v>
          </cell>
          <cell r="T141">
            <v>0</v>
          </cell>
          <cell r="U141">
            <v>902.54</v>
          </cell>
          <cell r="V141">
            <v>317.02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1219.56</v>
          </cell>
          <cell r="AI141">
            <v>11057.83</v>
          </cell>
          <cell r="AJ141">
            <v>221.78</v>
          </cell>
          <cell r="AK141">
            <v>399.18</v>
          </cell>
          <cell r="AL141">
            <v>854.76</v>
          </cell>
          <cell r="AM141">
            <v>253.46</v>
          </cell>
        </row>
        <row r="142">
          <cell r="A142" t="str">
            <v>Total Depto</v>
          </cell>
          <cell r="C142" t="str">
            <v xml:space="preserve">  -----------------------</v>
          </cell>
          <cell r="D142" t="str">
            <v xml:space="preserve">  -----------------------</v>
          </cell>
          <cell r="E142" t="str">
            <v xml:space="preserve">  -----------------------</v>
          </cell>
          <cell r="F142" t="str">
            <v xml:space="preserve">  -----------------------</v>
          </cell>
          <cell r="G142" t="str">
            <v xml:space="preserve">  -----------------------</v>
          </cell>
          <cell r="H142" t="str">
            <v xml:space="preserve">  -----------------------</v>
          </cell>
          <cell r="I142" t="str">
            <v xml:space="preserve">  -----------------------</v>
          </cell>
          <cell r="J142" t="str">
            <v xml:space="preserve">  -----------------------</v>
          </cell>
          <cell r="K142" t="str">
            <v xml:space="preserve">  -----------------------</v>
          </cell>
          <cell r="L142" t="str">
            <v xml:space="preserve">  -----------------------</v>
          </cell>
          <cell r="M142" t="str">
            <v xml:space="preserve">  -----------------------</v>
          </cell>
          <cell r="N142" t="str">
            <v xml:space="preserve">  -----------------------</v>
          </cell>
          <cell r="O142" t="str">
            <v xml:space="preserve">  -----------------------</v>
          </cell>
          <cell r="P142" t="str">
            <v xml:space="preserve">  -----------------------</v>
          </cell>
          <cell r="Q142" t="str">
            <v xml:space="preserve">  -----------------------</v>
          </cell>
          <cell r="R142" t="str">
            <v xml:space="preserve">  -----------------------</v>
          </cell>
          <cell r="S142" t="str">
            <v xml:space="preserve">  -----------------------</v>
          </cell>
          <cell r="T142" t="str">
            <v xml:space="preserve">  -----------------------</v>
          </cell>
          <cell r="U142" t="str">
            <v xml:space="preserve">  -----------------------</v>
          </cell>
          <cell r="V142" t="str">
            <v xml:space="preserve">  -----------------------</v>
          </cell>
          <cell r="W142" t="str">
            <v xml:space="preserve">  -----------------------</v>
          </cell>
          <cell r="X142" t="str">
            <v xml:space="preserve">  -----------------------</v>
          </cell>
          <cell r="Y142" t="str">
            <v xml:space="preserve">  -----------------------</v>
          </cell>
          <cell r="Z142" t="str">
            <v xml:space="preserve">  -----------------------</v>
          </cell>
          <cell r="AA142" t="str">
            <v xml:space="preserve">  -----------------------</v>
          </cell>
          <cell r="AB142" t="str">
            <v xml:space="preserve">  -----------------------</v>
          </cell>
          <cell r="AC142" t="str">
            <v xml:space="preserve">  -----------------------</v>
          </cell>
          <cell r="AD142" t="str">
            <v xml:space="preserve">  -----------------------</v>
          </cell>
          <cell r="AE142" t="str">
            <v xml:space="preserve">  -----------------------</v>
          </cell>
          <cell r="AF142" t="str">
            <v xml:space="preserve">  -----------------------</v>
          </cell>
          <cell r="AG142" t="str">
            <v xml:space="preserve">  -----------------------</v>
          </cell>
          <cell r="AH142" t="str">
            <v xml:space="preserve">  -----------------------</v>
          </cell>
          <cell r="AI142" t="str">
            <v xml:space="preserve">  -----------------------</v>
          </cell>
          <cell r="AJ142" t="str">
            <v xml:space="preserve">  -----------------------</v>
          </cell>
          <cell r="AK142" t="str">
            <v xml:space="preserve">  -----------------------</v>
          </cell>
          <cell r="AL142" t="str">
            <v xml:space="preserve">  -----------------------</v>
          </cell>
          <cell r="AM142" t="str">
            <v xml:space="preserve">  -----------------------</v>
          </cell>
        </row>
        <row r="143">
          <cell r="C143">
            <v>9778.2000000000007</v>
          </cell>
          <cell r="D143">
            <v>3333.3</v>
          </cell>
          <cell r="E143">
            <v>1892.69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1110.8399999999999</v>
          </cell>
          <cell r="K143">
            <v>0</v>
          </cell>
          <cell r="L143">
            <v>0</v>
          </cell>
          <cell r="M143">
            <v>16115.03</v>
          </cell>
          <cell r="N143">
            <v>0</v>
          </cell>
          <cell r="O143">
            <v>0</v>
          </cell>
          <cell r="P143">
            <v>0</v>
          </cell>
          <cell r="Q143">
            <v>-125.1</v>
          </cell>
          <cell r="R143">
            <v>0</v>
          </cell>
          <cell r="S143">
            <v>1085.19</v>
          </cell>
          <cell r="T143">
            <v>0</v>
          </cell>
          <cell r="U143">
            <v>902.54</v>
          </cell>
          <cell r="V143">
            <v>317.02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1219.56</v>
          </cell>
          <cell r="AI143">
            <v>14895.47</v>
          </cell>
          <cell r="AJ143">
            <v>307.22000000000003</v>
          </cell>
          <cell r="AK143">
            <v>552.98</v>
          </cell>
          <cell r="AL143">
            <v>1614.52</v>
          </cell>
          <cell r="AM143">
            <v>325.41000000000003</v>
          </cell>
        </row>
        <row r="145">
          <cell r="A145" t="str">
            <v>Departamento 4502 ORG CNOP</v>
          </cell>
        </row>
        <row r="146">
          <cell r="A146" t="str">
            <v>00781</v>
          </cell>
          <cell r="B146" t="str">
            <v>Hernandez Diaz Genesis</v>
          </cell>
          <cell r="C146">
            <v>4256</v>
          </cell>
          <cell r="D146">
            <v>2128</v>
          </cell>
          <cell r="E146">
            <v>744.8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7128.8</v>
          </cell>
          <cell r="N146">
            <v>0</v>
          </cell>
          <cell r="O146">
            <v>0</v>
          </cell>
          <cell r="P146">
            <v>2951.63</v>
          </cell>
          <cell r="Q146">
            <v>-250.2</v>
          </cell>
          <cell r="R146">
            <v>0</v>
          </cell>
          <cell r="S146">
            <v>381.66</v>
          </cell>
          <cell r="T146">
            <v>0</v>
          </cell>
          <cell r="U146">
            <v>131.44</v>
          </cell>
          <cell r="V146">
            <v>175.32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3258.39</v>
          </cell>
          <cell r="AI146">
            <v>3870.41</v>
          </cell>
          <cell r="AJ146">
            <v>129.16</v>
          </cell>
          <cell r="AK146">
            <v>232.5</v>
          </cell>
          <cell r="AL146">
            <v>718.02</v>
          </cell>
          <cell r="AM146">
            <v>147.62</v>
          </cell>
        </row>
        <row r="147">
          <cell r="A147" t="str">
            <v>Total Depto</v>
          </cell>
          <cell r="C147" t="str">
            <v xml:space="preserve">  -----------------------</v>
          </cell>
          <cell r="D147" t="str">
            <v xml:space="preserve">  -----------------------</v>
          </cell>
          <cell r="E147" t="str">
            <v xml:space="preserve">  -----------------------</v>
          </cell>
          <cell r="F147" t="str">
            <v xml:space="preserve">  -----------------------</v>
          </cell>
          <cell r="G147" t="str">
            <v xml:space="preserve">  -----------------------</v>
          </cell>
          <cell r="H147" t="str">
            <v xml:space="preserve">  -----------------------</v>
          </cell>
          <cell r="I147" t="str">
            <v xml:space="preserve">  -----------------------</v>
          </cell>
          <cell r="J147" t="str">
            <v xml:space="preserve">  -----------------------</v>
          </cell>
          <cell r="K147" t="str">
            <v xml:space="preserve">  -----------------------</v>
          </cell>
          <cell r="L147" t="str">
            <v xml:space="preserve">  -----------------------</v>
          </cell>
          <cell r="M147" t="str">
            <v xml:space="preserve">  -----------------------</v>
          </cell>
          <cell r="N147" t="str">
            <v xml:space="preserve">  -----------------------</v>
          </cell>
          <cell r="O147" t="str">
            <v xml:space="preserve">  -----------------------</v>
          </cell>
          <cell r="P147" t="str">
            <v xml:space="preserve">  -----------------------</v>
          </cell>
          <cell r="Q147" t="str">
            <v xml:space="preserve">  -----------------------</v>
          </cell>
          <cell r="R147" t="str">
            <v xml:space="preserve">  -----------------------</v>
          </cell>
          <cell r="S147" t="str">
            <v xml:space="preserve">  -----------------------</v>
          </cell>
          <cell r="T147" t="str">
            <v xml:space="preserve">  -----------------------</v>
          </cell>
          <cell r="U147" t="str">
            <v xml:space="preserve">  -----------------------</v>
          </cell>
          <cell r="V147" t="str">
            <v xml:space="preserve">  -----------------------</v>
          </cell>
          <cell r="W147" t="str">
            <v xml:space="preserve">  -----------------------</v>
          </cell>
          <cell r="X147" t="str">
            <v xml:space="preserve">  -----------------------</v>
          </cell>
          <cell r="Y147" t="str">
            <v xml:space="preserve">  -----------------------</v>
          </cell>
          <cell r="Z147" t="str">
            <v xml:space="preserve">  -----------------------</v>
          </cell>
          <cell r="AA147" t="str">
            <v xml:space="preserve">  -----------------------</v>
          </cell>
          <cell r="AB147" t="str">
            <v xml:space="preserve">  -----------------------</v>
          </cell>
          <cell r="AC147" t="str">
            <v xml:space="preserve">  -----------------------</v>
          </cell>
          <cell r="AD147" t="str">
            <v xml:space="preserve">  -----------------------</v>
          </cell>
          <cell r="AE147" t="str">
            <v xml:space="preserve">  -----------------------</v>
          </cell>
          <cell r="AF147" t="str">
            <v xml:space="preserve">  -----------------------</v>
          </cell>
          <cell r="AG147" t="str">
            <v xml:space="preserve">  -----------------------</v>
          </cell>
          <cell r="AH147" t="str">
            <v xml:space="preserve">  -----------------------</v>
          </cell>
          <cell r="AI147" t="str">
            <v xml:space="preserve">  -----------------------</v>
          </cell>
          <cell r="AJ147" t="str">
            <v xml:space="preserve">  -----------------------</v>
          </cell>
          <cell r="AK147" t="str">
            <v xml:space="preserve">  -----------------------</v>
          </cell>
          <cell r="AL147" t="str">
            <v xml:space="preserve">  -----------------------</v>
          </cell>
          <cell r="AM147" t="str">
            <v xml:space="preserve">  -----------------------</v>
          </cell>
        </row>
        <row r="148">
          <cell r="C148">
            <v>4256</v>
          </cell>
          <cell r="D148">
            <v>2128</v>
          </cell>
          <cell r="E148">
            <v>744.8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7128.8</v>
          </cell>
          <cell r="N148">
            <v>0</v>
          </cell>
          <cell r="O148">
            <v>0</v>
          </cell>
          <cell r="P148">
            <v>2951.63</v>
          </cell>
          <cell r="Q148">
            <v>-250.2</v>
          </cell>
          <cell r="R148">
            <v>0</v>
          </cell>
          <cell r="S148">
            <v>381.66</v>
          </cell>
          <cell r="T148">
            <v>0</v>
          </cell>
          <cell r="U148">
            <v>131.44</v>
          </cell>
          <cell r="V148">
            <v>175.32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3258.39</v>
          </cell>
          <cell r="AI148">
            <v>3870.41</v>
          </cell>
          <cell r="AJ148">
            <v>129.16</v>
          </cell>
          <cell r="AK148">
            <v>232.5</v>
          </cell>
          <cell r="AL148">
            <v>718.02</v>
          </cell>
          <cell r="AM148">
            <v>147.62</v>
          </cell>
        </row>
        <row r="150">
          <cell r="A150" t="str">
            <v>Departamento 4712 COM MUN ZAPOPAN</v>
          </cell>
        </row>
        <row r="151">
          <cell r="A151" t="str">
            <v>00850</v>
          </cell>
          <cell r="B151" t="str">
            <v>Becerra Iñiguez Julio Ricardo</v>
          </cell>
          <cell r="C151">
            <v>4148.8</v>
          </cell>
          <cell r="D151">
            <v>2074.4</v>
          </cell>
          <cell r="E151">
            <v>726.04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6949.24</v>
          </cell>
          <cell r="N151">
            <v>0</v>
          </cell>
          <cell r="O151">
            <v>0</v>
          </cell>
          <cell r="P151">
            <v>0</v>
          </cell>
          <cell r="Q151">
            <v>-250.2</v>
          </cell>
          <cell r="R151">
            <v>0</v>
          </cell>
          <cell r="S151">
            <v>365.3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6949.24</v>
          </cell>
          <cell r="AJ151">
            <v>170.88</v>
          </cell>
          <cell r="AK151">
            <v>307.60000000000002</v>
          </cell>
          <cell r="AL151">
            <v>759.76</v>
          </cell>
          <cell r="AM151">
            <v>143.9</v>
          </cell>
        </row>
        <row r="152">
          <cell r="A152" t="str">
            <v>00876</v>
          </cell>
          <cell r="B152" t="str">
            <v>Perez Palacios Jorge Antonio</v>
          </cell>
          <cell r="C152">
            <v>1037.2</v>
          </cell>
          <cell r="D152">
            <v>2074.4</v>
          </cell>
          <cell r="E152">
            <v>726.04</v>
          </cell>
          <cell r="F152">
            <v>0</v>
          </cell>
          <cell r="G152">
            <v>158.28</v>
          </cell>
          <cell r="H152">
            <v>426.25</v>
          </cell>
          <cell r="I152">
            <v>0</v>
          </cell>
          <cell r="J152">
            <v>888.4</v>
          </cell>
          <cell r="K152">
            <v>0</v>
          </cell>
          <cell r="L152">
            <v>0</v>
          </cell>
          <cell r="M152">
            <v>5310.57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278.74</v>
          </cell>
          <cell r="T152">
            <v>0</v>
          </cell>
          <cell r="U152">
            <v>278.74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278.74</v>
          </cell>
          <cell r="AI152">
            <v>5031.83</v>
          </cell>
          <cell r="AJ152">
            <v>106.13</v>
          </cell>
          <cell r="AK152">
            <v>191.03</v>
          </cell>
          <cell r="AL152">
            <v>402.64</v>
          </cell>
          <cell r="AM152">
            <v>89.37</v>
          </cell>
        </row>
        <row r="153">
          <cell r="A153" t="str">
            <v>00927</v>
          </cell>
          <cell r="B153" t="str">
            <v>Coronado Rojas Jenifer Yaneth</v>
          </cell>
          <cell r="C153">
            <v>1037.2</v>
          </cell>
          <cell r="D153">
            <v>2881.8</v>
          </cell>
          <cell r="E153">
            <v>1008.63</v>
          </cell>
          <cell r="F153">
            <v>0</v>
          </cell>
          <cell r="G153">
            <v>556.19000000000005</v>
          </cell>
          <cell r="H153">
            <v>592.15</v>
          </cell>
          <cell r="I153">
            <v>0</v>
          </cell>
          <cell r="J153">
            <v>888.4</v>
          </cell>
          <cell r="K153">
            <v>0</v>
          </cell>
          <cell r="L153">
            <v>0</v>
          </cell>
          <cell r="M153">
            <v>6964.37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379.8</v>
          </cell>
          <cell r="T153">
            <v>0</v>
          </cell>
          <cell r="U153">
            <v>379.8</v>
          </cell>
          <cell r="V153">
            <v>102.67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482.47</v>
          </cell>
          <cell r="AI153">
            <v>6481.9</v>
          </cell>
          <cell r="AJ153">
            <v>75.650000000000006</v>
          </cell>
          <cell r="AK153">
            <v>136.16999999999999</v>
          </cell>
          <cell r="AL153">
            <v>370.08</v>
          </cell>
          <cell r="AM153">
            <v>86.45</v>
          </cell>
        </row>
        <row r="154">
          <cell r="A154" t="str">
            <v>Total Depto</v>
          </cell>
          <cell r="C154" t="str">
            <v xml:space="preserve">  -----------------------</v>
          </cell>
          <cell r="D154" t="str">
            <v xml:space="preserve">  -----------------------</v>
          </cell>
          <cell r="E154" t="str">
            <v xml:space="preserve">  -----------------------</v>
          </cell>
          <cell r="F154" t="str">
            <v xml:space="preserve">  -----------------------</v>
          </cell>
          <cell r="G154" t="str">
            <v xml:space="preserve">  -----------------------</v>
          </cell>
          <cell r="H154" t="str">
            <v xml:space="preserve">  -----------------------</v>
          </cell>
          <cell r="I154" t="str">
            <v xml:space="preserve">  -----------------------</v>
          </cell>
          <cell r="J154" t="str">
            <v xml:space="preserve">  -----------------------</v>
          </cell>
          <cell r="K154" t="str">
            <v xml:space="preserve">  -----------------------</v>
          </cell>
          <cell r="L154" t="str">
            <v xml:space="preserve">  -----------------------</v>
          </cell>
          <cell r="M154" t="str">
            <v xml:space="preserve">  -----------------------</v>
          </cell>
          <cell r="N154" t="str">
            <v xml:space="preserve">  -----------------------</v>
          </cell>
          <cell r="O154" t="str">
            <v xml:space="preserve">  -----------------------</v>
          </cell>
          <cell r="P154" t="str">
            <v xml:space="preserve">  -----------------------</v>
          </cell>
          <cell r="Q154" t="str">
            <v xml:space="preserve">  -----------------------</v>
          </cell>
          <cell r="R154" t="str">
            <v xml:space="preserve">  -----------------------</v>
          </cell>
          <cell r="S154" t="str">
            <v xml:space="preserve">  -----------------------</v>
          </cell>
          <cell r="T154" t="str">
            <v xml:space="preserve">  -----------------------</v>
          </cell>
          <cell r="U154" t="str">
            <v xml:space="preserve">  -----------------------</v>
          </cell>
          <cell r="V154" t="str">
            <v xml:space="preserve">  -----------------------</v>
          </cell>
          <cell r="W154" t="str">
            <v xml:space="preserve">  -----------------------</v>
          </cell>
          <cell r="X154" t="str">
            <v xml:space="preserve">  -----------------------</v>
          </cell>
          <cell r="Y154" t="str">
            <v xml:space="preserve">  -----------------------</v>
          </cell>
          <cell r="Z154" t="str">
            <v xml:space="preserve">  -----------------------</v>
          </cell>
          <cell r="AA154" t="str">
            <v xml:space="preserve">  -----------------------</v>
          </cell>
          <cell r="AB154" t="str">
            <v xml:space="preserve">  -----------------------</v>
          </cell>
          <cell r="AC154" t="str">
            <v xml:space="preserve">  -----------------------</v>
          </cell>
          <cell r="AD154" t="str">
            <v xml:space="preserve">  -----------------------</v>
          </cell>
          <cell r="AE154" t="str">
            <v xml:space="preserve">  -----------------------</v>
          </cell>
          <cell r="AF154" t="str">
            <v xml:space="preserve">  -----------------------</v>
          </cell>
          <cell r="AG154" t="str">
            <v xml:space="preserve">  -----------------------</v>
          </cell>
          <cell r="AH154" t="str">
            <v xml:space="preserve">  -----------------------</v>
          </cell>
          <cell r="AI154" t="str">
            <v xml:space="preserve">  -----------------------</v>
          </cell>
          <cell r="AJ154" t="str">
            <v xml:space="preserve">  -----------------------</v>
          </cell>
          <cell r="AK154" t="str">
            <v xml:space="preserve">  -----------------------</v>
          </cell>
          <cell r="AL154" t="str">
            <v xml:space="preserve">  -----------------------</v>
          </cell>
          <cell r="AM154" t="str">
            <v xml:space="preserve">  -----------------------</v>
          </cell>
        </row>
        <row r="155">
          <cell r="C155">
            <v>6223.2</v>
          </cell>
          <cell r="D155">
            <v>7030.6</v>
          </cell>
          <cell r="E155">
            <v>2460.71</v>
          </cell>
          <cell r="F155">
            <v>0</v>
          </cell>
          <cell r="G155">
            <v>714.47</v>
          </cell>
          <cell r="H155">
            <v>1018.4</v>
          </cell>
          <cell r="I155">
            <v>0</v>
          </cell>
          <cell r="J155">
            <v>1776.8</v>
          </cell>
          <cell r="K155">
            <v>0</v>
          </cell>
          <cell r="L155">
            <v>0</v>
          </cell>
          <cell r="M155">
            <v>19224.18</v>
          </cell>
          <cell r="N155">
            <v>0</v>
          </cell>
          <cell r="O155">
            <v>0</v>
          </cell>
          <cell r="P155">
            <v>0</v>
          </cell>
          <cell r="Q155">
            <v>-250.2</v>
          </cell>
          <cell r="R155">
            <v>0</v>
          </cell>
          <cell r="S155">
            <v>1023.84</v>
          </cell>
          <cell r="T155">
            <v>0</v>
          </cell>
          <cell r="U155">
            <v>658.54</v>
          </cell>
          <cell r="V155">
            <v>102.67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761.21</v>
          </cell>
          <cell r="AI155">
            <v>18462.97</v>
          </cell>
          <cell r="AJ155">
            <v>352.66</v>
          </cell>
          <cell r="AK155">
            <v>634.79999999999995</v>
          </cell>
          <cell r="AL155">
            <v>1532.48</v>
          </cell>
          <cell r="AM155">
            <v>319.72000000000003</v>
          </cell>
        </row>
        <row r="157">
          <cell r="A157" t="str">
            <v>Departamento 4741 COM MUN GUADALAJARA</v>
          </cell>
        </row>
        <row r="158">
          <cell r="A158" t="str">
            <v>00878</v>
          </cell>
          <cell r="B158" t="str">
            <v>Tovar Covarrubias Brianda Jackeline</v>
          </cell>
          <cell r="C158">
            <v>1063</v>
          </cell>
          <cell r="D158">
            <v>2126</v>
          </cell>
          <cell r="E158">
            <v>744.1</v>
          </cell>
          <cell r="F158">
            <v>0</v>
          </cell>
          <cell r="G158">
            <v>297.64</v>
          </cell>
          <cell r="H158">
            <v>436.85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4667.59</v>
          </cell>
          <cell r="N158">
            <v>15</v>
          </cell>
          <cell r="O158">
            <v>0</v>
          </cell>
          <cell r="P158">
            <v>479.03</v>
          </cell>
          <cell r="Q158">
            <v>-125.1</v>
          </cell>
          <cell r="R158">
            <v>0</v>
          </cell>
          <cell r="S158">
            <v>190.5</v>
          </cell>
          <cell r="T158">
            <v>0</v>
          </cell>
          <cell r="U158">
            <v>65.400000000000006</v>
          </cell>
          <cell r="V158">
            <v>87.57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647</v>
          </cell>
          <cell r="AI158">
            <v>4020.59</v>
          </cell>
          <cell r="AJ158">
            <v>64.52</v>
          </cell>
          <cell r="AK158">
            <v>116.14</v>
          </cell>
          <cell r="AL158">
            <v>358.95</v>
          </cell>
          <cell r="AM158">
            <v>73.739999999999995</v>
          </cell>
        </row>
        <row r="159">
          <cell r="A159" t="str">
            <v>00880</v>
          </cell>
          <cell r="B159" t="str">
            <v>Macias Lopez Roberto</v>
          </cell>
          <cell r="C159">
            <v>0</v>
          </cell>
          <cell r="D159">
            <v>0</v>
          </cell>
          <cell r="E159">
            <v>814.76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814.76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814.76</v>
          </cell>
          <cell r="AJ159">
            <v>-4.07</v>
          </cell>
          <cell r="AK159">
            <v>-7.33</v>
          </cell>
          <cell r="AL159">
            <v>0</v>
          </cell>
          <cell r="AM159">
            <v>135.02000000000001</v>
          </cell>
        </row>
        <row r="160">
          <cell r="A160" t="str">
            <v>00912</v>
          </cell>
          <cell r="B160" t="str">
            <v>Cuevas Chacon Jose Luis</v>
          </cell>
          <cell r="C160">
            <v>1037.2</v>
          </cell>
          <cell r="D160">
            <v>2590.9299999999998</v>
          </cell>
          <cell r="E160">
            <v>726.04</v>
          </cell>
          <cell r="F160">
            <v>0</v>
          </cell>
          <cell r="G160">
            <v>0</v>
          </cell>
          <cell r="H160">
            <v>426.25</v>
          </cell>
          <cell r="I160">
            <v>0</v>
          </cell>
          <cell r="J160">
            <v>47.4</v>
          </cell>
          <cell r="K160">
            <v>0</v>
          </cell>
          <cell r="L160">
            <v>0</v>
          </cell>
          <cell r="M160">
            <v>4827.82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243.43</v>
          </cell>
          <cell r="T160">
            <v>0</v>
          </cell>
          <cell r="U160">
            <v>243.43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243.43</v>
          </cell>
          <cell r="AI160">
            <v>4584.3900000000003</v>
          </cell>
          <cell r="AJ160">
            <v>85.44</v>
          </cell>
          <cell r="AK160">
            <v>153.80000000000001</v>
          </cell>
          <cell r="AL160">
            <v>379.88</v>
          </cell>
          <cell r="AM160">
            <v>71.95</v>
          </cell>
        </row>
        <row r="161">
          <cell r="A161" t="str">
            <v>00960</v>
          </cell>
          <cell r="B161" t="str">
            <v>Torres De la Rosa Maria Guadalupe</v>
          </cell>
          <cell r="C161">
            <v>1500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6000</v>
          </cell>
          <cell r="K161">
            <v>0</v>
          </cell>
          <cell r="L161">
            <v>0</v>
          </cell>
          <cell r="M161">
            <v>7500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783.86</v>
          </cell>
          <cell r="T161">
            <v>0</v>
          </cell>
          <cell r="U161">
            <v>783.86</v>
          </cell>
          <cell r="V161">
            <v>127.06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910.92</v>
          </cell>
          <cell r="AI161">
            <v>6589.08</v>
          </cell>
          <cell r="AJ161">
            <v>91.05</v>
          </cell>
          <cell r="AK161">
            <v>205.67</v>
          </cell>
          <cell r="AL161">
            <v>395.08</v>
          </cell>
          <cell r="AM161">
            <v>104.06</v>
          </cell>
        </row>
        <row r="162">
          <cell r="A162" t="str">
            <v>00962</v>
          </cell>
          <cell r="B162" t="str">
            <v>Lopez Puente Jorge Luis</v>
          </cell>
          <cell r="C162">
            <v>416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3334</v>
          </cell>
          <cell r="K162">
            <v>0</v>
          </cell>
          <cell r="L162">
            <v>0</v>
          </cell>
          <cell r="M162">
            <v>3750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251.54</v>
          </cell>
          <cell r="T162">
            <v>0</v>
          </cell>
          <cell r="U162">
            <v>251.54</v>
          </cell>
          <cell r="V162">
            <v>85.68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337.22</v>
          </cell>
          <cell r="AI162">
            <v>3412.78</v>
          </cell>
          <cell r="AJ162">
            <v>63.13</v>
          </cell>
          <cell r="AK162">
            <v>118.36</v>
          </cell>
          <cell r="AL162">
            <v>357.56</v>
          </cell>
          <cell r="AM162">
            <v>72.150000000000006</v>
          </cell>
        </row>
        <row r="163">
          <cell r="A163" t="str">
            <v>Total Depto</v>
          </cell>
          <cell r="C163" t="str">
            <v xml:space="preserve">  -----------------------</v>
          </cell>
          <cell r="D163" t="str">
            <v xml:space="preserve">  -----------------------</v>
          </cell>
          <cell r="E163" t="str">
            <v xml:space="preserve">  -----------------------</v>
          </cell>
          <cell r="F163" t="str">
            <v xml:space="preserve">  -----------------------</v>
          </cell>
          <cell r="G163" t="str">
            <v xml:space="preserve">  -----------------------</v>
          </cell>
          <cell r="H163" t="str">
            <v xml:space="preserve">  -----------------------</v>
          </cell>
          <cell r="I163" t="str">
            <v xml:space="preserve">  -----------------------</v>
          </cell>
          <cell r="J163" t="str">
            <v xml:space="preserve">  -----------------------</v>
          </cell>
          <cell r="K163" t="str">
            <v xml:space="preserve">  -----------------------</v>
          </cell>
          <cell r="L163" t="str">
            <v xml:space="preserve">  -----------------------</v>
          </cell>
          <cell r="M163" t="str">
            <v xml:space="preserve">  -----------------------</v>
          </cell>
          <cell r="N163" t="str">
            <v xml:space="preserve">  -----------------------</v>
          </cell>
          <cell r="O163" t="str">
            <v xml:space="preserve">  -----------------------</v>
          </cell>
          <cell r="P163" t="str">
            <v xml:space="preserve">  -----------------------</v>
          </cell>
          <cell r="Q163" t="str">
            <v xml:space="preserve">  -----------------------</v>
          </cell>
          <cell r="R163" t="str">
            <v xml:space="preserve">  -----------------------</v>
          </cell>
          <cell r="S163" t="str">
            <v xml:space="preserve">  -----------------------</v>
          </cell>
          <cell r="T163" t="str">
            <v xml:space="preserve">  -----------------------</v>
          </cell>
          <cell r="U163" t="str">
            <v xml:space="preserve">  -----------------------</v>
          </cell>
          <cell r="V163" t="str">
            <v xml:space="preserve">  -----------------------</v>
          </cell>
          <cell r="W163" t="str">
            <v xml:space="preserve">  -----------------------</v>
          </cell>
          <cell r="X163" t="str">
            <v xml:space="preserve">  -----------------------</v>
          </cell>
          <cell r="Y163" t="str">
            <v xml:space="preserve">  -----------------------</v>
          </cell>
          <cell r="Z163" t="str">
            <v xml:space="preserve">  -----------------------</v>
          </cell>
          <cell r="AA163" t="str">
            <v xml:space="preserve">  -----------------------</v>
          </cell>
          <cell r="AB163" t="str">
            <v xml:space="preserve">  -----------------------</v>
          </cell>
          <cell r="AC163" t="str">
            <v xml:space="preserve">  -----------------------</v>
          </cell>
          <cell r="AD163" t="str">
            <v xml:space="preserve">  -----------------------</v>
          </cell>
          <cell r="AE163" t="str">
            <v xml:space="preserve">  -----------------------</v>
          </cell>
          <cell r="AF163" t="str">
            <v xml:space="preserve">  -----------------------</v>
          </cell>
          <cell r="AG163" t="str">
            <v xml:space="preserve">  -----------------------</v>
          </cell>
          <cell r="AH163" t="str">
            <v xml:space="preserve">  -----------------------</v>
          </cell>
          <cell r="AI163" t="str">
            <v xml:space="preserve">  -----------------------</v>
          </cell>
          <cell r="AJ163" t="str">
            <v xml:space="preserve">  -----------------------</v>
          </cell>
          <cell r="AK163" t="str">
            <v xml:space="preserve">  -----------------------</v>
          </cell>
          <cell r="AL163" t="str">
            <v xml:space="preserve">  -----------------------</v>
          </cell>
          <cell r="AM163" t="str">
            <v xml:space="preserve">  -----------------------</v>
          </cell>
        </row>
        <row r="164">
          <cell r="C164">
            <v>4016.2</v>
          </cell>
          <cell r="D164">
            <v>4716.93</v>
          </cell>
          <cell r="E164">
            <v>2284.9</v>
          </cell>
          <cell r="F164">
            <v>0</v>
          </cell>
          <cell r="G164">
            <v>297.64</v>
          </cell>
          <cell r="H164">
            <v>863.1</v>
          </cell>
          <cell r="I164">
            <v>0</v>
          </cell>
          <cell r="J164">
            <v>9381.4</v>
          </cell>
          <cell r="K164">
            <v>0</v>
          </cell>
          <cell r="L164">
            <v>0</v>
          </cell>
          <cell r="M164">
            <v>21560.17</v>
          </cell>
          <cell r="N164">
            <v>15</v>
          </cell>
          <cell r="O164">
            <v>0</v>
          </cell>
          <cell r="P164">
            <v>479.03</v>
          </cell>
          <cell r="Q164">
            <v>-125.1</v>
          </cell>
          <cell r="R164">
            <v>0</v>
          </cell>
          <cell r="S164">
            <v>1469.33</v>
          </cell>
          <cell r="T164">
            <v>0</v>
          </cell>
          <cell r="U164">
            <v>1344.23</v>
          </cell>
          <cell r="V164">
            <v>300.31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2138.5700000000002</v>
          </cell>
          <cell r="AI164">
            <v>19421.599999999999</v>
          </cell>
          <cell r="AJ164">
            <v>300.07</v>
          </cell>
          <cell r="AK164">
            <v>586.64</v>
          </cell>
          <cell r="AL164">
            <v>1491.47</v>
          </cell>
          <cell r="AM164">
            <v>456.92</v>
          </cell>
        </row>
        <row r="166">
          <cell r="A166" t="str">
            <v>Departamento 4794 COM MUN TEPATITLAN DE MORELOS</v>
          </cell>
        </row>
        <row r="167">
          <cell r="A167" t="str">
            <v>00279</v>
          </cell>
          <cell r="B167" t="str">
            <v>Bravo Garcia Andrea Nallely</v>
          </cell>
          <cell r="C167">
            <v>4148.8</v>
          </cell>
          <cell r="D167">
            <v>2074.4</v>
          </cell>
          <cell r="E167">
            <v>726.04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595.35</v>
          </cell>
          <cell r="K167">
            <v>0</v>
          </cell>
          <cell r="L167">
            <v>0</v>
          </cell>
          <cell r="M167">
            <v>7544.59</v>
          </cell>
          <cell r="N167">
            <v>0</v>
          </cell>
          <cell r="O167">
            <v>0</v>
          </cell>
          <cell r="P167">
            <v>0</v>
          </cell>
          <cell r="Q167">
            <v>-125.1</v>
          </cell>
          <cell r="R167">
            <v>0</v>
          </cell>
          <cell r="S167">
            <v>428.94</v>
          </cell>
          <cell r="T167">
            <v>0</v>
          </cell>
          <cell r="U167">
            <v>303.83999999999997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303.83999999999997</v>
          </cell>
          <cell r="AI167">
            <v>7240.75</v>
          </cell>
          <cell r="AJ167">
            <v>170.88</v>
          </cell>
          <cell r="AK167">
            <v>307.60000000000002</v>
          </cell>
          <cell r="AL167">
            <v>759.76</v>
          </cell>
          <cell r="AM167">
            <v>143.9</v>
          </cell>
        </row>
        <row r="168">
          <cell r="A168" t="str">
            <v>Total Depto</v>
          </cell>
          <cell r="C168" t="str">
            <v xml:space="preserve">  -----------------------</v>
          </cell>
          <cell r="D168" t="str">
            <v xml:space="preserve">  -----------------------</v>
          </cell>
          <cell r="E168" t="str">
            <v xml:space="preserve">  -----------------------</v>
          </cell>
          <cell r="F168" t="str">
            <v xml:space="preserve">  -----------------------</v>
          </cell>
          <cell r="G168" t="str">
            <v xml:space="preserve">  -----------------------</v>
          </cell>
          <cell r="H168" t="str">
            <v xml:space="preserve">  -----------------------</v>
          </cell>
          <cell r="I168" t="str">
            <v xml:space="preserve">  -----------------------</v>
          </cell>
          <cell r="J168" t="str">
            <v xml:space="preserve">  -----------------------</v>
          </cell>
          <cell r="K168" t="str">
            <v xml:space="preserve">  -----------------------</v>
          </cell>
          <cell r="L168" t="str">
            <v xml:space="preserve">  -----------------------</v>
          </cell>
          <cell r="M168" t="str">
            <v xml:space="preserve">  -----------------------</v>
          </cell>
          <cell r="N168" t="str">
            <v xml:space="preserve">  -----------------------</v>
          </cell>
          <cell r="O168" t="str">
            <v xml:space="preserve">  -----------------------</v>
          </cell>
          <cell r="P168" t="str">
            <v xml:space="preserve">  -----------------------</v>
          </cell>
          <cell r="Q168" t="str">
            <v xml:space="preserve">  -----------------------</v>
          </cell>
          <cell r="R168" t="str">
            <v xml:space="preserve">  -----------------------</v>
          </cell>
          <cell r="S168" t="str">
            <v xml:space="preserve">  -----------------------</v>
          </cell>
          <cell r="T168" t="str">
            <v xml:space="preserve">  -----------------------</v>
          </cell>
          <cell r="U168" t="str">
            <v xml:space="preserve">  -----------------------</v>
          </cell>
          <cell r="V168" t="str">
            <v xml:space="preserve">  -----------------------</v>
          </cell>
          <cell r="W168" t="str">
            <v xml:space="preserve">  -----------------------</v>
          </cell>
          <cell r="X168" t="str">
            <v xml:space="preserve">  -----------------------</v>
          </cell>
          <cell r="Y168" t="str">
            <v xml:space="preserve">  -----------------------</v>
          </cell>
          <cell r="Z168" t="str">
            <v xml:space="preserve">  -----------------------</v>
          </cell>
          <cell r="AA168" t="str">
            <v xml:space="preserve">  -----------------------</v>
          </cell>
          <cell r="AB168" t="str">
            <v xml:space="preserve">  -----------------------</v>
          </cell>
          <cell r="AC168" t="str">
            <v xml:space="preserve">  -----------------------</v>
          </cell>
          <cell r="AD168" t="str">
            <v xml:space="preserve">  -----------------------</v>
          </cell>
          <cell r="AE168" t="str">
            <v xml:space="preserve">  -----------------------</v>
          </cell>
          <cell r="AF168" t="str">
            <v xml:space="preserve">  -----------------------</v>
          </cell>
          <cell r="AG168" t="str">
            <v xml:space="preserve">  -----------------------</v>
          </cell>
          <cell r="AH168" t="str">
            <v xml:space="preserve">  -----------------------</v>
          </cell>
          <cell r="AI168" t="str">
            <v xml:space="preserve">  -----------------------</v>
          </cell>
          <cell r="AJ168" t="str">
            <v xml:space="preserve">  -----------------------</v>
          </cell>
          <cell r="AK168" t="str">
            <v xml:space="preserve">  -----------------------</v>
          </cell>
          <cell r="AL168" t="str">
            <v xml:space="preserve">  -----------------------</v>
          </cell>
          <cell r="AM168" t="str">
            <v xml:space="preserve">  -----------------------</v>
          </cell>
        </row>
        <row r="169">
          <cell r="C169">
            <v>4148.8</v>
          </cell>
          <cell r="D169">
            <v>2074.4</v>
          </cell>
          <cell r="E169">
            <v>726.04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595.35</v>
          </cell>
          <cell r="K169">
            <v>0</v>
          </cell>
          <cell r="L169">
            <v>0</v>
          </cell>
          <cell r="M169">
            <v>7544.59</v>
          </cell>
          <cell r="N169">
            <v>0</v>
          </cell>
          <cell r="O169">
            <v>0</v>
          </cell>
          <cell r="P169">
            <v>0</v>
          </cell>
          <cell r="Q169">
            <v>-125.1</v>
          </cell>
          <cell r="R169">
            <v>0</v>
          </cell>
          <cell r="S169">
            <v>428.94</v>
          </cell>
          <cell r="T169">
            <v>0</v>
          </cell>
          <cell r="U169">
            <v>303.83999999999997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303.83999999999997</v>
          </cell>
          <cell r="AI169">
            <v>7240.75</v>
          </cell>
          <cell r="AJ169">
            <v>170.88</v>
          </cell>
          <cell r="AK169">
            <v>307.60000000000002</v>
          </cell>
          <cell r="AL169">
            <v>759.76</v>
          </cell>
          <cell r="AM169">
            <v>143.9</v>
          </cell>
        </row>
        <row r="171">
          <cell r="A171" t="str">
            <v>Departamento 4799 COM MUN TLAQUEPAQUE</v>
          </cell>
        </row>
        <row r="172">
          <cell r="A172" t="str">
            <v>00873</v>
          </cell>
          <cell r="B172" t="str">
            <v>Gonzalez Real  Blanca Lucero</v>
          </cell>
          <cell r="C172">
            <v>4148.8</v>
          </cell>
          <cell r="D172">
            <v>2074.4</v>
          </cell>
          <cell r="E172">
            <v>726.04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6949.24</v>
          </cell>
          <cell r="N172">
            <v>0</v>
          </cell>
          <cell r="O172">
            <v>0</v>
          </cell>
          <cell r="P172">
            <v>0</v>
          </cell>
          <cell r="Q172">
            <v>-250.2</v>
          </cell>
          <cell r="R172">
            <v>0</v>
          </cell>
          <cell r="S172">
            <v>365.3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6949.24</v>
          </cell>
          <cell r="AJ172">
            <v>170.88</v>
          </cell>
          <cell r="AK172">
            <v>307.60000000000002</v>
          </cell>
          <cell r="AL172">
            <v>759.76</v>
          </cell>
          <cell r="AM172">
            <v>143.9</v>
          </cell>
        </row>
        <row r="173">
          <cell r="A173" t="str">
            <v>Total Depto</v>
          </cell>
          <cell r="C173" t="str">
            <v xml:space="preserve">  -----------------------</v>
          </cell>
          <cell r="D173" t="str">
            <v xml:space="preserve">  -----------------------</v>
          </cell>
          <cell r="E173" t="str">
            <v xml:space="preserve">  -----------------------</v>
          </cell>
          <cell r="F173" t="str">
            <v xml:space="preserve">  -----------------------</v>
          </cell>
          <cell r="G173" t="str">
            <v xml:space="preserve">  -----------------------</v>
          </cell>
          <cell r="H173" t="str">
            <v xml:space="preserve">  -----------------------</v>
          </cell>
          <cell r="I173" t="str">
            <v xml:space="preserve">  -----------------------</v>
          </cell>
          <cell r="J173" t="str">
            <v xml:space="preserve">  -----------------------</v>
          </cell>
          <cell r="K173" t="str">
            <v xml:space="preserve">  -----------------------</v>
          </cell>
          <cell r="L173" t="str">
            <v xml:space="preserve">  -----------------------</v>
          </cell>
          <cell r="M173" t="str">
            <v xml:space="preserve">  -----------------------</v>
          </cell>
          <cell r="N173" t="str">
            <v xml:space="preserve">  -----------------------</v>
          </cell>
          <cell r="O173" t="str">
            <v xml:space="preserve">  -----------------------</v>
          </cell>
          <cell r="P173" t="str">
            <v xml:space="preserve">  -----------------------</v>
          </cell>
          <cell r="Q173" t="str">
            <v xml:space="preserve">  -----------------------</v>
          </cell>
          <cell r="R173" t="str">
            <v xml:space="preserve">  -----------------------</v>
          </cell>
          <cell r="S173" t="str">
            <v xml:space="preserve">  -----------------------</v>
          </cell>
          <cell r="T173" t="str">
            <v xml:space="preserve">  -----------------------</v>
          </cell>
          <cell r="U173" t="str">
            <v xml:space="preserve">  -----------------------</v>
          </cell>
          <cell r="V173" t="str">
            <v xml:space="preserve">  -----------------------</v>
          </cell>
          <cell r="W173" t="str">
            <v xml:space="preserve">  -----------------------</v>
          </cell>
          <cell r="X173" t="str">
            <v xml:space="preserve">  -----------------------</v>
          </cell>
          <cell r="Y173" t="str">
            <v xml:space="preserve">  -----------------------</v>
          </cell>
          <cell r="Z173" t="str">
            <v xml:space="preserve">  -----------------------</v>
          </cell>
          <cell r="AA173" t="str">
            <v xml:space="preserve">  -----------------------</v>
          </cell>
          <cell r="AB173" t="str">
            <v xml:space="preserve">  -----------------------</v>
          </cell>
          <cell r="AC173" t="str">
            <v xml:space="preserve">  -----------------------</v>
          </cell>
          <cell r="AD173" t="str">
            <v xml:space="preserve">  -----------------------</v>
          </cell>
          <cell r="AE173" t="str">
            <v xml:space="preserve">  -----------------------</v>
          </cell>
          <cell r="AF173" t="str">
            <v xml:space="preserve">  -----------------------</v>
          </cell>
          <cell r="AG173" t="str">
            <v xml:space="preserve">  -----------------------</v>
          </cell>
          <cell r="AH173" t="str">
            <v xml:space="preserve">  -----------------------</v>
          </cell>
          <cell r="AI173" t="str">
            <v xml:space="preserve">  -----------------------</v>
          </cell>
          <cell r="AJ173" t="str">
            <v xml:space="preserve">  -----------------------</v>
          </cell>
          <cell r="AK173" t="str">
            <v xml:space="preserve">  -----------------------</v>
          </cell>
          <cell r="AL173" t="str">
            <v xml:space="preserve">  -----------------------</v>
          </cell>
          <cell r="AM173" t="str">
            <v xml:space="preserve">  -----------------------</v>
          </cell>
        </row>
        <row r="174">
          <cell r="C174">
            <v>4148.8</v>
          </cell>
          <cell r="D174">
            <v>2074.4</v>
          </cell>
          <cell r="E174">
            <v>726.04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6949.24</v>
          </cell>
          <cell r="N174">
            <v>0</v>
          </cell>
          <cell r="O174">
            <v>0</v>
          </cell>
          <cell r="P174">
            <v>0</v>
          </cell>
          <cell r="Q174">
            <v>-250.2</v>
          </cell>
          <cell r="R174">
            <v>0</v>
          </cell>
          <cell r="S174">
            <v>365.3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6949.24</v>
          </cell>
          <cell r="AJ174">
            <v>170.88</v>
          </cell>
          <cell r="AK174">
            <v>307.60000000000002</v>
          </cell>
          <cell r="AL174">
            <v>759.76</v>
          </cell>
          <cell r="AM174">
            <v>143.9</v>
          </cell>
        </row>
        <row r="176">
          <cell r="A176" t="str">
            <v>Departamento 9114 INSTITUTO REYES HEROLES</v>
          </cell>
        </row>
        <row r="177">
          <cell r="A177" t="str">
            <v>00093</v>
          </cell>
          <cell r="B177" t="str">
            <v>Hernandez Virgen Veronica</v>
          </cell>
          <cell r="C177">
            <v>6112</v>
          </cell>
          <cell r="D177">
            <v>3056</v>
          </cell>
          <cell r="E177">
            <v>1069.5999999999999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10237.6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684.56</v>
          </cell>
          <cell r="T177">
            <v>0</v>
          </cell>
          <cell r="U177">
            <v>684.56</v>
          </cell>
          <cell r="V177">
            <v>259.48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944.04</v>
          </cell>
          <cell r="AI177">
            <v>9293.56</v>
          </cell>
          <cell r="AJ177">
            <v>185.5</v>
          </cell>
          <cell r="AK177">
            <v>333.9</v>
          </cell>
          <cell r="AL177">
            <v>795.7</v>
          </cell>
          <cell r="AM177">
            <v>212</v>
          </cell>
        </row>
        <row r="178">
          <cell r="A178" t="str">
            <v>Total Depto</v>
          </cell>
          <cell r="C178" t="str">
            <v xml:space="preserve">  -----------------------</v>
          </cell>
          <cell r="D178" t="str">
            <v xml:space="preserve">  -----------------------</v>
          </cell>
          <cell r="E178" t="str">
            <v xml:space="preserve">  -----------------------</v>
          </cell>
          <cell r="F178" t="str">
            <v xml:space="preserve">  -----------------------</v>
          </cell>
          <cell r="G178" t="str">
            <v xml:space="preserve">  -----------------------</v>
          </cell>
          <cell r="H178" t="str">
            <v xml:space="preserve">  -----------------------</v>
          </cell>
          <cell r="I178" t="str">
            <v xml:space="preserve">  -----------------------</v>
          </cell>
          <cell r="J178" t="str">
            <v xml:space="preserve">  -----------------------</v>
          </cell>
          <cell r="K178" t="str">
            <v xml:space="preserve">  -----------------------</v>
          </cell>
          <cell r="L178" t="str">
            <v xml:space="preserve">  -----------------------</v>
          </cell>
          <cell r="M178" t="str">
            <v xml:space="preserve">  -----------------------</v>
          </cell>
          <cell r="N178" t="str">
            <v xml:space="preserve">  -----------------------</v>
          </cell>
          <cell r="O178" t="str">
            <v xml:space="preserve">  -----------------------</v>
          </cell>
          <cell r="P178" t="str">
            <v xml:space="preserve">  -----------------------</v>
          </cell>
          <cell r="Q178" t="str">
            <v xml:space="preserve">  -----------------------</v>
          </cell>
          <cell r="R178" t="str">
            <v xml:space="preserve">  -----------------------</v>
          </cell>
          <cell r="S178" t="str">
            <v xml:space="preserve">  -----------------------</v>
          </cell>
          <cell r="T178" t="str">
            <v xml:space="preserve">  -----------------------</v>
          </cell>
          <cell r="U178" t="str">
            <v xml:space="preserve">  -----------------------</v>
          </cell>
          <cell r="V178" t="str">
            <v xml:space="preserve">  -----------------------</v>
          </cell>
          <cell r="W178" t="str">
            <v xml:space="preserve">  -----------------------</v>
          </cell>
          <cell r="X178" t="str">
            <v xml:space="preserve">  -----------------------</v>
          </cell>
          <cell r="Y178" t="str">
            <v xml:space="preserve">  -----------------------</v>
          </cell>
          <cell r="Z178" t="str">
            <v xml:space="preserve">  -----------------------</v>
          </cell>
          <cell r="AA178" t="str">
            <v xml:space="preserve">  -----------------------</v>
          </cell>
          <cell r="AB178" t="str">
            <v xml:space="preserve">  -----------------------</v>
          </cell>
          <cell r="AC178" t="str">
            <v xml:space="preserve">  -----------------------</v>
          </cell>
          <cell r="AD178" t="str">
            <v xml:space="preserve">  -----------------------</v>
          </cell>
          <cell r="AE178" t="str">
            <v xml:space="preserve">  -----------------------</v>
          </cell>
          <cell r="AF178" t="str">
            <v xml:space="preserve">  -----------------------</v>
          </cell>
          <cell r="AG178" t="str">
            <v xml:space="preserve">  -----------------------</v>
          </cell>
          <cell r="AH178" t="str">
            <v xml:space="preserve">  -----------------------</v>
          </cell>
          <cell r="AI178" t="str">
            <v xml:space="preserve">  -----------------------</v>
          </cell>
          <cell r="AJ178" t="str">
            <v xml:space="preserve">  -----------------------</v>
          </cell>
          <cell r="AK178" t="str">
            <v xml:space="preserve">  -----------------------</v>
          </cell>
          <cell r="AL178" t="str">
            <v xml:space="preserve">  -----------------------</v>
          </cell>
          <cell r="AM178" t="str">
            <v xml:space="preserve">  -----------------------</v>
          </cell>
        </row>
        <row r="179">
          <cell r="C179">
            <v>6112</v>
          </cell>
          <cell r="D179">
            <v>3056</v>
          </cell>
          <cell r="E179">
            <v>1069.5999999999999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10237.6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684.56</v>
          </cell>
          <cell r="T179">
            <v>0</v>
          </cell>
          <cell r="U179">
            <v>684.56</v>
          </cell>
          <cell r="V179">
            <v>259.48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944.04</v>
          </cell>
          <cell r="AI179">
            <v>9293.56</v>
          </cell>
          <cell r="AJ179">
            <v>185.5</v>
          </cell>
          <cell r="AK179">
            <v>333.9</v>
          </cell>
          <cell r="AL179">
            <v>795.7</v>
          </cell>
          <cell r="AM179">
            <v>212</v>
          </cell>
        </row>
        <row r="181">
          <cell r="A181"/>
          <cell r="C181" t="str">
            <v xml:space="preserve">  =============</v>
          </cell>
          <cell r="D181" t="str">
            <v xml:space="preserve">  =============</v>
          </cell>
          <cell r="E181" t="str">
            <v xml:space="preserve">  =============</v>
          </cell>
          <cell r="F181" t="str">
            <v xml:space="preserve">  =============</v>
          </cell>
          <cell r="G181" t="str">
            <v xml:space="preserve">  =============</v>
          </cell>
          <cell r="H181" t="str">
            <v xml:space="preserve">  =============</v>
          </cell>
          <cell r="I181" t="str">
            <v xml:space="preserve">  =============</v>
          </cell>
          <cell r="J181" t="str">
            <v xml:space="preserve">  =============</v>
          </cell>
          <cell r="K181" t="str">
            <v xml:space="preserve">  =============</v>
          </cell>
          <cell r="L181" t="str">
            <v xml:space="preserve">  =============</v>
          </cell>
          <cell r="M181" t="str">
            <v xml:space="preserve">  =============</v>
          </cell>
          <cell r="N181" t="str">
            <v xml:space="preserve">  =============</v>
          </cell>
          <cell r="O181" t="str">
            <v xml:space="preserve">  =============</v>
          </cell>
          <cell r="P181" t="str">
            <v xml:space="preserve">  =============</v>
          </cell>
          <cell r="Q181" t="str">
            <v xml:space="preserve">  =============</v>
          </cell>
          <cell r="R181" t="str">
            <v xml:space="preserve">  =============</v>
          </cell>
          <cell r="S181" t="str">
            <v xml:space="preserve">  =============</v>
          </cell>
          <cell r="T181" t="str">
            <v xml:space="preserve">  =============</v>
          </cell>
          <cell r="U181" t="str">
            <v xml:space="preserve">  =============</v>
          </cell>
          <cell r="V181" t="str">
            <v xml:space="preserve">  =============</v>
          </cell>
          <cell r="W181" t="str">
            <v xml:space="preserve">  =============</v>
          </cell>
          <cell r="X181" t="str">
            <v xml:space="preserve">  =============</v>
          </cell>
          <cell r="Y181" t="str">
            <v xml:space="preserve">  =============</v>
          </cell>
          <cell r="Z181" t="str">
            <v xml:space="preserve">  =============</v>
          </cell>
          <cell r="AA181" t="str">
            <v xml:space="preserve">  =============</v>
          </cell>
          <cell r="AB181" t="str">
            <v xml:space="preserve">  =============</v>
          </cell>
          <cell r="AC181" t="str">
            <v xml:space="preserve">  =============</v>
          </cell>
          <cell r="AD181" t="str">
            <v xml:space="preserve">  =============</v>
          </cell>
          <cell r="AE181" t="str">
            <v xml:space="preserve">  =============</v>
          </cell>
          <cell r="AF181" t="str">
            <v xml:space="preserve">  =============</v>
          </cell>
          <cell r="AG181" t="str">
            <v xml:space="preserve">  =============</v>
          </cell>
          <cell r="AH181" t="str">
            <v xml:space="preserve">  =============</v>
          </cell>
          <cell r="AI181" t="str">
            <v xml:space="preserve">  =============</v>
          </cell>
          <cell r="AJ181" t="str">
            <v xml:space="preserve">  =============</v>
          </cell>
          <cell r="AK181" t="str">
            <v xml:space="preserve">  =============</v>
          </cell>
          <cell r="AL181" t="str">
            <v xml:space="preserve">  =============</v>
          </cell>
          <cell r="AM181" t="str">
            <v xml:space="preserve">  =============</v>
          </cell>
        </row>
        <row r="182">
          <cell r="A182" t="str">
            <v>Total Gral.</v>
          </cell>
          <cell r="B182" t="str">
            <v xml:space="preserve"> </v>
          </cell>
          <cell r="C182">
            <v>371367.76</v>
          </cell>
          <cell r="D182">
            <v>190682.21</v>
          </cell>
          <cell r="E182">
            <v>67215.520000000004</v>
          </cell>
          <cell r="F182">
            <v>0</v>
          </cell>
          <cell r="G182">
            <v>2503.96</v>
          </cell>
          <cell r="H182">
            <v>3509.28</v>
          </cell>
          <cell r="I182">
            <v>22419.599999999999</v>
          </cell>
          <cell r="J182">
            <v>138870</v>
          </cell>
          <cell r="K182">
            <v>0</v>
          </cell>
          <cell r="L182">
            <v>0</v>
          </cell>
          <cell r="M182">
            <v>796568.33</v>
          </cell>
          <cell r="N182">
            <v>150</v>
          </cell>
          <cell r="O182">
            <v>12453.55</v>
          </cell>
          <cell r="P182">
            <v>40772.379999999997</v>
          </cell>
          <cell r="Q182">
            <v>-3675.9</v>
          </cell>
          <cell r="R182">
            <v>-244.81</v>
          </cell>
          <cell r="S182">
            <v>68453.48</v>
          </cell>
          <cell r="T182">
            <v>78.56</v>
          </cell>
          <cell r="U182">
            <v>64331.03</v>
          </cell>
          <cell r="V182">
            <v>16558.759999999998</v>
          </cell>
          <cell r="W182">
            <v>100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249.45</v>
          </cell>
          <cell r="AC182">
            <v>0</v>
          </cell>
          <cell r="AD182">
            <v>0</v>
          </cell>
          <cell r="AE182">
            <v>0</v>
          </cell>
          <cell r="AF182">
            <v>1545</v>
          </cell>
          <cell r="AG182">
            <v>0</v>
          </cell>
          <cell r="AH182">
            <v>135993.92000000001</v>
          </cell>
          <cell r="AI182">
            <v>660574.41</v>
          </cell>
          <cell r="AJ182">
            <v>14022.69</v>
          </cell>
          <cell r="AK182">
            <v>25861.96</v>
          </cell>
          <cell r="AL182">
            <v>52288.1</v>
          </cell>
          <cell r="AM182">
            <v>15566.21</v>
          </cell>
        </row>
        <row r="184">
          <cell r="C184" t="str">
            <v xml:space="preserve"> </v>
          </cell>
          <cell r="D184" t="str">
            <v xml:space="preserve"> </v>
          </cell>
          <cell r="E184" t="str">
            <v xml:space="preserve"> </v>
          </cell>
          <cell r="F184" t="str">
            <v xml:space="preserve"> </v>
          </cell>
          <cell r="G184" t="str">
            <v xml:space="preserve"> </v>
          </cell>
          <cell r="H184" t="str">
            <v xml:space="preserve"> </v>
          </cell>
          <cell r="I184" t="str">
            <v xml:space="preserve"> </v>
          </cell>
          <cell r="J184" t="str">
            <v xml:space="preserve"> </v>
          </cell>
          <cell r="K184" t="str">
            <v xml:space="preserve"> </v>
          </cell>
          <cell r="L184" t="str">
            <v xml:space="preserve"> </v>
          </cell>
          <cell r="M184" t="str">
            <v xml:space="preserve"> </v>
          </cell>
          <cell r="N184" t="str">
            <v xml:space="preserve"> </v>
          </cell>
          <cell r="O184" t="str">
            <v xml:space="preserve"> </v>
          </cell>
          <cell r="P184" t="str">
            <v xml:space="preserve"> </v>
          </cell>
          <cell r="Q184" t="str">
            <v xml:space="preserve"> </v>
          </cell>
          <cell r="R184" t="str">
            <v xml:space="preserve"> </v>
          </cell>
          <cell r="S184" t="str">
            <v xml:space="preserve"> </v>
          </cell>
          <cell r="T184" t="str">
            <v xml:space="preserve"> </v>
          </cell>
          <cell r="U184" t="str">
            <v xml:space="preserve"> </v>
          </cell>
          <cell r="V184" t="str">
            <v xml:space="preserve"> </v>
          </cell>
          <cell r="W184" t="str">
            <v xml:space="preserve"> </v>
          </cell>
          <cell r="X184" t="str">
            <v xml:space="preserve"> </v>
          </cell>
          <cell r="Y184" t="str">
            <v xml:space="preserve"> </v>
          </cell>
          <cell r="Z184" t="str">
            <v xml:space="preserve"> </v>
          </cell>
          <cell r="AA184" t="str">
            <v xml:space="preserve"> </v>
          </cell>
          <cell r="AB184" t="str">
            <v xml:space="preserve"> </v>
          </cell>
          <cell r="AC184" t="str">
            <v xml:space="preserve"> </v>
          </cell>
          <cell r="AD184" t="str">
            <v xml:space="preserve"> </v>
          </cell>
          <cell r="AE184" t="str">
            <v xml:space="preserve"> </v>
          </cell>
          <cell r="AF184" t="str">
            <v xml:space="preserve"> </v>
          </cell>
          <cell r="AG184" t="str">
            <v xml:space="preserve"> </v>
          </cell>
          <cell r="AH184" t="str">
            <v xml:space="preserve"> </v>
          </cell>
          <cell r="AI184" t="str">
            <v xml:space="preserve"> </v>
          </cell>
          <cell r="AJ184" t="str">
            <v xml:space="preserve"> </v>
          </cell>
          <cell r="AK184" t="str">
            <v xml:space="preserve"> </v>
          </cell>
          <cell r="AL184" t="str">
            <v xml:space="preserve"> </v>
          </cell>
          <cell r="AM184" t="str">
            <v xml:space="preserve"> </v>
          </cell>
        </row>
        <row r="185">
          <cell r="A185" t="str">
            <v xml:space="preserve"> </v>
          </cell>
          <cell r="B185" t="str">
            <v xml:space="preserve"> </v>
          </cell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0"/>
  <sheetViews>
    <sheetView showGridLines="0" tabSelected="1" zoomScale="96" zoomScaleNormal="96" workbookViewId="0">
      <pane ySplit="6" topLeftCell="A107" activePane="bottomLeft" state="frozen"/>
      <selection pane="bottomLeft" activeCell="A128" sqref="A128:XFD130"/>
    </sheetView>
  </sheetViews>
  <sheetFormatPr baseColWidth="10" defaultRowHeight="14.25" x14ac:dyDescent="0.25"/>
  <cols>
    <col min="1" max="1" width="14.7109375" style="20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1" customWidth="1"/>
    <col min="6" max="6" width="13.85546875" style="21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3" customWidth="1"/>
    <col min="12" max="12" width="16.7109375" style="23" customWidth="1"/>
    <col min="13" max="13" width="16.5703125" style="23" customWidth="1"/>
    <col min="14" max="16384" width="11.42578125" style="1"/>
  </cols>
  <sheetData>
    <row r="1" spans="1:13" ht="30" x14ac:dyDescent="0.25">
      <c r="A1" s="29" t="s">
        <v>128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30" x14ac:dyDescent="0.25">
      <c r="A3" s="31" t="s">
        <v>184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8" t="s">
        <v>6</v>
      </c>
      <c r="L5" s="28" t="s">
        <v>7</v>
      </c>
      <c r="M5" s="28" t="s">
        <v>8</v>
      </c>
    </row>
    <row r="6" spans="1:13" s="5" customFormat="1" ht="47.25" customHeight="1" x14ac:dyDescent="0.25">
      <c r="A6" s="32"/>
      <c r="B6" s="33"/>
      <c r="C6" s="33"/>
      <c r="D6" s="33"/>
      <c r="E6" s="3" t="s">
        <v>9</v>
      </c>
      <c r="F6" s="3" t="s">
        <v>153</v>
      </c>
      <c r="G6" s="4" t="s">
        <v>10</v>
      </c>
      <c r="H6" s="4" t="s">
        <v>11</v>
      </c>
      <c r="I6" s="4" t="s">
        <v>12</v>
      </c>
      <c r="J6" s="4" t="s">
        <v>13</v>
      </c>
      <c r="K6" s="28"/>
      <c r="L6" s="28"/>
      <c r="M6" s="28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261.5</v>
      </c>
      <c r="F8" s="15">
        <f>VLOOKUP($A8,[1]Hoja1!$A$9:$AM$276,3,0)</f>
        <v>7845</v>
      </c>
      <c r="G8" s="15">
        <f>VLOOKUP($A8,[1]Hoja1!$A$9:$AM$276,8,0)</f>
        <v>0</v>
      </c>
      <c r="H8" s="15">
        <f>VLOOKUP($A8,[1]Hoja1!$A$9:$AM$276,5,0)+VLOOKUP($A8,[1]Hoja1!$A$9:$AM$276,7,0)</f>
        <v>1372.88</v>
      </c>
      <c r="I8" s="15">
        <f>VLOOKUP($A8,[1]Hoja1!$A$9:$AM$276,4,0)+VLOOKUP($A8,[1]Hoja1!$A$9:$AM$276,6,0)</f>
        <v>3922.5</v>
      </c>
      <c r="J8" s="15">
        <f>VLOOKUP($A8,[1]Hoja1!$A$9:$AM$276,9,0)+VLOOKUP($A8,[1]Hoja1!$A$9:$AM$276,10,0)</f>
        <v>0</v>
      </c>
      <c r="K8" s="16">
        <f>SUM(F8:J8)</f>
        <v>13140.380000000001</v>
      </c>
      <c r="L8" s="15">
        <f>VLOOKUP($A8,[1]Hoja1!$A$9:$AM$276,34,0)</f>
        <v>5726.14</v>
      </c>
      <c r="M8" s="16">
        <f>+K8-L8</f>
        <v>7414.2400000000007</v>
      </c>
    </row>
    <row r="9" spans="1:13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1" si="0">+F9/30</f>
        <v>387.32</v>
      </c>
      <c r="F9" s="15">
        <f>VLOOKUP($A9,[1]Hoja1!$A$9:$AM$276,3,0)</f>
        <v>11619.6</v>
      </c>
      <c r="G9" s="15">
        <f>VLOOKUP($A9,[1]Hoja1!$A$9:$AM$276,8,0)</f>
        <v>0</v>
      </c>
      <c r="H9" s="15">
        <f>VLOOKUP($A9,[1]Hoja1!$A$9:$AM$276,5,0)+VLOOKUP($A9,[1]Hoja1!$A$9:$AM$276,7,0)</f>
        <v>2033.43</v>
      </c>
      <c r="I9" s="15">
        <f>VLOOKUP($A9,[1]Hoja1!$A$9:$AM$276,4,0)+VLOOKUP($A9,[1]Hoja1!$A$9:$AM$276,6,0)</f>
        <v>5809.8</v>
      </c>
      <c r="J9" s="15">
        <f>VLOOKUP($A9,[1]Hoja1!$A$9:$AM$276,9,0)+VLOOKUP($A9,[1]Hoja1!$A$9:$AM$276,10,0)</f>
        <v>0</v>
      </c>
      <c r="K9" s="16">
        <f t="shared" ref="K9:K16" si="1">SUM(F9:J9)</f>
        <v>19462.830000000002</v>
      </c>
      <c r="L9" s="15">
        <f>VLOOKUP($A9,[1]Hoja1!$A$9:$AM$276,34,0)</f>
        <v>2633.7</v>
      </c>
      <c r="M9" s="16">
        <f t="shared" ref="M9:M16" si="2">+K9-L9</f>
        <v>16829.13</v>
      </c>
    </row>
    <row r="10" spans="1:13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261.5</v>
      </c>
      <c r="F10" s="15">
        <f>VLOOKUP($A10,[1]Hoja1!$A$9:$AM$276,3,0)</f>
        <v>7845</v>
      </c>
      <c r="G10" s="15">
        <f>VLOOKUP($A10,[1]Hoja1!$A$9:$AM$276,8,0)</f>
        <v>0</v>
      </c>
      <c r="H10" s="15">
        <f>VLOOKUP($A10,[1]Hoja1!$A$9:$AM$276,5,0)+VLOOKUP($A10,[1]Hoja1!$A$9:$AM$276,7,0)</f>
        <v>1372.88</v>
      </c>
      <c r="I10" s="15">
        <f>VLOOKUP($A10,[1]Hoja1!$A$9:$AM$276,4,0)+VLOOKUP($A10,[1]Hoja1!$A$9:$AM$276,6,0)</f>
        <v>3922.5</v>
      </c>
      <c r="J10" s="15">
        <f>VLOOKUP($A10,[1]Hoja1!$A$9:$AM$276,9,0)+VLOOKUP($A10,[1]Hoja1!$A$9:$AM$276,10,0)</f>
        <v>0</v>
      </c>
      <c r="K10" s="16">
        <f t="shared" si="1"/>
        <v>13140.380000000001</v>
      </c>
      <c r="L10" s="15">
        <f>VLOOKUP($A10,[1]Hoja1!$A$9:$AM$276,34,0)</f>
        <v>1372.3</v>
      </c>
      <c r="M10" s="16">
        <f t="shared" si="2"/>
        <v>11768.080000000002</v>
      </c>
    </row>
    <row r="11" spans="1:13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190</v>
      </c>
      <c r="F11" s="15">
        <f>VLOOKUP($A11,[1]Hoja1!$A$9:$AM$276,3,0)</f>
        <v>5700</v>
      </c>
      <c r="G11" s="15">
        <f>VLOOKUP($A11,[1]Hoja1!$A$9:$AM$276,8,0)</f>
        <v>0</v>
      </c>
      <c r="H11" s="15">
        <f>VLOOKUP($A11,[1]Hoja1!$A$9:$AM$276,5,0)+VLOOKUP($A11,[1]Hoja1!$A$9:$AM$276,7,0)</f>
        <v>997.5</v>
      </c>
      <c r="I11" s="15">
        <f>VLOOKUP($A11,[1]Hoja1!$A$9:$AM$276,4,0)+VLOOKUP($A11,[1]Hoja1!$A$9:$AM$276,6,0)</f>
        <v>2850</v>
      </c>
      <c r="J11" s="15">
        <f>VLOOKUP($A11,[1]Hoja1!$A$9:$AM$276,9,0)+VLOOKUP($A11,[1]Hoja1!$A$9:$AM$276,10,0)</f>
        <v>2000</v>
      </c>
      <c r="K11" s="16">
        <f t="shared" si="1"/>
        <v>11547.5</v>
      </c>
      <c r="L11" s="15">
        <f>VLOOKUP($A11,[1]Hoja1!$A$9:$AM$276,34,0)</f>
        <v>4380.05</v>
      </c>
      <c r="M11" s="16">
        <f t="shared" si="2"/>
        <v>7167.45</v>
      </c>
    </row>
    <row r="12" spans="1:13" s="11" customFormat="1" ht="10.5" customHeight="1" x14ac:dyDescent="0.25">
      <c r="A12" s="12" t="s">
        <v>63</v>
      </c>
      <c r="B12" s="13" t="s">
        <v>129</v>
      </c>
      <c r="C12" s="14" t="s">
        <v>120</v>
      </c>
      <c r="D12" s="14" t="s">
        <v>154</v>
      </c>
      <c r="E12" s="15">
        <f t="shared" ref="E12" si="3">+F12/30</f>
        <v>138.29333333333335</v>
      </c>
      <c r="F12" s="15">
        <f>VLOOKUP($A12,[1]Hoja1!$A$9:$AM$276,3,0)</f>
        <v>4148.8</v>
      </c>
      <c r="G12" s="15">
        <f>VLOOKUP($A12,[1]Hoja1!$A$9:$AM$276,8,0)</f>
        <v>0</v>
      </c>
      <c r="H12" s="15">
        <f>VLOOKUP($A12,[1]Hoja1!$A$9:$AM$276,5,0)+VLOOKUP($A12,[1]Hoja1!$A$9:$AM$276,7,0)</f>
        <v>726.04</v>
      </c>
      <c r="I12" s="15">
        <f>VLOOKUP($A12,[1]Hoja1!$A$9:$AM$276,4,0)+VLOOKUP($A12,[1]Hoja1!$A$9:$AM$276,6,0)</f>
        <v>2074.4</v>
      </c>
      <c r="J12" s="15">
        <f>VLOOKUP($A12,[1]Hoja1!$A$9:$AM$276,9,0)+VLOOKUP($A12,[1]Hoja1!$A$9:$AM$276,10,0)</f>
        <v>6685.95</v>
      </c>
      <c r="K12" s="16">
        <f t="shared" si="1"/>
        <v>13635.189999999999</v>
      </c>
      <c r="L12" s="15">
        <f>VLOOKUP($A12,[1]Hoja1!$A$9:$AM$276,34,0)</f>
        <v>4293.34</v>
      </c>
      <c r="M12" s="16">
        <f t="shared" ref="M12:M15" si="4">+K12-L12</f>
        <v>9341.8499999999985</v>
      </c>
    </row>
    <row r="13" spans="1:13" s="11" customFormat="1" ht="10.5" customHeight="1" x14ac:dyDescent="0.25">
      <c r="A13" s="12" t="s">
        <v>173</v>
      </c>
      <c r="B13" s="13" t="s">
        <v>174</v>
      </c>
      <c r="C13" s="14" t="s">
        <v>175</v>
      </c>
      <c r="D13" s="14" t="s">
        <v>154</v>
      </c>
      <c r="E13" s="15">
        <f>+F13/10</f>
        <v>150</v>
      </c>
      <c r="F13" s="15">
        <f>VLOOKUP($A13,[1]Hoja1!$A$9:$AM$276,3,0)</f>
        <v>1500</v>
      </c>
      <c r="G13" s="15">
        <f>VLOOKUP($A13,[1]Hoja1!$A$9:$AM$276,8,0)</f>
        <v>547.95000000000005</v>
      </c>
      <c r="H13" s="15">
        <f>VLOOKUP($A13,[1]Hoja1!$A$9:$AM$276,5,0)+VLOOKUP($A13,[1]Hoja1!$A$9:$AM$276,7,0)</f>
        <v>858.22</v>
      </c>
      <c r="I13" s="15">
        <f>VLOOKUP($A13,[1]Hoja1!$A$9:$AM$276,4,0)+VLOOKUP($A13,[1]Hoja1!$A$9:$AM$276,6,0)</f>
        <v>2500</v>
      </c>
      <c r="J13" s="15">
        <f>VLOOKUP($A13,[1]Hoja1!$A$9:$AM$276,9,0)+VLOOKUP($A13,[1]Hoja1!$A$9:$AM$276,10,0)</f>
        <v>8250</v>
      </c>
      <c r="K13" s="16">
        <f t="shared" si="1"/>
        <v>13656.17</v>
      </c>
      <c r="L13" s="15">
        <f>VLOOKUP($A13,[1]Hoja1!$A$9:$AM$276,34,0)</f>
        <v>1188.01</v>
      </c>
      <c r="M13" s="16">
        <f t="shared" si="4"/>
        <v>12468.16</v>
      </c>
    </row>
    <row r="14" spans="1:13" s="11" customFormat="1" ht="10.5" customHeight="1" x14ac:dyDescent="0.25">
      <c r="A14" s="12" t="s">
        <v>189</v>
      </c>
      <c r="B14" s="13" t="s">
        <v>190</v>
      </c>
      <c r="C14" s="14" t="s">
        <v>191</v>
      </c>
      <c r="D14" s="14" t="s">
        <v>154</v>
      </c>
      <c r="E14" s="15">
        <f>+F14/10</f>
        <v>211.5</v>
      </c>
      <c r="F14" s="15">
        <f>VLOOKUP($A14,[1]Hoja1!$A$9:$AM$276,3,0)</f>
        <v>2115</v>
      </c>
      <c r="G14" s="15">
        <f>VLOOKUP($A14,[1]Hoja1!$A$9:$AM$276,8,0)</f>
        <v>0</v>
      </c>
      <c r="H14" s="15">
        <f>VLOOKUP($A14,[1]Hoja1!$A$9:$AM$276,5,0)+VLOOKUP($A14,[1]Hoja1!$A$9:$AM$276,7,0)</f>
        <v>0</v>
      </c>
      <c r="I14" s="15">
        <f>VLOOKUP($A14,[1]Hoja1!$A$9:$AM$276,4,0)+VLOOKUP($A14,[1]Hoja1!$A$9:$AM$276,6,0)</f>
        <v>0</v>
      </c>
      <c r="J14" s="15">
        <f>VLOOKUP($A14,[1]Hoja1!$A$9:$AM$276,9,0)+VLOOKUP($A14,[1]Hoja1!$A$9:$AM$276,10,0)</f>
        <v>6569.3</v>
      </c>
      <c r="K14" s="16">
        <f t="shared" ref="K14" si="5">SUM(F14:J14)</f>
        <v>8684.2999999999993</v>
      </c>
      <c r="L14" s="15">
        <f>VLOOKUP($A14,[1]Hoja1!$A$9:$AM$276,34,0)</f>
        <v>1184.27</v>
      </c>
      <c r="M14" s="16">
        <f t="shared" ref="M14" si="6">+K14-L14</f>
        <v>7500.0299999999988</v>
      </c>
    </row>
    <row r="15" spans="1:13" s="11" customFormat="1" ht="10.5" customHeight="1" x14ac:dyDescent="0.25">
      <c r="A15" s="12" t="s">
        <v>185</v>
      </c>
      <c r="B15" s="13" t="s">
        <v>186</v>
      </c>
      <c r="C15" s="14"/>
      <c r="D15" s="14" t="s">
        <v>154</v>
      </c>
      <c r="E15" s="15">
        <f>+F15/10</f>
        <v>124.46400000000001</v>
      </c>
      <c r="F15" s="15">
        <f>VLOOKUP($A15,[1]Hoja1!$A$9:$AM$276,3,0)</f>
        <v>1244.6400000000001</v>
      </c>
      <c r="G15" s="15">
        <f>VLOOKUP($A15,[1]Hoja1!$A$9:$AM$276,8,0)</f>
        <v>0</v>
      </c>
      <c r="H15" s="15">
        <f>VLOOKUP($A15,[1]Hoja1!$A$9:$AM$276,5,0)+VLOOKUP($A15,[1]Hoja1!$A$9:$AM$276,7,0)</f>
        <v>0</v>
      </c>
      <c r="I15" s="15">
        <f>VLOOKUP($A15,[1]Hoja1!$A$9:$AM$276,4,0)+VLOOKUP($A15,[1]Hoja1!$A$9:$AM$276,6,0)</f>
        <v>0</v>
      </c>
      <c r="J15" s="15">
        <f>VLOOKUP($A15,[1]Hoja1!$A$9:$AM$276,9,0)+VLOOKUP($A15,[1]Hoja1!$A$9:$AM$276,10,0)</f>
        <v>3068.2</v>
      </c>
      <c r="K15" s="16">
        <f t="shared" ref="K15" si="7">SUM(F15:J15)</f>
        <v>4312.84</v>
      </c>
      <c r="L15" s="15">
        <f>VLOOKUP($A15,[1]Hoja1!$A$9:$AM$276,34,0)</f>
        <v>312.77</v>
      </c>
      <c r="M15" s="16">
        <f t="shared" si="4"/>
        <v>4000.07</v>
      </c>
    </row>
    <row r="16" spans="1:13" s="11" customFormat="1" ht="10.5" customHeight="1" x14ac:dyDescent="0.25">
      <c r="A16" s="12" t="s">
        <v>187</v>
      </c>
      <c r="B16" s="13" t="s">
        <v>188</v>
      </c>
      <c r="C16" s="14"/>
      <c r="D16" s="14" t="s">
        <v>154</v>
      </c>
      <c r="E16" s="15">
        <f>+F16/10</f>
        <v>176.25</v>
      </c>
      <c r="F16" s="15">
        <f>VLOOKUP($A16,[1]Hoja1!$A$9:$AM$276,3,0)</f>
        <v>1762.5</v>
      </c>
      <c r="G16" s="15">
        <f>VLOOKUP($A16,[1]Hoja1!$A$9:$AM$276,8,0)</f>
        <v>0</v>
      </c>
      <c r="H16" s="15">
        <f>VLOOKUP($A16,[1]Hoja1!$A$9:$AM$276,5,0)+VLOOKUP($A16,[1]Hoja1!$A$9:$AM$276,7,0)</f>
        <v>0</v>
      </c>
      <c r="I16" s="15">
        <f>VLOOKUP($A16,[1]Hoja1!$A$9:$AM$276,4,0)+VLOOKUP($A16,[1]Hoja1!$A$9:$AM$276,6,0)</f>
        <v>0</v>
      </c>
      <c r="J16" s="15">
        <f>VLOOKUP($A16,[1]Hoja1!$A$9:$AM$276,9,0)+VLOOKUP($A16,[1]Hoja1!$A$9:$AM$276,10,0)</f>
        <v>6922</v>
      </c>
      <c r="K16" s="16">
        <f t="shared" si="1"/>
        <v>8684.5</v>
      </c>
      <c r="L16" s="15">
        <f>VLOOKUP($A16,[1]Hoja1!$A$9:$AM$276,34,0)</f>
        <v>1184.31</v>
      </c>
      <c r="M16" s="16">
        <f t="shared" si="2"/>
        <v>7500.1900000000005</v>
      </c>
    </row>
    <row r="17" spans="1:13" s="11" customFormat="1" ht="10.5" customHeight="1" x14ac:dyDescent="0.25">
      <c r="A17" s="12"/>
      <c r="B17" s="13"/>
      <c r="C17" s="14"/>
      <c r="D17" s="14"/>
      <c r="E17" s="15"/>
      <c r="F17" s="15"/>
      <c r="G17" s="14"/>
      <c r="H17" s="14"/>
      <c r="I17" s="14"/>
      <c r="J17" s="14"/>
      <c r="K17" s="16"/>
      <c r="L17" s="16"/>
      <c r="M17" s="16"/>
    </row>
    <row r="18" spans="1:13" s="11" customFormat="1" ht="10.5" customHeight="1" x14ac:dyDescent="0.25">
      <c r="A18" s="12"/>
      <c r="B18" s="13"/>
      <c r="C18" s="14"/>
      <c r="D18" s="14"/>
      <c r="E18" s="15"/>
      <c r="F18" s="15"/>
      <c r="G18" s="14"/>
      <c r="H18" s="14"/>
      <c r="I18" s="15">
        <v>0</v>
      </c>
      <c r="J18" s="14"/>
      <c r="K18" s="16"/>
      <c r="L18" s="16"/>
      <c r="M18" s="16"/>
    </row>
    <row r="19" spans="1:13" s="11" customFormat="1" ht="17.25" customHeight="1" x14ac:dyDescent="0.25">
      <c r="A19" s="6" t="s">
        <v>23</v>
      </c>
      <c r="B19" s="7"/>
      <c r="C19" s="8"/>
      <c r="D19" s="8"/>
      <c r="E19" s="9"/>
      <c r="F19" s="9"/>
      <c r="G19" s="8"/>
      <c r="H19" s="8"/>
      <c r="I19" s="8"/>
      <c r="J19" s="8"/>
      <c r="K19" s="10"/>
      <c r="L19" s="10"/>
      <c r="M19" s="10"/>
    </row>
    <row r="20" spans="1:13" s="11" customFormat="1" ht="10.5" customHeight="1" x14ac:dyDescent="0.25">
      <c r="A20" s="12" t="s">
        <v>119</v>
      </c>
      <c r="B20" s="13" t="s">
        <v>127</v>
      </c>
      <c r="C20" s="14" t="s">
        <v>17</v>
      </c>
      <c r="D20" s="14" t="s">
        <v>154</v>
      </c>
      <c r="E20" s="15">
        <f t="shared" ref="E20:E22" si="8">+F20/30</f>
        <v>0</v>
      </c>
      <c r="F20" s="15">
        <f>VLOOKUP($A20,[1]Hoja1!$A$9:$AM$276,3,0)</f>
        <v>0</v>
      </c>
      <c r="G20" s="15">
        <f>VLOOKUP($A20,[1]Hoja1!$A$9:$AM$276,8,0)</f>
        <v>0</v>
      </c>
      <c r="H20" s="15">
        <f>VLOOKUP($A20,[1]Hoja1!$A$9:$AM$276,5,0)+VLOOKUP($A20,[1]Hoja1!$A$9:$AM$276,7,0)</f>
        <v>726.04</v>
      </c>
      <c r="I20" s="15">
        <f>VLOOKUP($A20,[1]Hoja1!$A$9:$AM$276,4,0)+VLOOKUP($A20,[1]Hoja1!$A$9:$AM$276,6,0)</f>
        <v>0</v>
      </c>
      <c r="J20" s="15">
        <f>VLOOKUP($A20,[1]Hoja1!$A$9:$AM$276,9,0)+VLOOKUP($A20,[1]Hoja1!$A$9:$AM$276,10,0)</f>
        <v>3719.66</v>
      </c>
      <c r="K20" s="16">
        <f t="shared" ref="K20:K22" si="9">SUM(F20:J20)</f>
        <v>4445.7</v>
      </c>
      <c r="L20" s="15">
        <f>VLOOKUP($A20,[1]Hoja1!$A$9:$AM$276,34,0)</f>
        <v>-172.36</v>
      </c>
      <c r="M20" s="16">
        <f t="shared" ref="M20:M22" si="10">+K20-L20</f>
        <v>4618.0599999999995</v>
      </c>
    </row>
    <row r="21" spans="1:13" s="11" customFormat="1" ht="10.5" customHeight="1" x14ac:dyDescent="0.25">
      <c r="A21" s="12" t="s">
        <v>165</v>
      </c>
      <c r="B21" s="13" t="s">
        <v>166</v>
      </c>
      <c r="C21" s="14" t="s">
        <v>17</v>
      </c>
      <c r="D21" s="14" t="s">
        <v>154</v>
      </c>
      <c r="E21" s="15">
        <f t="shared" ref="E21" si="11">+F21/30</f>
        <v>222.22</v>
      </c>
      <c r="F21" s="15">
        <f>VLOOKUP($A21,[1]Hoja1!$A$9:$AM$276,3,0)</f>
        <v>6666.6</v>
      </c>
      <c r="G21" s="15">
        <f>VLOOKUP($A21,[1]Hoja1!$A$9:$AM$276,8,0)</f>
        <v>0</v>
      </c>
      <c r="H21" s="15">
        <f>VLOOKUP($A21,[1]Hoja1!$A$9:$AM$276,5,0)+VLOOKUP($A21,[1]Hoja1!$A$9:$AM$276,7,0)</f>
        <v>1166.6500000000001</v>
      </c>
      <c r="I21" s="15">
        <f>VLOOKUP($A21,[1]Hoja1!$A$9:$AM$276,4,0)+VLOOKUP($A21,[1]Hoja1!$A$9:$AM$276,6,0)</f>
        <v>3333.3</v>
      </c>
      <c r="J21" s="15">
        <f>VLOOKUP($A21,[1]Hoja1!$A$9:$AM$276,9,0)+VLOOKUP($A21,[1]Hoja1!$A$9:$AM$276,10,0)</f>
        <v>3614.72</v>
      </c>
      <c r="K21" s="16">
        <f t="shared" si="9"/>
        <v>14781.269999999999</v>
      </c>
      <c r="L21" s="15">
        <f>VLOOKUP($A21,[1]Hoja1!$A$9:$AM$276,34,0)</f>
        <v>1705.98</v>
      </c>
      <c r="M21" s="16">
        <f t="shared" ref="M21" si="12">+K21-L21</f>
        <v>13075.289999999999</v>
      </c>
    </row>
    <row r="22" spans="1:13" s="11" customFormat="1" ht="10.5" customHeight="1" x14ac:dyDescent="0.25">
      <c r="A22" s="12" t="s">
        <v>179</v>
      </c>
      <c r="B22" s="13" t="s">
        <v>180</v>
      </c>
      <c r="C22" s="14" t="s">
        <v>181</v>
      </c>
      <c r="D22" s="14" t="s">
        <v>154</v>
      </c>
      <c r="E22" s="15">
        <f t="shared" si="8"/>
        <v>300</v>
      </c>
      <c r="F22" s="15">
        <f>VLOOKUP($A22,[1]Hoja1!$A$9:$AM$276,3,0)</f>
        <v>9000</v>
      </c>
      <c r="G22" s="15">
        <f>VLOOKUP($A22,[1]Hoja1!$A$9:$AM$276,8,0)</f>
        <v>0</v>
      </c>
      <c r="H22" s="15">
        <f>VLOOKUP($A22,[1]Hoja1!$A$9:$AM$276,5,0)+VLOOKUP($A22,[1]Hoja1!$A$9:$AM$276,7,0)</f>
        <v>1035</v>
      </c>
      <c r="I22" s="15">
        <f>VLOOKUP($A22,[1]Hoja1!$A$9:$AM$276,4,0)+VLOOKUP($A22,[1]Hoja1!$A$9:$AM$276,6,0)</f>
        <v>4500</v>
      </c>
      <c r="J22" s="15">
        <f>VLOOKUP($A22,[1]Hoja1!$A$9:$AM$276,9,0)+VLOOKUP($A22,[1]Hoja1!$A$9:$AM$276,10,0)</f>
        <v>1500</v>
      </c>
      <c r="K22" s="16">
        <f t="shared" si="9"/>
        <v>16035</v>
      </c>
      <c r="L22" s="15">
        <f>VLOOKUP($A22,[1]Hoja1!$A$9:$AM$276,34,0)</f>
        <v>2007.86</v>
      </c>
      <c r="M22" s="16">
        <f t="shared" si="10"/>
        <v>14027.14</v>
      </c>
    </row>
    <row r="23" spans="1:13" s="11" customFormat="1" ht="10.5" customHeight="1" x14ac:dyDescent="0.25">
      <c r="A23" s="12"/>
      <c r="B23" s="13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3" s="11" customFormat="1" ht="17.25" customHeight="1" x14ac:dyDescent="0.25">
      <c r="A24" s="6" t="s">
        <v>24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3" s="11" customFormat="1" ht="10.5" customHeight="1" x14ac:dyDescent="0.25">
      <c r="A25" s="12" t="s">
        <v>25</v>
      </c>
      <c r="B25" s="13" t="s">
        <v>26</v>
      </c>
      <c r="C25" s="14" t="s">
        <v>17</v>
      </c>
      <c r="D25" s="14" t="s">
        <v>18</v>
      </c>
      <c r="E25" s="15">
        <f t="shared" ref="E25" si="13">+F25/30</f>
        <v>203.73333333333332</v>
      </c>
      <c r="F25" s="15">
        <f>VLOOKUP($A25,[1]Hoja1!$A$9:$AM$276,3,0)</f>
        <v>6112</v>
      </c>
      <c r="G25" s="15">
        <f>VLOOKUP($A25,[1]Hoja1!$A$9:$AM$276,8,0)</f>
        <v>0</v>
      </c>
      <c r="H25" s="15">
        <f>VLOOKUP($A25,[1]Hoja1!$A$9:$AM$276,5,0)+VLOOKUP($A25,[1]Hoja1!$A$9:$AM$276,7,0)</f>
        <v>1272.32</v>
      </c>
      <c r="I25" s="15">
        <f>VLOOKUP($A25,[1]Hoja1!$A$9:$AM$276,4,0)+VLOOKUP($A25,[1]Hoja1!$A$9:$AM$276,6,0)</f>
        <v>3635.2</v>
      </c>
      <c r="J25" s="15">
        <f>VLOOKUP($A25,[1]Hoja1!$A$9:$AM$276,9,0)+VLOOKUP($A25,[1]Hoja1!$A$9:$AM$276,10,0)</f>
        <v>0</v>
      </c>
      <c r="K25" s="16">
        <f t="shared" ref="K25:K26" si="14">SUM(F25:J25)</f>
        <v>11019.52</v>
      </c>
      <c r="L25" s="15">
        <f>VLOOKUP($A25,[1]Hoja1!$A$9:$AM$276,34,0)</f>
        <v>4676.13</v>
      </c>
      <c r="M25" s="16">
        <f t="shared" ref="M25:M26" si="15">+K25-L25</f>
        <v>6343.39</v>
      </c>
    </row>
    <row r="26" spans="1:13" s="11" customFormat="1" ht="10.5" customHeight="1" x14ac:dyDescent="0.25">
      <c r="A26" s="12" t="s">
        <v>27</v>
      </c>
      <c r="B26" s="13" t="s">
        <v>28</v>
      </c>
      <c r="C26" s="14" t="s">
        <v>17</v>
      </c>
      <c r="D26" s="14" t="s">
        <v>18</v>
      </c>
      <c r="E26" s="15">
        <v>0</v>
      </c>
      <c r="F26" s="15">
        <f>VLOOKUP($A26,[1]Hoja1!$A$9:$AM$276,3,0)</f>
        <v>7696</v>
      </c>
      <c r="G26" s="15">
        <f>VLOOKUP($A26,[1]Hoja1!$A$9:$AM$276,8,0)</f>
        <v>0</v>
      </c>
      <c r="H26" s="15">
        <f>VLOOKUP($A26,[1]Hoja1!$A$9:$AM$276,5,0)+VLOOKUP($A26,[1]Hoja1!$A$9:$AM$276,7,0)</f>
        <v>1346.8</v>
      </c>
      <c r="I26" s="15">
        <f>VLOOKUP($A26,[1]Hoja1!$A$9:$AM$276,4,0)+VLOOKUP($A26,[1]Hoja1!$A$9:$AM$276,6,0)</f>
        <v>3848</v>
      </c>
      <c r="J26" s="15">
        <f>VLOOKUP($A26,[1]Hoja1!$A$9:$AM$276,9,0)+VLOOKUP($A26,[1]Hoja1!$A$9:$AM$276,10,0)</f>
        <v>0</v>
      </c>
      <c r="K26" s="16">
        <f t="shared" si="14"/>
        <v>12890.8</v>
      </c>
      <c r="L26" s="15">
        <f>VLOOKUP($A26,[1]Hoja1!$A$9:$AM$276,34,0)</f>
        <v>1307.6199999999999</v>
      </c>
      <c r="M26" s="16">
        <f t="shared" si="15"/>
        <v>11583.18</v>
      </c>
    </row>
    <row r="27" spans="1:13" s="11" customFormat="1" ht="10.5" customHeight="1" x14ac:dyDescent="0.25">
      <c r="A27" s="12"/>
      <c r="B27" s="13"/>
      <c r="C27" s="14"/>
      <c r="D27" s="14"/>
      <c r="E27" s="15"/>
      <c r="F27" s="15"/>
      <c r="G27" s="14"/>
      <c r="H27" s="14"/>
      <c r="I27" s="15"/>
      <c r="J27" s="14"/>
      <c r="K27" s="16"/>
      <c r="L27" s="16"/>
      <c r="M27" s="16"/>
    </row>
    <row r="28" spans="1:13" s="11" customFormat="1" ht="17.25" customHeight="1" x14ac:dyDescent="0.25">
      <c r="A28" s="6" t="s">
        <v>29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3" s="11" customFormat="1" ht="10.5" customHeight="1" x14ac:dyDescent="0.25">
      <c r="A29" s="17" t="s">
        <v>30</v>
      </c>
      <c r="B29" s="13" t="s">
        <v>31</v>
      </c>
      <c r="C29" s="18" t="s">
        <v>32</v>
      </c>
      <c r="D29" s="18" t="s">
        <v>18</v>
      </c>
      <c r="E29" s="15">
        <f>+F29/30</f>
        <v>228.33333333333334</v>
      </c>
      <c r="F29" s="15">
        <f>VLOOKUP($A29,[1]Hoja1!$A$9:$AM$276,3,0)</f>
        <v>6850</v>
      </c>
      <c r="G29" s="15">
        <f>VLOOKUP($A29,[1]Hoja1!$A$9:$AM$276,8,0)</f>
        <v>0</v>
      </c>
      <c r="H29" s="15">
        <f>VLOOKUP($A29,[1]Hoja1!$A$9:$AM$276,5,0)+VLOOKUP($A29,[1]Hoja1!$A$9:$AM$276,7,0)</f>
        <v>1198.75</v>
      </c>
      <c r="I29" s="15">
        <f>VLOOKUP($A29,[1]Hoja1!$A$9:$AM$276,4,0)+VLOOKUP($A29,[1]Hoja1!$A$9:$AM$276,6,0)</f>
        <v>3425</v>
      </c>
      <c r="J29" s="15">
        <f>VLOOKUP($A29,[1]Hoja1!$A$9:$AM$276,9,0)+VLOOKUP($A29,[1]Hoja1!$A$9:$AM$276,10,0)</f>
        <v>1925</v>
      </c>
      <c r="K29" s="16">
        <f>SUM(F29:J29)</f>
        <v>13398.75</v>
      </c>
      <c r="L29" s="15">
        <f>VLOOKUP($A29,[1]Hoja1!$A$9:$AM$276,34,0)</f>
        <v>2913.12</v>
      </c>
      <c r="M29" s="16">
        <f>+K29-L29</f>
        <v>10485.630000000001</v>
      </c>
    </row>
    <row r="30" spans="1:13" s="11" customFormat="1" ht="10.5" customHeight="1" x14ac:dyDescent="0.25">
      <c r="A30" s="17"/>
      <c r="B30" s="13"/>
      <c r="C30" s="14"/>
      <c r="D30" s="14"/>
      <c r="E30" s="15"/>
      <c r="F30" s="15"/>
      <c r="G30" s="14"/>
      <c r="H30" s="14"/>
      <c r="I30" s="14"/>
      <c r="J30" s="14"/>
      <c r="K30" s="16"/>
      <c r="L30" s="16"/>
      <c r="M30" s="16"/>
    </row>
    <row r="31" spans="1:13" s="11" customFormat="1" ht="17.25" customHeight="1" x14ac:dyDescent="0.25">
      <c r="A31" s="6" t="s">
        <v>33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3" s="11" customFormat="1" ht="10.5" customHeight="1" x14ac:dyDescent="0.25">
      <c r="A32" s="12" t="s">
        <v>34</v>
      </c>
      <c r="B32" s="13" t="s">
        <v>35</v>
      </c>
      <c r="C32" s="14" t="s">
        <v>17</v>
      </c>
      <c r="D32" s="14" t="s">
        <v>18</v>
      </c>
      <c r="E32" s="15">
        <f t="shared" ref="E32" si="16">+F32/30</f>
        <v>320.2</v>
      </c>
      <c r="F32" s="15">
        <f>VLOOKUP($A32,[1]Hoja1!$A$9:$AM$276,3,0)</f>
        <v>9606</v>
      </c>
      <c r="G32" s="15">
        <f>VLOOKUP($A32,[1]Hoja1!$A$9:$AM$276,8,0)</f>
        <v>0</v>
      </c>
      <c r="H32" s="15">
        <f>VLOOKUP($A32,[1]Hoja1!$A$9:$AM$276,5,0)+VLOOKUP($A32,[1]Hoja1!$A$9:$AM$276,7,0)</f>
        <v>1681.05</v>
      </c>
      <c r="I32" s="15">
        <f>VLOOKUP($A32,[1]Hoja1!$A$9:$AM$276,4,0)+VLOOKUP($A32,[1]Hoja1!$A$9:$AM$276,6,0)</f>
        <v>4803</v>
      </c>
      <c r="J32" s="15">
        <f>VLOOKUP($A32,[1]Hoja1!$A$9:$AM$276,9,0)+VLOOKUP($A32,[1]Hoja1!$A$9:$AM$276,10,0)</f>
        <v>0</v>
      </c>
      <c r="K32" s="16">
        <f t="shared" ref="K32:K35" si="17">SUM(F32:J32)</f>
        <v>16090.05</v>
      </c>
      <c r="L32" s="15">
        <f>VLOOKUP($A32,[1]Hoja1!$A$9:$AM$276,34,0)</f>
        <v>8203.41</v>
      </c>
      <c r="M32" s="16">
        <f t="shared" ref="M32:M35" si="18">+K32-L32</f>
        <v>7886.6399999999994</v>
      </c>
    </row>
    <row r="33" spans="1:13" s="11" customFormat="1" ht="10.5" customHeight="1" x14ac:dyDescent="0.25">
      <c r="A33" s="12" t="s">
        <v>176</v>
      </c>
      <c r="B33" s="13" t="s">
        <v>177</v>
      </c>
      <c r="C33" s="14" t="s">
        <v>178</v>
      </c>
      <c r="D33" s="14" t="s">
        <v>154</v>
      </c>
      <c r="E33" s="15">
        <f>+F33/10</f>
        <v>414.88</v>
      </c>
      <c r="F33" s="15">
        <f>VLOOKUP($A33,[1]Hoja1!$A$9:$AM$276,3,0)</f>
        <v>4148.8</v>
      </c>
      <c r="G33" s="15">
        <f>VLOOKUP($A33,[1]Hoja1!$A$9:$AM$276,8,0)</f>
        <v>0</v>
      </c>
      <c r="H33" s="15">
        <f>VLOOKUP($A33,[1]Hoja1!$A$9:$AM$276,5,0)+VLOOKUP($A33,[1]Hoja1!$A$9:$AM$276,7,0)</f>
        <v>580.83000000000004</v>
      </c>
      <c r="I33" s="15">
        <f>VLOOKUP($A33,[1]Hoja1!$A$9:$AM$276,4,0)+VLOOKUP($A33,[1]Hoja1!$A$9:$AM$276,6,0)</f>
        <v>2074.4</v>
      </c>
      <c r="J33" s="15">
        <f>VLOOKUP($A33,[1]Hoja1!$A$9:$AM$276,9,0)+VLOOKUP($A33,[1]Hoja1!$A$9:$AM$276,10,0)</f>
        <v>3776.8</v>
      </c>
      <c r="K33" s="16">
        <f>SUM(F33:J33)</f>
        <v>10580.830000000002</v>
      </c>
      <c r="L33" s="15">
        <f>VLOOKUP($A33,[1]Hoja1!$A$9:$AM$276,34,0)</f>
        <v>775.08</v>
      </c>
      <c r="M33" s="16">
        <f>+K33-L33</f>
        <v>9805.7500000000018</v>
      </c>
    </row>
    <row r="34" spans="1:13" s="11" customFormat="1" ht="10.5" customHeight="1" x14ac:dyDescent="0.25">
      <c r="A34" s="12" t="s">
        <v>169</v>
      </c>
      <c r="B34" s="13" t="s">
        <v>170</v>
      </c>
      <c r="C34" s="14" t="s">
        <v>32</v>
      </c>
      <c r="D34" s="14" t="s">
        <v>154</v>
      </c>
      <c r="E34" s="15">
        <f>+F34/15</f>
        <v>633.33333333333337</v>
      </c>
      <c r="F34" s="15">
        <f>VLOOKUP($A34,[1]Hoja1!$A$9:$AM$276,3,0)</f>
        <v>9500</v>
      </c>
      <c r="G34" s="15">
        <f>VLOOKUP($A34,[1]Hoja1!$A$9:$AM$276,8,0)</f>
        <v>0</v>
      </c>
      <c r="H34" s="15">
        <f>VLOOKUP($A34,[1]Hoja1!$A$9:$AM$276,5,0)+VLOOKUP($A34,[1]Hoja1!$A$9:$AM$276,7,0)</f>
        <v>1662.5</v>
      </c>
      <c r="I34" s="15">
        <f>VLOOKUP($A34,[1]Hoja1!$A$9:$AM$276,4,0)+VLOOKUP($A34,[1]Hoja1!$A$9:$AM$276,6,0)</f>
        <v>4750</v>
      </c>
      <c r="J34" s="15">
        <f>VLOOKUP($A34,[1]Hoja1!$A$9:$AM$276,9,0)+VLOOKUP($A34,[1]Hoja1!$A$9:$AM$276,10,0)</f>
        <v>9537.56</v>
      </c>
      <c r="K34" s="16">
        <f>SUM(F34:J34)</f>
        <v>25450.059999999998</v>
      </c>
      <c r="L34" s="15">
        <f>VLOOKUP($A34,[1]Hoja1!$A$9:$AM$276,34,0)</f>
        <v>4161.4799999999996</v>
      </c>
      <c r="M34" s="16">
        <f>+K34-L34</f>
        <v>21288.579999999998</v>
      </c>
    </row>
    <row r="35" spans="1:13" s="11" customFormat="1" ht="10.5" customHeight="1" x14ac:dyDescent="0.25">
      <c r="A35" s="12" t="s">
        <v>192</v>
      </c>
      <c r="B35" s="13" t="s">
        <v>193</v>
      </c>
      <c r="C35" s="14" t="s">
        <v>194</v>
      </c>
      <c r="D35" s="14" t="s">
        <v>18</v>
      </c>
      <c r="E35" s="15">
        <v>485</v>
      </c>
      <c r="F35" s="15">
        <f>VLOOKUP($A35,[1]Hoja1!$A$9:$AM$276,3,0)</f>
        <v>2910</v>
      </c>
      <c r="G35" s="15">
        <f>VLOOKUP($A35,[1]Hoja1!$A$9:$AM$276,8,0)</f>
        <v>0</v>
      </c>
      <c r="H35" s="15">
        <f>VLOOKUP($A35,[1]Hoja1!$A$9:$AM$276,5,0)+VLOOKUP($A35,[1]Hoja1!$A$9:$AM$276,7,0)</f>
        <v>0</v>
      </c>
      <c r="I35" s="15">
        <f>VLOOKUP($A35,[1]Hoja1!$A$9:$AM$276,4,0)+VLOOKUP($A35,[1]Hoja1!$A$9:$AM$276,6,0)</f>
        <v>0</v>
      </c>
      <c r="J35" s="15">
        <f>VLOOKUP($A35,[1]Hoja1!$A$9:$AM$276,9,0)+VLOOKUP($A35,[1]Hoja1!$A$9:$AM$276,10,0)</f>
        <v>9034.5</v>
      </c>
      <c r="K35" s="16">
        <f t="shared" si="17"/>
        <v>11944.5</v>
      </c>
      <c r="L35" s="15">
        <f>VLOOKUP($A35,[1]Hoja1!$A$9:$AM$276,34,0)</f>
        <v>1944.42</v>
      </c>
      <c r="M35" s="16">
        <f t="shared" si="18"/>
        <v>10000.08</v>
      </c>
    </row>
    <row r="36" spans="1:13" s="11" customFormat="1" ht="10.5" customHeight="1" x14ac:dyDescent="0.25">
      <c r="A36" s="27"/>
      <c r="B36" s="13"/>
      <c r="C36" s="14"/>
      <c r="D36" s="14"/>
      <c r="E36" s="15"/>
      <c r="F36" s="15"/>
      <c r="G36" s="14"/>
      <c r="H36" s="14"/>
      <c r="I36" s="14"/>
      <c r="J36" s="14"/>
      <c r="K36" s="16"/>
      <c r="L36" s="16"/>
      <c r="M36" s="16"/>
    </row>
    <row r="37" spans="1:13" s="11" customFormat="1" ht="17.25" customHeight="1" x14ac:dyDescent="0.25">
      <c r="A37" s="6" t="s">
        <v>38</v>
      </c>
      <c r="B37" s="7"/>
      <c r="C37" s="8"/>
      <c r="D37" s="8"/>
      <c r="E37" s="9"/>
      <c r="F37" s="9"/>
      <c r="G37" s="8"/>
      <c r="H37" s="8"/>
      <c r="I37" s="8"/>
      <c r="J37" s="8"/>
      <c r="K37" s="10"/>
      <c r="L37" s="10"/>
      <c r="M37" s="10"/>
    </row>
    <row r="38" spans="1:13" s="11" customFormat="1" ht="10.5" customHeight="1" x14ac:dyDescent="0.25">
      <c r="A38" s="27" t="s">
        <v>39</v>
      </c>
      <c r="B38" s="13" t="s">
        <v>40</v>
      </c>
      <c r="C38" s="14" t="s">
        <v>41</v>
      </c>
      <c r="D38" s="14" t="s">
        <v>18</v>
      </c>
      <c r="E38" s="15">
        <f t="shared" ref="E38:E53" si="19">+F38/30</f>
        <v>261.5</v>
      </c>
      <c r="F38" s="15">
        <f>VLOOKUP($A38,[1]Hoja1!$A$9:$AM$276,3,0)</f>
        <v>7845</v>
      </c>
      <c r="G38" s="15">
        <f>VLOOKUP($A38,[1]Hoja1!$A$9:$AM$276,8,0)</f>
        <v>0</v>
      </c>
      <c r="H38" s="15">
        <f>VLOOKUP($A38,[1]Hoja1!$A$9:$AM$276,5,0)+VLOOKUP($A38,[1]Hoja1!$A$9:$AM$276,7,0)</f>
        <v>1372.88</v>
      </c>
      <c r="I38" s="15">
        <f>VLOOKUP($A38,[1]Hoja1!$A$9:$AM$276,4,0)+VLOOKUP($A38,[1]Hoja1!$A$9:$AM$276,6,0)</f>
        <v>3922.5</v>
      </c>
      <c r="J38" s="15">
        <f>VLOOKUP($A38,[1]Hoja1!$A$9:$AM$276,9,0)+VLOOKUP($A38,[1]Hoja1!$A$9:$AM$276,10,0)</f>
        <v>1274.78</v>
      </c>
      <c r="K38" s="16">
        <f t="shared" ref="K38:K55" si="20">SUM(F38:J38)</f>
        <v>14415.160000000002</v>
      </c>
      <c r="L38" s="15">
        <f>VLOOKUP($A38,[1]Hoja1!$A$9:$AM$276,34,0)</f>
        <v>3885.14</v>
      </c>
      <c r="M38" s="16">
        <f t="shared" ref="M38:M55" si="21">+K38-L38</f>
        <v>10530.020000000002</v>
      </c>
    </row>
    <row r="39" spans="1:13" s="11" customFormat="1" ht="10.5" customHeight="1" x14ac:dyDescent="0.25">
      <c r="A39" s="27" t="s">
        <v>42</v>
      </c>
      <c r="B39" s="13" t="s">
        <v>43</v>
      </c>
      <c r="C39" s="14" t="s">
        <v>44</v>
      </c>
      <c r="D39" s="14" t="s">
        <v>18</v>
      </c>
      <c r="E39" s="15">
        <f t="shared" si="19"/>
        <v>148</v>
      </c>
      <c r="F39" s="15">
        <f>VLOOKUP($A39,[1]Hoja1!$A$9:$AM$276,3,0)</f>
        <v>4440</v>
      </c>
      <c r="G39" s="15">
        <f>VLOOKUP($A39,[1]Hoja1!$A$9:$AM$276,8,0)</f>
        <v>0</v>
      </c>
      <c r="H39" s="15">
        <f>VLOOKUP($A39,[1]Hoja1!$A$9:$AM$276,5,0)+VLOOKUP($A39,[1]Hoja1!$A$9:$AM$276,7,0)</f>
        <v>777</v>
      </c>
      <c r="I39" s="15">
        <f>VLOOKUP($A39,[1]Hoja1!$A$9:$AM$276,4,0)+VLOOKUP($A39,[1]Hoja1!$A$9:$AM$276,6,0)</f>
        <v>2220</v>
      </c>
      <c r="J39" s="15">
        <f>VLOOKUP($A39,[1]Hoja1!$A$9:$AM$276,9,0)+VLOOKUP($A39,[1]Hoja1!$A$9:$AM$276,10,0)</f>
        <v>0</v>
      </c>
      <c r="K39" s="16">
        <f t="shared" si="20"/>
        <v>7437</v>
      </c>
      <c r="L39" s="15">
        <f>VLOOKUP($A39,[1]Hoja1!$A$9:$AM$276,34,0)</f>
        <v>346.32</v>
      </c>
      <c r="M39" s="16">
        <f t="shared" si="21"/>
        <v>7090.68</v>
      </c>
    </row>
    <row r="40" spans="1:13" s="11" customFormat="1" ht="10.5" customHeight="1" x14ac:dyDescent="0.25">
      <c r="A40" s="27" t="s">
        <v>45</v>
      </c>
      <c r="B40" s="13" t="s">
        <v>46</v>
      </c>
      <c r="C40" s="14" t="s">
        <v>44</v>
      </c>
      <c r="D40" s="14" t="s">
        <v>18</v>
      </c>
      <c r="E40" s="15">
        <f t="shared" si="19"/>
        <v>148</v>
      </c>
      <c r="F40" s="15">
        <f>VLOOKUP($A40,[1]Hoja1!$A$9:$AM$276,3,0)</f>
        <v>4440</v>
      </c>
      <c r="G40" s="15">
        <f>VLOOKUP($A40,[1]Hoja1!$A$9:$AM$276,8,0)</f>
        <v>0</v>
      </c>
      <c r="H40" s="15">
        <f>VLOOKUP($A40,[1]Hoja1!$A$9:$AM$276,5,0)+VLOOKUP($A40,[1]Hoja1!$A$9:$AM$276,7,0)</f>
        <v>777</v>
      </c>
      <c r="I40" s="15">
        <f>VLOOKUP($A40,[1]Hoja1!$A$9:$AM$276,4,0)+VLOOKUP($A40,[1]Hoja1!$A$9:$AM$276,6,0)</f>
        <v>2220</v>
      </c>
      <c r="J40" s="15">
        <f>VLOOKUP($A40,[1]Hoja1!$A$9:$AM$276,9,0)+VLOOKUP($A40,[1]Hoja1!$A$9:$AM$276,10,0)</f>
        <v>100</v>
      </c>
      <c r="K40" s="16">
        <f t="shared" si="20"/>
        <v>7537</v>
      </c>
      <c r="L40" s="15">
        <f>VLOOKUP($A40,[1]Hoja1!$A$9:$AM$276,34,0)</f>
        <v>2918.34</v>
      </c>
      <c r="M40" s="16">
        <f t="shared" si="21"/>
        <v>4618.66</v>
      </c>
    </row>
    <row r="41" spans="1:13" s="11" customFormat="1" ht="10.5" customHeight="1" x14ac:dyDescent="0.25">
      <c r="A41" s="27" t="s">
        <v>47</v>
      </c>
      <c r="B41" s="13" t="s">
        <v>48</v>
      </c>
      <c r="C41" s="14" t="s">
        <v>44</v>
      </c>
      <c r="D41" s="14" t="s">
        <v>18</v>
      </c>
      <c r="E41" s="15">
        <f t="shared" si="19"/>
        <v>148</v>
      </c>
      <c r="F41" s="15">
        <f>VLOOKUP($A41,[1]Hoja1!$A$9:$AM$276,3,0)</f>
        <v>4440</v>
      </c>
      <c r="G41" s="15">
        <f>VLOOKUP($A41,[1]Hoja1!$A$9:$AM$276,8,0)</f>
        <v>0</v>
      </c>
      <c r="H41" s="15">
        <f>VLOOKUP($A41,[1]Hoja1!$A$9:$AM$276,5,0)+VLOOKUP($A41,[1]Hoja1!$A$9:$AM$276,7,0)</f>
        <v>777</v>
      </c>
      <c r="I41" s="15">
        <f>VLOOKUP($A41,[1]Hoja1!$A$9:$AM$276,4,0)+VLOOKUP($A41,[1]Hoja1!$A$9:$AM$276,6,0)</f>
        <v>2220</v>
      </c>
      <c r="J41" s="15">
        <f>VLOOKUP($A41,[1]Hoja1!$A$9:$AM$276,9,0)+VLOOKUP($A41,[1]Hoja1!$A$9:$AM$276,10,0)</f>
        <v>166.5</v>
      </c>
      <c r="K41" s="16">
        <f t="shared" si="20"/>
        <v>7603.5</v>
      </c>
      <c r="L41" s="15">
        <f>VLOOKUP($A41,[1]Hoja1!$A$9:$AM$276,34,0)</f>
        <v>2741.9</v>
      </c>
      <c r="M41" s="16">
        <f t="shared" si="21"/>
        <v>4861.6000000000004</v>
      </c>
    </row>
    <row r="42" spans="1:13" s="11" customFormat="1" ht="10.5" customHeight="1" x14ac:dyDescent="0.25">
      <c r="A42" s="27" t="s">
        <v>49</v>
      </c>
      <c r="B42" s="13" t="s">
        <v>50</v>
      </c>
      <c r="C42" s="14" t="s">
        <v>41</v>
      </c>
      <c r="D42" s="14" t="s">
        <v>18</v>
      </c>
      <c r="E42" s="15">
        <f t="shared" si="19"/>
        <v>203.73333333333332</v>
      </c>
      <c r="F42" s="15">
        <f>VLOOKUP($A42,[1]Hoja1!$A$9:$AM$276,3,0)</f>
        <v>6112</v>
      </c>
      <c r="G42" s="15">
        <f>VLOOKUP($A42,[1]Hoja1!$A$9:$AM$276,8,0)</f>
        <v>0</v>
      </c>
      <c r="H42" s="15">
        <f>VLOOKUP($A42,[1]Hoja1!$A$9:$AM$276,5,0)+VLOOKUP($A42,[1]Hoja1!$A$9:$AM$276,7,0)</f>
        <v>1069.5999999999999</v>
      </c>
      <c r="I42" s="15">
        <f>VLOOKUP($A42,[1]Hoja1!$A$9:$AM$276,4,0)+VLOOKUP($A42,[1]Hoja1!$A$9:$AM$276,6,0)</f>
        <v>3056</v>
      </c>
      <c r="J42" s="15">
        <f>VLOOKUP($A42,[1]Hoja1!$A$9:$AM$276,9,0)+VLOOKUP($A42,[1]Hoja1!$A$9:$AM$276,10,0)</f>
        <v>3910</v>
      </c>
      <c r="K42" s="16">
        <f t="shared" si="20"/>
        <v>14147.6</v>
      </c>
      <c r="L42" s="15">
        <f>VLOOKUP($A42,[1]Hoja1!$A$9:$AM$276,34,0)</f>
        <v>5315.85</v>
      </c>
      <c r="M42" s="16">
        <f t="shared" si="21"/>
        <v>8831.75</v>
      </c>
    </row>
    <row r="43" spans="1:13" s="11" customFormat="1" ht="10.5" customHeight="1" x14ac:dyDescent="0.25">
      <c r="A43" s="27" t="s">
        <v>36</v>
      </c>
      <c r="B43" s="13" t="s">
        <v>37</v>
      </c>
      <c r="C43" s="14" t="s">
        <v>17</v>
      </c>
      <c r="D43" s="14" t="s">
        <v>18</v>
      </c>
      <c r="E43" s="15">
        <f t="shared" si="19"/>
        <v>175.96</v>
      </c>
      <c r="F43" s="15">
        <f>VLOOKUP($A43,[1]Hoja1!$A$9:$AM$276,3,0)</f>
        <v>5278.8</v>
      </c>
      <c r="G43" s="15">
        <f>VLOOKUP($A43,[1]Hoja1!$A$9:$AM$276,8,0)</f>
        <v>0</v>
      </c>
      <c r="H43" s="15">
        <f>VLOOKUP($A43,[1]Hoja1!$A$9:$AM$276,5,0)+VLOOKUP($A43,[1]Hoja1!$A$9:$AM$276,7,0)</f>
        <v>923.79</v>
      </c>
      <c r="I43" s="15">
        <f>VLOOKUP($A43,[1]Hoja1!$A$9:$AM$276,4,0)+VLOOKUP($A43,[1]Hoja1!$A$9:$AM$276,6,0)</f>
        <v>2639.4</v>
      </c>
      <c r="J43" s="15">
        <f>VLOOKUP($A43,[1]Hoja1!$A$9:$AM$276,9,0)+VLOOKUP($A43,[1]Hoja1!$A$9:$AM$276,10,0)</f>
        <v>1847.44</v>
      </c>
      <c r="K43" s="16">
        <f t="shared" si="20"/>
        <v>10689.43</v>
      </c>
      <c r="L43" s="15">
        <f>VLOOKUP($A43,[1]Hoja1!$A$9:$AM$276,34,0)</f>
        <v>988.8</v>
      </c>
      <c r="M43" s="16">
        <f t="shared" si="21"/>
        <v>9700.630000000001</v>
      </c>
    </row>
    <row r="44" spans="1:13" s="11" customFormat="1" ht="10.5" customHeight="1" x14ac:dyDescent="0.25">
      <c r="A44" s="27" t="s">
        <v>53</v>
      </c>
      <c r="B44" s="13" t="s">
        <v>54</v>
      </c>
      <c r="C44" s="14" t="s">
        <v>17</v>
      </c>
      <c r="D44" s="14" t="s">
        <v>18</v>
      </c>
      <c r="E44" s="15">
        <f t="shared" si="19"/>
        <v>344.53333333333336</v>
      </c>
      <c r="F44" s="15">
        <f>VLOOKUP($A44,[1]Hoja1!$A$9:$AM$276,3,0)</f>
        <v>10336</v>
      </c>
      <c r="G44" s="15">
        <f>VLOOKUP($A44,[1]Hoja1!$A$9:$AM$276,8,0)</f>
        <v>0</v>
      </c>
      <c r="H44" s="15">
        <f>VLOOKUP($A44,[1]Hoja1!$A$9:$AM$276,5,0)+VLOOKUP($A44,[1]Hoja1!$A$9:$AM$276,7,0)</f>
        <v>1808.8</v>
      </c>
      <c r="I44" s="15">
        <f>VLOOKUP($A44,[1]Hoja1!$A$9:$AM$276,4,0)+VLOOKUP($A44,[1]Hoja1!$A$9:$AM$276,6,0)</f>
        <v>5168</v>
      </c>
      <c r="J44" s="15">
        <f>VLOOKUP($A44,[1]Hoja1!$A$9:$AM$276,9,0)+VLOOKUP($A44,[1]Hoja1!$A$9:$AM$276,10,0)</f>
        <v>0</v>
      </c>
      <c r="K44" s="16">
        <f t="shared" si="20"/>
        <v>17312.8</v>
      </c>
      <c r="L44" s="15">
        <f>VLOOKUP($A44,[1]Hoja1!$A$9:$AM$276,34,0)</f>
        <v>6119.72</v>
      </c>
      <c r="M44" s="16">
        <f t="shared" si="21"/>
        <v>11193.079999999998</v>
      </c>
    </row>
    <row r="45" spans="1:13" s="11" customFormat="1" ht="10.5" customHeight="1" x14ac:dyDescent="0.25">
      <c r="A45" s="27" t="s">
        <v>55</v>
      </c>
      <c r="B45" s="13" t="s">
        <v>56</v>
      </c>
      <c r="C45" s="14" t="s">
        <v>57</v>
      </c>
      <c r="D45" s="14" t="s">
        <v>18</v>
      </c>
      <c r="E45" s="15">
        <f t="shared" si="19"/>
        <v>350</v>
      </c>
      <c r="F45" s="15">
        <f>VLOOKUP($A45,[1]Hoja1!$A$9:$AM$276,3,0)</f>
        <v>10500</v>
      </c>
      <c r="G45" s="15">
        <f>VLOOKUP($A45,[1]Hoja1!$A$9:$AM$276,8,0)</f>
        <v>0</v>
      </c>
      <c r="H45" s="15">
        <f>VLOOKUP($A45,[1]Hoja1!$A$9:$AM$276,5,0)+VLOOKUP($A45,[1]Hoja1!$A$9:$AM$276,7,0)</f>
        <v>1837.5</v>
      </c>
      <c r="I45" s="15">
        <f>VLOOKUP($A45,[1]Hoja1!$A$9:$AM$276,4,0)+VLOOKUP($A45,[1]Hoja1!$A$9:$AM$276,6,0)</f>
        <v>5250</v>
      </c>
      <c r="J45" s="15">
        <f>VLOOKUP($A45,[1]Hoja1!$A$9:$AM$276,9,0)+VLOOKUP($A45,[1]Hoja1!$A$9:$AM$276,10,0)</f>
        <v>0</v>
      </c>
      <c r="K45" s="16">
        <f t="shared" si="20"/>
        <v>17587.5</v>
      </c>
      <c r="L45" s="15">
        <f>VLOOKUP($A45,[1]Hoja1!$A$9:$AM$276,34,0)</f>
        <v>4249.0200000000004</v>
      </c>
      <c r="M45" s="16">
        <f t="shared" si="21"/>
        <v>13338.48</v>
      </c>
    </row>
    <row r="46" spans="1:13" s="11" customFormat="1" ht="10.5" customHeight="1" x14ac:dyDescent="0.25">
      <c r="A46" s="27" t="s">
        <v>58</v>
      </c>
      <c r="B46" s="13" t="s">
        <v>59</v>
      </c>
      <c r="C46" s="14" t="s">
        <v>60</v>
      </c>
      <c r="D46" s="14" t="s">
        <v>18</v>
      </c>
      <c r="E46" s="15">
        <f t="shared" si="19"/>
        <v>141.86666666666667</v>
      </c>
      <c r="F46" s="15">
        <f>VLOOKUP($A46,[1]Hoja1!$A$9:$AM$276,3,0)</f>
        <v>4256</v>
      </c>
      <c r="G46" s="15">
        <f>VLOOKUP($A46,[1]Hoja1!$A$9:$AM$276,8,0)</f>
        <v>0</v>
      </c>
      <c r="H46" s="15">
        <f>VLOOKUP($A46,[1]Hoja1!$A$9:$AM$276,5,0)+VLOOKUP($A46,[1]Hoja1!$A$9:$AM$276,7,0)</f>
        <v>744.8</v>
      </c>
      <c r="I46" s="15">
        <f>VLOOKUP($A46,[1]Hoja1!$A$9:$AM$276,4,0)+VLOOKUP($A46,[1]Hoja1!$A$9:$AM$276,6,0)</f>
        <v>2128</v>
      </c>
      <c r="J46" s="15">
        <f>VLOOKUP($A46,[1]Hoja1!$A$9:$AM$276,9,0)+VLOOKUP($A46,[1]Hoja1!$A$9:$AM$276,10,0)</f>
        <v>0</v>
      </c>
      <c r="K46" s="16">
        <f t="shared" si="20"/>
        <v>7128.8</v>
      </c>
      <c r="L46" s="15">
        <f>VLOOKUP($A46,[1]Hoja1!$A$9:$AM$276,34,0)</f>
        <v>306.76</v>
      </c>
      <c r="M46" s="16">
        <f t="shared" si="21"/>
        <v>6822.04</v>
      </c>
    </row>
    <row r="47" spans="1:13" s="11" customFormat="1" ht="10.5" customHeight="1" x14ac:dyDescent="0.25">
      <c r="A47" s="27" t="s">
        <v>140</v>
      </c>
      <c r="B47" s="13" t="s">
        <v>62</v>
      </c>
      <c r="C47" s="14" t="s">
        <v>61</v>
      </c>
      <c r="D47" s="14" t="s">
        <v>18</v>
      </c>
      <c r="E47" s="15">
        <f t="shared" si="19"/>
        <v>427.54399999999998</v>
      </c>
      <c r="F47" s="15">
        <f>VLOOKUP($A47,[1]Hoja1!$A$9:$AM$276,3,0)</f>
        <v>12826.32</v>
      </c>
      <c r="G47" s="15">
        <f>VLOOKUP($A47,[1]Hoja1!$A$9:$AM$276,8,0)</f>
        <v>0</v>
      </c>
      <c r="H47" s="15">
        <f>VLOOKUP($A47,[1]Hoja1!$A$9:$AM$276,5,0)+VLOOKUP($A47,[1]Hoja1!$A$9:$AM$276,7,0)</f>
        <v>1870.5</v>
      </c>
      <c r="I47" s="15">
        <f>VLOOKUP($A47,[1]Hoja1!$A$9:$AM$276,4,0)+VLOOKUP($A47,[1]Hoja1!$A$9:$AM$276,6,0)</f>
        <v>3206.58</v>
      </c>
      <c r="J47" s="15">
        <f>VLOOKUP($A47,[1]Hoja1!$A$9:$AM$276,9,0)+VLOOKUP($A47,[1]Hoja1!$A$9:$AM$276,10,0)</f>
        <v>3600</v>
      </c>
      <c r="K47" s="16">
        <f t="shared" si="20"/>
        <v>21503.4</v>
      </c>
      <c r="L47" s="15">
        <f>VLOOKUP($A47,[1]Hoja1!$A$9:$AM$276,34,0)</f>
        <v>6227.83</v>
      </c>
      <c r="M47" s="16">
        <f t="shared" si="21"/>
        <v>15275.570000000002</v>
      </c>
    </row>
    <row r="48" spans="1:13" s="11" customFormat="1" ht="10.5" customHeight="1" x14ac:dyDescent="0.25">
      <c r="A48" s="27" t="s">
        <v>141</v>
      </c>
      <c r="B48" s="13" t="s">
        <v>64</v>
      </c>
      <c r="C48" s="14" t="s">
        <v>61</v>
      </c>
      <c r="D48" s="14" t="s">
        <v>18</v>
      </c>
      <c r="E48" s="15">
        <f t="shared" si="19"/>
        <v>297.68666666666667</v>
      </c>
      <c r="F48" s="15">
        <f>VLOOKUP($A48,[1]Hoja1!$A$9:$AM$276,3,0)</f>
        <v>8930.6</v>
      </c>
      <c r="G48" s="15">
        <f>VLOOKUP($A48,[1]Hoja1!$A$9:$AM$276,8,0)</f>
        <v>0</v>
      </c>
      <c r="H48" s="15">
        <f>VLOOKUP($A48,[1]Hoja1!$A$9:$AM$276,5,0)+VLOOKUP($A48,[1]Hoja1!$A$9:$AM$276,7,0)</f>
        <v>1562.86</v>
      </c>
      <c r="I48" s="15">
        <f>VLOOKUP($A48,[1]Hoja1!$A$9:$AM$276,4,0)+VLOOKUP($A48,[1]Hoja1!$A$9:$AM$276,6,0)</f>
        <v>4465.3</v>
      </c>
      <c r="J48" s="15">
        <f>VLOOKUP($A48,[1]Hoja1!$A$9:$AM$276,9,0)+VLOOKUP($A48,[1]Hoja1!$A$9:$AM$276,10,0)</f>
        <v>2600</v>
      </c>
      <c r="K48" s="16">
        <f t="shared" si="20"/>
        <v>17558.760000000002</v>
      </c>
      <c r="L48" s="15">
        <f>VLOOKUP($A48,[1]Hoja1!$A$9:$AM$276,34,0)</f>
        <v>2238.02</v>
      </c>
      <c r="M48" s="16">
        <f t="shared" si="21"/>
        <v>15320.740000000002</v>
      </c>
    </row>
    <row r="49" spans="1:13" s="11" customFormat="1" ht="10.5" customHeight="1" x14ac:dyDescent="0.25">
      <c r="A49" s="27" t="s">
        <v>142</v>
      </c>
      <c r="B49" s="13" t="s">
        <v>112</v>
      </c>
      <c r="C49" s="14" t="s">
        <v>17</v>
      </c>
      <c r="D49" s="14" t="s">
        <v>154</v>
      </c>
      <c r="E49" s="15">
        <f t="shared" si="19"/>
        <v>34.573333333333338</v>
      </c>
      <c r="F49" s="15">
        <f>VLOOKUP($A49,[1]Hoja1!$A$9:$AM$276,3,0)</f>
        <v>1037.2</v>
      </c>
      <c r="G49" s="15">
        <f>VLOOKUP($A49,[1]Hoja1!$A$9:$AM$276,8,0)</f>
        <v>426.25</v>
      </c>
      <c r="H49" s="15">
        <f>VLOOKUP($A49,[1]Hoja1!$A$9:$AM$276,5,0)+VLOOKUP($A49,[1]Hoja1!$A$9:$AM$276,7,0)</f>
        <v>941.78</v>
      </c>
      <c r="I49" s="15">
        <f>VLOOKUP($A49,[1]Hoja1!$A$9:$AM$276,4,0)+VLOOKUP($A49,[1]Hoja1!$A$9:$AM$276,6,0)</f>
        <v>2088.61</v>
      </c>
      <c r="J49" s="15">
        <f>VLOOKUP($A49,[1]Hoja1!$A$9:$AM$276,9,0)+VLOOKUP($A49,[1]Hoja1!$A$9:$AM$276,10,0)</f>
        <v>6223.2</v>
      </c>
      <c r="K49" s="16">
        <f t="shared" si="20"/>
        <v>10717.04</v>
      </c>
      <c r="L49" s="15">
        <f>VLOOKUP($A49,[1]Hoja1!$A$9:$AM$276,34,0)</f>
        <v>58.52</v>
      </c>
      <c r="M49" s="16">
        <f t="shared" si="21"/>
        <v>10658.52</v>
      </c>
    </row>
    <row r="50" spans="1:13" s="11" customFormat="1" ht="10.5" customHeight="1" x14ac:dyDescent="0.25">
      <c r="A50" s="27" t="s">
        <v>143</v>
      </c>
      <c r="B50" s="13" t="s">
        <v>113</v>
      </c>
      <c r="C50" s="14" t="s">
        <v>17</v>
      </c>
      <c r="D50" s="14" t="s">
        <v>154</v>
      </c>
      <c r="E50" s="15">
        <f t="shared" si="19"/>
        <v>34.573333333333338</v>
      </c>
      <c r="F50" s="15">
        <f>VLOOKUP($A50,[1]Hoja1!$A$9:$AM$276,3,0)</f>
        <v>1037.2</v>
      </c>
      <c r="G50" s="15">
        <f>VLOOKUP($A50,[1]Hoja1!$A$9:$AM$276,8,0)</f>
        <v>426.25</v>
      </c>
      <c r="H50" s="15">
        <f>VLOOKUP($A50,[1]Hoja1!$A$9:$AM$276,5,0)+VLOOKUP($A50,[1]Hoja1!$A$9:$AM$276,7,0)</f>
        <v>941.78</v>
      </c>
      <c r="I50" s="15">
        <f>VLOOKUP($A50,[1]Hoja1!$A$9:$AM$276,4,0)+VLOOKUP($A50,[1]Hoja1!$A$9:$AM$276,6,0)</f>
        <v>2503.4899999999998</v>
      </c>
      <c r="J50" s="15">
        <f>VLOOKUP($A50,[1]Hoja1!$A$9:$AM$276,9,0)+VLOOKUP($A50,[1]Hoja1!$A$9:$AM$276,10,0)</f>
        <v>6223.2</v>
      </c>
      <c r="K50" s="16">
        <f t="shared" si="20"/>
        <v>11131.919999999998</v>
      </c>
      <c r="L50" s="15">
        <f>VLOOKUP($A50,[1]Hoja1!$A$9:$AM$276,34,0)</f>
        <v>121.39</v>
      </c>
      <c r="M50" s="16">
        <f t="shared" si="21"/>
        <v>11010.529999999999</v>
      </c>
    </row>
    <row r="51" spans="1:13" s="11" customFormat="1" ht="10.5" customHeight="1" x14ac:dyDescent="0.25">
      <c r="A51" s="27" t="s">
        <v>132</v>
      </c>
      <c r="B51" s="13" t="s">
        <v>65</v>
      </c>
      <c r="C51" s="14" t="s">
        <v>66</v>
      </c>
      <c r="D51" s="14" t="s">
        <v>154</v>
      </c>
      <c r="E51" s="15">
        <f t="shared" si="19"/>
        <v>155.55333333333334</v>
      </c>
      <c r="F51" s="15">
        <f>VLOOKUP($A51,[1]Hoja1!$A$9:$AM$276,3,0)</f>
        <v>4666.6000000000004</v>
      </c>
      <c r="G51" s="15">
        <f>VLOOKUP($A51,[1]Hoja1!$A$9:$AM$276,8,0)</f>
        <v>0</v>
      </c>
      <c r="H51" s="15">
        <f>VLOOKUP($A51,[1]Hoja1!$A$9:$AM$276,5,0)+VLOOKUP($A51,[1]Hoja1!$A$9:$AM$276,7,0)</f>
        <v>816.66</v>
      </c>
      <c r="I51" s="15">
        <f>VLOOKUP($A51,[1]Hoja1!$A$9:$AM$276,4,0)+VLOOKUP($A51,[1]Hoja1!$A$9:$AM$276,6,0)</f>
        <v>2333.3000000000002</v>
      </c>
      <c r="J51" s="15">
        <f>VLOOKUP($A51,[1]Hoja1!$A$9:$AM$276,9,0)+VLOOKUP($A51,[1]Hoja1!$A$9:$AM$276,10,0)</f>
        <v>5714.58</v>
      </c>
      <c r="K51" s="16">
        <f t="shared" si="20"/>
        <v>13531.14</v>
      </c>
      <c r="L51" s="15">
        <f>VLOOKUP($A51,[1]Hoja1!$A$9:$AM$276,34,0)</f>
        <v>1523.01</v>
      </c>
      <c r="M51" s="16">
        <f t="shared" si="21"/>
        <v>12008.13</v>
      </c>
    </row>
    <row r="52" spans="1:13" s="11" customFormat="1" ht="10.5" customHeight="1" x14ac:dyDescent="0.25">
      <c r="A52" s="27" t="s">
        <v>133</v>
      </c>
      <c r="B52" s="13" t="s">
        <v>67</v>
      </c>
      <c r="C52" s="14" t="s">
        <v>66</v>
      </c>
      <c r="D52" s="14" t="s">
        <v>154</v>
      </c>
      <c r="E52" s="15">
        <f t="shared" si="19"/>
        <v>286.66666666666669</v>
      </c>
      <c r="F52" s="15">
        <f>VLOOKUP($A52,[1]Hoja1!$A$9:$AM$276,3,0)</f>
        <v>8600</v>
      </c>
      <c r="G52" s="15">
        <f>VLOOKUP($A52,[1]Hoja1!$A$9:$AM$276,8,0)</f>
        <v>0</v>
      </c>
      <c r="H52" s="15">
        <f>VLOOKUP($A52,[1]Hoja1!$A$9:$AM$276,5,0)+VLOOKUP($A52,[1]Hoja1!$A$9:$AM$276,7,0)</f>
        <v>1505</v>
      </c>
      <c r="I52" s="15">
        <f>VLOOKUP($A52,[1]Hoja1!$A$9:$AM$276,4,0)+VLOOKUP($A52,[1]Hoja1!$A$9:$AM$276,6,0)</f>
        <v>4300</v>
      </c>
      <c r="J52" s="15">
        <f>VLOOKUP($A52,[1]Hoja1!$A$9:$AM$276,9,0)+VLOOKUP($A52,[1]Hoja1!$A$9:$AM$276,10,0)</f>
        <v>2687.5</v>
      </c>
      <c r="K52" s="16">
        <f t="shared" si="20"/>
        <v>17092.5</v>
      </c>
      <c r="L52" s="15">
        <f>VLOOKUP($A52,[1]Hoja1!$A$9:$AM$276,34,0)</f>
        <v>2155.15</v>
      </c>
      <c r="M52" s="16">
        <f t="shared" si="21"/>
        <v>14937.35</v>
      </c>
    </row>
    <row r="53" spans="1:13" s="11" customFormat="1" ht="10.5" customHeight="1" x14ac:dyDescent="0.25">
      <c r="A53" s="27" t="s">
        <v>114</v>
      </c>
      <c r="B53" s="13" t="s">
        <v>117</v>
      </c>
      <c r="C53" s="14" t="s">
        <v>118</v>
      </c>
      <c r="D53" s="14" t="s">
        <v>154</v>
      </c>
      <c r="E53" s="15">
        <f t="shared" si="19"/>
        <v>387.32</v>
      </c>
      <c r="F53" s="15">
        <f>VLOOKUP($A53,[1]Hoja1!$A$9:$AM$276,3,0)</f>
        <v>11619.6</v>
      </c>
      <c r="G53" s="15">
        <f>VLOOKUP($A53,[1]Hoja1!$A$9:$AM$276,8,0)</f>
        <v>0</v>
      </c>
      <c r="H53" s="15">
        <f>VLOOKUP($A53,[1]Hoja1!$A$9:$AM$276,5,0)+VLOOKUP($A53,[1]Hoja1!$A$9:$AM$276,7,0)</f>
        <v>2033.43</v>
      </c>
      <c r="I53" s="15">
        <f>VLOOKUP($A53,[1]Hoja1!$A$9:$AM$276,4,0)+VLOOKUP($A53,[1]Hoja1!$A$9:$AM$276,6,0)</f>
        <v>5809.8</v>
      </c>
      <c r="J53" s="15">
        <f>VLOOKUP($A53,[1]Hoja1!$A$9:$AM$276,9,0)+VLOOKUP($A53,[1]Hoja1!$A$9:$AM$276,10,0)</f>
        <v>0</v>
      </c>
      <c r="K53" s="16">
        <f t="shared" si="20"/>
        <v>19462.830000000002</v>
      </c>
      <c r="L53" s="15">
        <f>VLOOKUP($A53,[1]Hoja1!$A$9:$AM$276,34,0)</f>
        <v>2601.42</v>
      </c>
      <c r="M53" s="16">
        <f t="shared" si="21"/>
        <v>16861.410000000003</v>
      </c>
    </row>
    <row r="54" spans="1:13" s="11" customFormat="1" ht="10.5" customHeight="1" x14ac:dyDescent="0.25">
      <c r="A54" s="27" t="s">
        <v>162</v>
      </c>
      <c r="B54" s="13" t="s">
        <v>163</v>
      </c>
      <c r="C54" s="14" t="s">
        <v>61</v>
      </c>
      <c r="D54" s="14" t="s">
        <v>154</v>
      </c>
      <c r="E54" s="15">
        <f t="shared" ref="E54" si="22">+F54/30</f>
        <v>197.89</v>
      </c>
      <c r="F54" s="15">
        <f>VLOOKUP($A54,[1]Hoja1!$A$9:$AM$276,3,0)</f>
        <v>5936.7</v>
      </c>
      <c r="G54" s="15">
        <f>VLOOKUP($A54,[1]Hoja1!$A$9:$AM$276,8,0)</f>
        <v>0</v>
      </c>
      <c r="H54" s="15">
        <f>VLOOKUP($A54,[1]Hoja1!$A$9:$AM$276,5,0)+VLOOKUP($A54,[1]Hoja1!$A$9:$AM$276,7,0)</f>
        <v>944.48</v>
      </c>
      <c r="I54" s="15">
        <f>VLOOKUP($A54,[1]Hoja1!$A$9:$AM$276,4,0)+VLOOKUP($A54,[1]Hoja1!$A$9:$AM$276,6,0)</f>
        <v>2158.8000000000002</v>
      </c>
      <c r="J54" s="15">
        <f>VLOOKUP($A54,[1]Hoja1!$A$9:$AM$276,9,0)+VLOOKUP($A54,[1]Hoja1!$A$9:$AM$276,10,0)</f>
        <v>804.5</v>
      </c>
      <c r="K54" s="16">
        <f t="shared" si="20"/>
        <v>9844.48</v>
      </c>
      <c r="L54" s="15">
        <f>VLOOKUP($A54,[1]Hoja1!$A$9:$AM$276,34,0)</f>
        <v>883.42</v>
      </c>
      <c r="M54" s="16">
        <f t="shared" si="21"/>
        <v>8961.06</v>
      </c>
    </row>
    <row r="55" spans="1:13" s="11" customFormat="1" ht="10.5" customHeight="1" x14ac:dyDescent="0.25">
      <c r="A55" s="27" t="s">
        <v>182</v>
      </c>
      <c r="B55" s="13" t="s">
        <v>183</v>
      </c>
      <c r="C55" s="14" t="s">
        <v>32</v>
      </c>
      <c r="D55" s="14" t="s">
        <v>154</v>
      </c>
      <c r="E55" s="15">
        <v>475</v>
      </c>
      <c r="F55" s="15">
        <f>VLOOKUP($A55,[1]Hoja1!$A$9:$AM$276,3,0)</f>
        <v>9500</v>
      </c>
      <c r="G55" s="15">
        <f>VLOOKUP($A55,[1]Hoja1!$A$9:$AM$276,8,0)</f>
        <v>0</v>
      </c>
      <c r="H55" s="15">
        <f>VLOOKUP($A55,[1]Hoja1!$A$9:$AM$276,5,0)+VLOOKUP($A55,[1]Hoja1!$A$9:$AM$276,7,0)</f>
        <v>807.5</v>
      </c>
      <c r="I55" s="15">
        <f>VLOOKUP($A55,[1]Hoja1!$A$9:$AM$276,4,0)+VLOOKUP($A55,[1]Hoja1!$A$9:$AM$276,6,0)</f>
        <v>4750</v>
      </c>
      <c r="J55" s="15">
        <f>VLOOKUP($A55,[1]Hoja1!$A$9:$AM$276,9,0)+VLOOKUP($A55,[1]Hoja1!$A$9:$AM$276,10,0)</f>
        <v>9537.56</v>
      </c>
      <c r="K55" s="16">
        <f t="shared" si="20"/>
        <v>24595.059999999998</v>
      </c>
      <c r="L55" s="15">
        <f>VLOOKUP($A55,[1]Hoja1!$A$9:$AM$276,34,0)</f>
        <v>4122.2</v>
      </c>
      <c r="M55" s="16">
        <f t="shared" si="21"/>
        <v>20472.859999999997</v>
      </c>
    </row>
    <row r="56" spans="1:13" s="11" customFormat="1" ht="10.5" customHeight="1" x14ac:dyDescent="0.25">
      <c r="A56" s="27"/>
      <c r="B56" s="13"/>
      <c r="C56" s="14"/>
      <c r="D56" s="14"/>
      <c r="E56" s="15"/>
      <c r="F56" s="15"/>
      <c r="G56" s="14"/>
      <c r="H56" s="14"/>
      <c r="I56" s="14"/>
      <c r="J56" s="14"/>
      <c r="K56" s="16"/>
      <c r="L56" s="16"/>
      <c r="M56" s="16"/>
    </row>
    <row r="57" spans="1:13" s="11" customFormat="1" ht="17.25" customHeight="1" x14ac:dyDescent="0.25">
      <c r="A57" s="6" t="s">
        <v>68</v>
      </c>
      <c r="B57" s="7"/>
      <c r="C57" s="8"/>
      <c r="D57" s="8"/>
      <c r="E57" s="9"/>
      <c r="F57" s="9"/>
      <c r="G57" s="8"/>
      <c r="H57" s="8"/>
      <c r="I57" s="8"/>
      <c r="J57" s="8"/>
      <c r="K57" s="10"/>
      <c r="L57" s="10"/>
      <c r="M57" s="10"/>
    </row>
    <row r="58" spans="1:13" s="11" customFormat="1" ht="10.5" customHeight="1" x14ac:dyDescent="0.25">
      <c r="A58" s="27" t="s">
        <v>134</v>
      </c>
      <c r="B58" s="13" t="s">
        <v>69</v>
      </c>
      <c r="C58" s="14" t="s">
        <v>70</v>
      </c>
      <c r="D58" s="14" t="s">
        <v>154</v>
      </c>
      <c r="E58" s="15">
        <f t="shared" ref="E58:E62" si="23">+F58/30</f>
        <v>138.29333333333335</v>
      </c>
      <c r="F58" s="15">
        <f>VLOOKUP($A58,[1]Hoja1!$A$9:$AM$276,3,0)</f>
        <v>4148.8</v>
      </c>
      <c r="G58" s="15">
        <f>VLOOKUP($A58,[1]Hoja1!$A$9:$AM$276,8,0)</f>
        <v>0</v>
      </c>
      <c r="H58" s="15">
        <f>VLOOKUP($A58,[1]Hoja1!$A$9:$AM$276,5,0)+VLOOKUP($A58,[1]Hoja1!$A$9:$AM$276,7,0)</f>
        <v>726.04</v>
      </c>
      <c r="I58" s="15">
        <f>VLOOKUP($A58,[1]Hoja1!$A$9:$AM$276,4,0)+VLOOKUP($A58,[1]Hoja1!$A$9:$AM$276,6,0)</f>
        <v>2074.4</v>
      </c>
      <c r="J58" s="15">
        <f>VLOOKUP($A58,[1]Hoja1!$A$9:$AM$276,9,0)+VLOOKUP($A58,[1]Hoja1!$A$9:$AM$276,10,0)</f>
        <v>0</v>
      </c>
      <c r="K58" s="16">
        <f t="shared" ref="K58:K62" si="24">SUM(F58:J58)</f>
        <v>6949.24</v>
      </c>
      <c r="L58" s="15">
        <f>VLOOKUP($A58,[1]Hoja1!$A$9:$AM$276,34,0)</f>
        <v>0</v>
      </c>
      <c r="M58" s="16">
        <f t="shared" ref="M58:M62" si="25">+K58-L58</f>
        <v>6949.24</v>
      </c>
    </row>
    <row r="59" spans="1:13" s="11" customFormat="1" ht="10.5" customHeight="1" x14ac:dyDescent="0.25">
      <c r="A59" s="27" t="s">
        <v>131</v>
      </c>
      <c r="B59" s="13" t="s">
        <v>92</v>
      </c>
      <c r="C59" s="14" t="s">
        <v>70</v>
      </c>
      <c r="D59" s="14" t="s">
        <v>154</v>
      </c>
      <c r="E59" s="15">
        <f t="shared" si="23"/>
        <v>138.29333333333335</v>
      </c>
      <c r="F59" s="15">
        <f>VLOOKUP($A59,[1]Hoja1!$A$9:$AM$276,3,0)</f>
        <v>4148.8</v>
      </c>
      <c r="G59" s="15">
        <f>VLOOKUP($A59,[1]Hoja1!$A$9:$AM$276,8,0)</f>
        <v>0</v>
      </c>
      <c r="H59" s="15">
        <f>VLOOKUP($A59,[1]Hoja1!$A$9:$AM$276,5,0)+VLOOKUP($A59,[1]Hoja1!$A$9:$AM$276,7,0)</f>
        <v>726.04</v>
      </c>
      <c r="I59" s="15">
        <f>VLOOKUP($A59,[1]Hoja1!$A$9:$AM$276,4,0)+VLOOKUP($A59,[1]Hoja1!$A$9:$AM$276,6,0)</f>
        <v>2074.4</v>
      </c>
      <c r="J59" s="15">
        <f>VLOOKUP($A59,[1]Hoja1!$A$9:$AM$276,9,0)+VLOOKUP($A59,[1]Hoja1!$A$9:$AM$276,10,0)</f>
        <v>0</v>
      </c>
      <c r="K59" s="16">
        <f t="shared" si="24"/>
        <v>6949.24</v>
      </c>
      <c r="L59" s="15">
        <f>VLOOKUP($A59,[1]Hoja1!$A$9:$AM$276,34,0)</f>
        <v>0</v>
      </c>
      <c r="M59" s="16">
        <f t="shared" si="25"/>
        <v>6949.24</v>
      </c>
    </row>
    <row r="60" spans="1:13" s="11" customFormat="1" ht="10.5" customHeight="1" x14ac:dyDescent="0.25">
      <c r="A60" s="27" t="s">
        <v>109</v>
      </c>
      <c r="B60" s="13" t="s">
        <v>71</v>
      </c>
      <c r="C60" s="14" t="s">
        <v>70</v>
      </c>
      <c r="D60" s="14" t="s">
        <v>154</v>
      </c>
      <c r="E60" s="15">
        <f t="shared" si="23"/>
        <v>0</v>
      </c>
      <c r="F60" s="15">
        <f>VLOOKUP($A60,[1]Hoja1!$A$9:$AM$276,3,0)</f>
        <v>0</v>
      </c>
      <c r="G60" s="15">
        <f>VLOOKUP($A60,[1]Hoja1!$A$9:$AM$276,8,0)</f>
        <v>227.33</v>
      </c>
      <c r="H60" s="15">
        <f>VLOOKUP($A60,[1]Hoja1!$A$9:$AM$276,5,0)+VLOOKUP($A60,[1]Hoja1!$A$9:$AM$276,7,0)</f>
        <v>952.15</v>
      </c>
      <c r="I60" s="15">
        <f>VLOOKUP($A60,[1]Hoja1!$A$9:$AM$276,4,0)+VLOOKUP($A60,[1]Hoja1!$A$9:$AM$276,6,0)</f>
        <v>2074.4</v>
      </c>
      <c r="J60" s="15">
        <f>VLOOKUP($A60,[1]Hoja1!$A$9:$AM$276,9,0)+VLOOKUP($A60,[1]Hoja1!$A$9:$AM$276,10,0)</f>
        <v>6223.2</v>
      </c>
      <c r="K60" s="16">
        <f t="shared" si="24"/>
        <v>9477.08</v>
      </c>
      <c r="L60" s="15">
        <f>VLOOKUP($A60,[1]Hoja1!$A$9:$AM$276,34,0)</f>
        <v>-72.45</v>
      </c>
      <c r="M60" s="16">
        <f t="shared" si="25"/>
        <v>9549.5300000000007</v>
      </c>
    </row>
    <row r="61" spans="1:13" s="11" customFormat="1" ht="10.5" customHeight="1" x14ac:dyDescent="0.25">
      <c r="A61" s="27" t="s">
        <v>111</v>
      </c>
      <c r="B61" s="13" t="s">
        <v>72</v>
      </c>
      <c r="C61" s="14" t="s">
        <v>70</v>
      </c>
      <c r="D61" s="14" t="s">
        <v>154</v>
      </c>
      <c r="E61" s="15">
        <f t="shared" si="23"/>
        <v>138.29333333333335</v>
      </c>
      <c r="F61" s="15">
        <f>VLOOKUP($A61,[1]Hoja1!$A$9:$AM$276,3,0)</f>
        <v>4148.8</v>
      </c>
      <c r="G61" s="15">
        <f>VLOOKUP($A61,[1]Hoja1!$A$9:$AM$276,8,0)</f>
        <v>0</v>
      </c>
      <c r="H61" s="15">
        <f>VLOOKUP($A61,[1]Hoja1!$A$9:$AM$276,5,0)+VLOOKUP($A61,[1]Hoja1!$A$9:$AM$276,7,0)</f>
        <v>726.04</v>
      </c>
      <c r="I61" s="15">
        <f>VLOOKUP($A61,[1]Hoja1!$A$9:$AM$276,4,0)+VLOOKUP($A61,[1]Hoja1!$A$9:$AM$276,6,0)</f>
        <v>2074.4</v>
      </c>
      <c r="J61" s="15">
        <f>VLOOKUP($A61,[1]Hoja1!$A$9:$AM$276,9,0)+VLOOKUP($A61,[1]Hoja1!$A$9:$AM$276,10,0)</f>
        <v>0</v>
      </c>
      <c r="K61" s="16">
        <f t="shared" si="24"/>
        <v>6949.24</v>
      </c>
      <c r="L61" s="15">
        <f>VLOOKUP($A61,[1]Hoja1!$A$9:$AM$276,34,0)</f>
        <v>0</v>
      </c>
      <c r="M61" s="16">
        <f t="shared" si="25"/>
        <v>6949.24</v>
      </c>
    </row>
    <row r="62" spans="1:13" s="11" customFormat="1" ht="10.5" customHeight="1" x14ac:dyDescent="0.25">
      <c r="A62" s="27" t="s">
        <v>148</v>
      </c>
      <c r="B62" s="13" t="s">
        <v>168</v>
      </c>
      <c r="C62" s="14" t="s">
        <v>70</v>
      </c>
      <c r="D62" s="14" t="s">
        <v>154</v>
      </c>
      <c r="E62" s="15">
        <f t="shared" si="23"/>
        <v>200</v>
      </c>
      <c r="F62" s="15">
        <f>VLOOKUP($A62,[1]Hoja1!$A$9:$AM$276,3,0)</f>
        <v>6000</v>
      </c>
      <c r="G62" s="15">
        <f>VLOOKUP($A62,[1]Hoja1!$A$9:$AM$276,8,0)</f>
        <v>0</v>
      </c>
      <c r="H62" s="15">
        <f>VLOOKUP($A62,[1]Hoja1!$A$9:$AM$276,5,0)+VLOOKUP($A62,[1]Hoja1!$A$9:$AM$276,7,0)</f>
        <v>1050</v>
      </c>
      <c r="I62" s="15">
        <f>VLOOKUP($A62,[1]Hoja1!$A$9:$AM$276,4,0)+VLOOKUP($A62,[1]Hoja1!$A$9:$AM$276,6,0)</f>
        <v>3000</v>
      </c>
      <c r="J62" s="15">
        <f>VLOOKUP($A62,[1]Hoja1!$A$9:$AM$276,9,0)+VLOOKUP($A62,[1]Hoja1!$A$9:$AM$276,10,0)</f>
        <v>4200</v>
      </c>
      <c r="K62" s="16">
        <f t="shared" si="24"/>
        <v>14250</v>
      </c>
      <c r="L62" s="15">
        <f>VLOOKUP($A62,[1]Hoja1!$A$9:$AM$276,34,0)</f>
        <v>1615.84</v>
      </c>
      <c r="M62" s="16">
        <f t="shared" si="25"/>
        <v>12634.16</v>
      </c>
    </row>
    <row r="63" spans="1:13" s="11" customFormat="1" ht="10.5" customHeight="1" x14ac:dyDescent="0.25">
      <c r="A63" s="27"/>
      <c r="B63" s="13"/>
      <c r="C63" s="14"/>
      <c r="D63" s="14"/>
      <c r="E63" s="15"/>
      <c r="F63" s="15"/>
      <c r="G63" s="14"/>
      <c r="H63" s="14"/>
      <c r="I63" s="14"/>
      <c r="J63" s="14"/>
      <c r="K63" s="16"/>
      <c r="L63" s="16"/>
      <c r="M63" s="16"/>
    </row>
    <row r="64" spans="1:13" s="11" customFormat="1" ht="17.25" customHeight="1" x14ac:dyDescent="0.25">
      <c r="A64" s="6" t="s">
        <v>73</v>
      </c>
      <c r="B64" s="7"/>
      <c r="C64" s="8"/>
      <c r="D64" s="8"/>
      <c r="E64" s="9"/>
      <c r="F64" s="9"/>
      <c r="G64" s="8"/>
      <c r="H64" s="8"/>
      <c r="I64" s="8"/>
      <c r="J64" s="8"/>
      <c r="K64" s="10"/>
      <c r="L64" s="10"/>
      <c r="M64" s="10"/>
    </row>
    <row r="65" spans="1:13" s="11" customFormat="1" ht="10.5" customHeight="1" x14ac:dyDescent="0.25">
      <c r="A65" s="27" t="s">
        <v>135</v>
      </c>
      <c r="B65" s="13" t="s">
        <v>74</v>
      </c>
      <c r="C65" s="14" t="s">
        <v>17</v>
      </c>
      <c r="D65" s="14" t="s">
        <v>154</v>
      </c>
      <c r="E65" s="15">
        <f t="shared" ref="E65" si="26">+F65/30</f>
        <v>222.22</v>
      </c>
      <c r="F65" s="15">
        <f>VLOOKUP($A65,[1]Hoja1!$A$9:$AM$276,3,0)</f>
        <v>6666.6</v>
      </c>
      <c r="G65" s="15">
        <f>VLOOKUP($A65,[1]Hoja1!$A$9:$AM$276,8,0)</f>
        <v>0</v>
      </c>
      <c r="H65" s="15">
        <f>VLOOKUP($A65,[1]Hoja1!$A$9:$AM$276,5,0)+VLOOKUP($A65,[1]Hoja1!$A$9:$AM$276,7,0)</f>
        <v>1166.6500000000001</v>
      </c>
      <c r="I65" s="15">
        <f>VLOOKUP($A65,[1]Hoja1!$A$9:$AM$276,4,0)+VLOOKUP($A65,[1]Hoja1!$A$9:$AM$276,6,0)</f>
        <v>3333.3</v>
      </c>
      <c r="J65" s="15">
        <f>VLOOKUP($A65,[1]Hoja1!$A$9:$AM$276,9,0)+VLOOKUP($A65,[1]Hoja1!$A$9:$AM$276,10,0)</f>
        <v>5614.72</v>
      </c>
      <c r="K65" s="16">
        <f t="shared" ref="K65:K66" si="27">SUM(F65:J65)</f>
        <v>16781.27</v>
      </c>
      <c r="L65" s="15">
        <f>VLOOKUP($A65,[1]Hoja1!$A$9:$AM$276,34,0)</f>
        <v>2131.2600000000002</v>
      </c>
      <c r="M65" s="16">
        <f t="shared" ref="M65:M66" si="28">+K65-L65</f>
        <v>14650.01</v>
      </c>
    </row>
    <row r="66" spans="1:13" s="11" customFormat="1" ht="10.5" customHeight="1" x14ac:dyDescent="0.25">
      <c r="A66" s="27" t="s">
        <v>171</v>
      </c>
      <c r="B66" s="13" t="s">
        <v>172</v>
      </c>
      <c r="C66" s="14" t="s">
        <v>32</v>
      </c>
      <c r="D66" s="14" t="s">
        <v>154</v>
      </c>
      <c r="E66" s="15">
        <v>475</v>
      </c>
      <c r="F66" s="15">
        <f>VLOOKUP($A66,[1]Hoja1!$A$9:$AM$276,3,0)</f>
        <v>9500</v>
      </c>
      <c r="G66" s="15">
        <f>VLOOKUP($A66,[1]Hoja1!$A$9:$AM$276,8,0)</f>
        <v>0</v>
      </c>
      <c r="H66" s="15">
        <f>VLOOKUP($A66,[1]Hoja1!$A$9:$AM$276,5,0)+VLOOKUP($A66,[1]Hoja1!$A$9:$AM$276,7,0)</f>
        <v>1662.5</v>
      </c>
      <c r="I66" s="15">
        <f>VLOOKUP($A66,[1]Hoja1!$A$9:$AM$276,4,0)+VLOOKUP($A66,[1]Hoja1!$A$9:$AM$276,6,0)</f>
        <v>4750</v>
      </c>
      <c r="J66" s="15">
        <f>VLOOKUP($A66,[1]Hoja1!$A$9:$AM$276,9,0)+VLOOKUP($A66,[1]Hoja1!$A$9:$AM$276,10,0)</f>
        <v>9537.56</v>
      </c>
      <c r="K66" s="16">
        <f t="shared" si="27"/>
        <v>25450.059999999998</v>
      </c>
      <c r="L66" s="15">
        <f>VLOOKUP($A66,[1]Hoja1!$A$9:$AM$276,34,0)</f>
        <v>4161.4799999999996</v>
      </c>
      <c r="M66" s="16">
        <f t="shared" si="28"/>
        <v>21288.579999999998</v>
      </c>
    </row>
    <row r="67" spans="1:13" x14ac:dyDescent="0.25">
      <c r="A67" s="27"/>
    </row>
    <row r="68" spans="1:13" s="11" customFormat="1" ht="10.5" customHeight="1" x14ac:dyDescent="0.25">
      <c r="A68" s="27"/>
      <c r="B68" s="13"/>
      <c r="C68" s="14"/>
      <c r="D68" s="14"/>
      <c r="E68" s="15"/>
      <c r="F68" s="15"/>
      <c r="G68" s="14"/>
      <c r="H68" s="14"/>
      <c r="I68" s="14"/>
      <c r="J68" s="14"/>
      <c r="K68" s="16"/>
      <c r="L68" s="16"/>
      <c r="M68" s="16"/>
    </row>
    <row r="69" spans="1:13" s="11" customFormat="1" ht="10.5" customHeight="1" x14ac:dyDescent="0.25">
      <c r="A69" s="27"/>
      <c r="B69" s="13"/>
      <c r="C69" s="14"/>
      <c r="D69" s="14"/>
      <c r="E69" s="15"/>
      <c r="F69" s="15"/>
      <c r="G69" s="14"/>
      <c r="H69" s="14"/>
      <c r="I69" s="14"/>
      <c r="J69" s="14"/>
      <c r="K69" s="16"/>
      <c r="L69" s="16"/>
      <c r="M69" s="16"/>
    </row>
    <row r="70" spans="1:13" s="11" customFormat="1" ht="17.25" customHeight="1" x14ac:dyDescent="0.25">
      <c r="A70" s="6" t="s">
        <v>75</v>
      </c>
      <c r="B70" s="7"/>
      <c r="C70" s="8"/>
      <c r="D70" s="8"/>
      <c r="E70" s="9"/>
      <c r="F70" s="9"/>
      <c r="G70" s="8"/>
      <c r="H70" s="8"/>
      <c r="I70" s="8"/>
      <c r="J70" s="8"/>
      <c r="K70" s="10"/>
      <c r="L70" s="10"/>
      <c r="M70" s="10"/>
    </row>
    <row r="71" spans="1:13" s="11" customFormat="1" ht="10.5" customHeight="1" x14ac:dyDescent="0.25">
      <c r="A71" s="27" t="s">
        <v>76</v>
      </c>
      <c r="B71" s="13" t="s">
        <v>77</v>
      </c>
      <c r="C71" s="14" t="s">
        <v>78</v>
      </c>
      <c r="D71" s="14" t="s">
        <v>18</v>
      </c>
      <c r="E71" s="15">
        <f t="shared" ref="E71" si="29">+F71/30</f>
        <v>220.40666666666667</v>
      </c>
      <c r="F71" s="15">
        <f>VLOOKUP($A71,[1]Hoja1!$A$9:$AM$276,3,0)</f>
        <v>6612.2</v>
      </c>
      <c r="G71" s="15">
        <f>VLOOKUP($A71,[1]Hoja1!$A$9:$AM$276,8,0)</f>
        <v>0</v>
      </c>
      <c r="H71" s="15">
        <f>VLOOKUP($A71,[1]Hoja1!$A$9:$AM$276,5,0)+VLOOKUP($A71,[1]Hoja1!$A$9:$AM$276,7,0)</f>
        <v>1157.1300000000001</v>
      </c>
      <c r="I71" s="15">
        <f>VLOOKUP($A71,[1]Hoja1!$A$9:$AM$276,4,0)+VLOOKUP($A71,[1]Hoja1!$A$9:$AM$276,6,0)</f>
        <v>3306.1</v>
      </c>
      <c r="J71" s="15">
        <f>VLOOKUP($A71,[1]Hoja1!$A$9:$AM$276,9,0)+VLOOKUP($A71,[1]Hoja1!$A$9:$AM$276,10,0)</f>
        <v>0</v>
      </c>
      <c r="K71" s="16">
        <f>SUM(F71:J71)</f>
        <v>11075.43</v>
      </c>
      <c r="L71" s="15">
        <f>VLOOKUP($A71,[1]Hoja1!$A$9:$AM$276,34,0)</f>
        <v>1049.76</v>
      </c>
      <c r="M71" s="16">
        <f t="shared" ref="M71" si="30">+K71-L71</f>
        <v>10025.67</v>
      </c>
    </row>
    <row r="72" spans="1:13" s="11" customFormat="1" ht="10.5" customHeight="1" x14ac:dyDescent="0.25">
      <c r="A72" s="27"/>
      <c r="B72" s="13"/>
      <c r="C72" s="14"/>
      <c r="D72" s="14"/>
      <c r="E72" s="15"/>
      <c r="F72" s="15"/>
      <c r="G72" s="14"/>
      <c r="H72" s="14"/>
      <c r="I72" s="14"/>
      <c r="J72" s="14"/>
      <c r="K72" s="16"/>
      <c r="L72" s="16"/>
      <c r="M72" s="16"/>
    </row>
    <row r="73" spans="1:13" s="11" customFormat="1" ht="17.25" customHeight="1" x14ac:dyDescent="0.25">
      <c r="A73" s="6" t="s">
        <v>121</v>
      </c>
      <c r="B73" s="7"/>
      <c r="C73" s="8"/>
      <c r="D73" s="8"/>
      <c r="E73" s="9"/>
      <c r="F73" s="9"/>
      <c r="G73" s="8"/>
      <c r="H73" s="8"/>
      <c r="I73" s="8"/>
      <c r="J73" s="8"/>
      <c r="K73" s="10"/>
      <c r="L73" s="10"/>
      <c r="M73" s="10"/>
    </row>
    <row r="74" spans="1:13" s="11" customFormat="1" ht="10.5" customHeight="1" x14ac:dyDescent="0.25">
      <c r="A74" s="27" t="s">
        <v>136</v>
      </c>
      <c r="B74" s="13" t="s">
        <v>122</v>
      </c>
      <c r="C74" s="14" t="s">
        <v>17</v>
      </c>
      <c r="D74" s="14" t="s">
        <v>154</v>
      </c>
      <c r="E74" s="15">
        <f t="shared" ref="E74:E75" si="31">+F74/30</f>
        <v>138.29333333333335</v>
      </c>
      <c r="F74" s="15">
        <f>VLOOKUP($A74,[1]Hoja1!$A$9:$AM$276,3,0)</f>
        <v>4148.8</v>
      </c>
      <c r="G74" s="15">
        <f>VLOOKUP($A74,[1]Hoja1!$A$9:$AM$276,8,0)</f>
        <v>0</v>
      </c>
      <c r="H74" s="15">
        <f>VLOOKUP($A74,[1]Hoja1!$A$9:$AM$276,5,0)+VLOOKUP($A74,[1]Hoja1!$A$9:$AM$276,7,0)</f>
        <v>726.04</v>
      </c>
      <c r="I74" s="15">
        <f>VLOOKUP($A74,[1]Hoja1!$A$9:$AM$276,4,0)+VLOOKUP($A74,[1]Hoja1!$A$9:$AM$276,6,0)</f>
        <v>2074.4</v>
      </c>
      <c r="J74" s="15">
        <f>VLOOKUP($A74,[1]Hoja1!$A$9:$AM$276,9,0)+VLOOKUP($A74,[1]Hoja1!$A$9:$AM$276,10,0)</f>
        <v>1916.5</v>
      </c>
      <c r="K74" s="16">
        <f t="shared" ref="K74:K75" si="32">SUM(F74:J74)</f>
        <v>8865.74</v>
      </c>
      <c r="L74" s="15">
        <f>VLOOKUP($A74,[1]Hoja1!$A$9:$AM$276,34,0)</f>
        <v>572.67999999999995</v>
      </c>
      <c r="M74" s="16">
        <f t="shared" ref="M74:M75" si="33">+K74-L74</f>
        <v>8293.06</v>
      </c>
    </row>
    <row r="75" spans="1:13" s="11" customFormat="1" ht="10.5" customHeight="1" x14ac:dyDescent="0.25">
      <c r="A75" s="27" t="s">
        <v>137</v>
      </c>
      <c r="B75" s="13" t="s">
        <v>123</v>
      </c>
      <c r="C75" s="14" t="s">
        <v>17</v>
      </c>
      <c r="D75" s="14" t="s">
        <v>154</v>
      </c>
      <c r="E75" s="15">
        <f t="shared" si="31"/>
        <v>138.29333333333335</v>
      </c>
      <c r="F75" s="15">
        <f>VLOOKUP($A75,[1]Hoja1!$A$9:$AM$276,3,0)</f>
        <v>4148.8</v>
      </c>
      <c r="G75" s="15">
        <f>VLOOKUP($A75,[1]Hoja1!$A$9:$AM$276,8,0)</f>
        <v>0</v>
      </c>
      <c r="H75" s="15">
        <f>VLOOKUP($A75,[1]Hoja1!$A$9:$AM$276,5,0)+VLOOKUP($A75,[1]Hoja1!$A$9:$AM$276,7,0)</f>
        <v>726.04</v>
      </c>
      <c r="I75" s="15">
        <f>VLOOKUP($A75,[1]Hoja1!$A$9:$AM$276,4,0)+VLOOKUP($A75,[1]Hoja1!$A$9:$AM$276,6,0)</f>
        <v>2074.4</v>
      </c>
      <c r="J75" s="15">
        <f>VLOOKUP($A75,[1]Hoja1!$A$9:$AM$276,9,0)+VLOOKUP($A75,[1]Hoja1!$A$9:$AM$276,10,0)</f>
        <v>1916.5</v>
      </c>
      <c r="K75" s="16">
        <f t="shared" si="32"/>
        <v>8865.74</v>
      </c>
      <c r="L75" s="15">
        <f>VLOOKUP($A75,[1]Hoja1!$A$9:$AM$276,34,0)</f>
        <v>572.67999999999995</v>
      </c>
      <c r="M75" s="16">
        <f t="shared" si="33"/>
        <v>8293.06</v>
      </c>
    </row>
    <row r="76" spans="1:13" s="11" customFormat="1" ht="10.5" customHeight="1" x14ac:dyDescent="0.25">
      <c r="A76" s="27"/>
      <c r="B76" s="13"/>
      <c r="C76" s="14"/>
      <c r="D76" s="14"/>
      <c r="E76" s="15"/>
      <c r="F76" s="15"/>
      <c r="G76" s="14"/>
      <c r="H76" s="14"/>
      <c r="I76" s="14"/>
      <c r="J76" s="14"/>
      <c r="K76" s="16"/>
      <c r="L76" s="16"/>
      <c r="M76" s="16"/>
    </row>
    <row r="77" spans="1:13" s="11" customFormat="1" ht="17.25" customHeight="1" x14ac:dyDescent="0.25">
      <c r="A77" s="6" t="s">
        <v>79</v>
      </c>
      <c r="B77" s="7"/>
      <c r="C77" s="8"/>
      <c r="D77" s="8"/>
      <c r="E77" s="9"/>
      <c r="F77" s="9"/>
      <c r="G77" s="8"/>
      <c r="H77" s="8"/>
      <c r="I77" s="8"/>
      <c r="J77" s="8"/>
      <c r="K77" s="10"/>
      <c r="L77" s="10"/>
      <c r="M77" s="10"/>
    </row>
    <row r="78" spans="1:13" s="11" customFormat="1" ht="10.5" customHeight="1" x14ac:dyDescent="0.25">
      <c r="A78" s="27" t="s">
        <v>80</v>
      </c>
      <c r="B78" s="13" t="s">
        <v>81</v>
      </c>
      <c r="C78" s="14" t="s">
        <v>82</v>
      </c>
      <c r="D78" s="14" t="s">
        <v>18</v>
      </c>
      <c r="E78" s="15">
        <f>+F78/30</f>
        <v>290.83333333333331</v>
      </c>
      <c r="F78" s="15">
        <f>VLOOKUP($A78,[1]Hoja1!$A$9:$AM$276,3,0)</f>
        <v>8725</v>
      </c>
      <c r="G78" s="15">
        <f>VLOOKUP($A78,[1]Hoja1!$A$9:$AM$276,8,0)</f>
        <v>0</v>
      </c>
      <c r="H78" s="15">
        <f>VLOOKUP($A78,[1]Hoja1!$A$9:$AM$276,5,0)+VLOOKUP($A78,[1]Hoja1!$A$9:$AM$276,7,0)</f>
        <v>1526.88</v>
      </c>
      <c r="I78" s="15">
        <f>VLOOKUP($A78,[1]Hoja1!$A$9:$AM$276,4,0)+VLOOKUP($A78,[1]Hoja1!$A$9:$AM$276,6,0)</f>
        <v>4362.5</v>
      </c>
      <c r="J78" s="15">
        <f>VLOOKUP($A78,[1]Hoja1!$A$9:$AM$276,9,0)+VLOOKUP($A78,[1]Hoja1!$A$9:$AM$276,10,0)</f>
        <v>0</v>
      </c>
      <c r="K78" s="16">
        <f>SUM(F78:J78)</f>
        <v>14614.380000000001</v>
      </c>
      <c r="L78" s="15">
        <f>VLOOKUP($A78,[1]Hoja1!$A$9:$AM$276,34,0)</f>
        <v>5557.68</v>
      </c>
      <c r="M78" s="16">
        <f>+K78-L78</f>
        <v>9056.7000000000007</v>
      </c>
    </row>
    <row r="79" spans="1:13" s="11" customFormat="1" ht="10.5" customHeight="1" x14ac:dyDescent="0.25">
      <c r="A79" s="27"/>
      <c r="B79" s="13"/>
      <c r="C79" s="14"/>
      <c r="D79" s="14"/>
      <c r="E79" s="15"/>
      <c r="F79" s="15"/>
      <c r="G79" s="14"/>
      <c r="H79" s="14"/>
      <c r="I79" s="14"/>
      <c r="J79" s="14"/>
      <c r="K79" s="16"/>
      <c r="L79" s="16"/>
      <c r="M79" s="16"/>
    </row>
    <row r="80" spans="1:13" s="11" customFormat="1" ht="17.25" customHeight="1" x14ac:dyDescent="0.25">
      <c r="A80" s="6" t="s">
        <v>83</v>
      </c>
      <c r="B80" s="7"/>
      <c r="C80" s="8"/>
      <c r="D80" s="8"/>
      <c r="E80" s="9"/>
      <c r="F80" s="9"/>
      <c r="G80" s="8"/>
      <c r="H80" s="8"/>
      <c r="I80" s="8"/>
      <c r="J80" s="8"/>
      <c r="K80" s="10"/>
      <c r="L80" s="10"/>
      <c r="M80" s="10"/>
    </row>
    <row r="81" spans="1:13" s="11" customFormat="1" ht="10.5" customHeight="1" x14ac:dyDescent="0.25">
      <c r="A81" s="27" t="s">
        <v>84</v>
      </c>
      <c r="B81" s="13" t="s">
        <v>85</v>
      </c>
      <c r="C81" s="14" t="s">
        <v>17</v>
      </c>
      <c r="D81" s="14" t="s">
        <v>18</v>
      </c>
      <c r="E81" s="15">
        <f t="shared" ref="E81:E82" si="34">+F81/30</f>
        <v>217.79333333333335</v>
      </c>
      <c r="F81" s="15">
        <f>VLOOKUP($A81,[1]Hoja1!$A$9:$AM$276,3,0)</f>
        <v>6533.8</v>
      </c>
      <c r="G81" s="15">
        <f>VLOOKUP($A81,[1]Hoja1!$A$9:$AM$276,8,0)</f>
        <v>0</v>
      </c>
      <c r="H81" s="15">
        <f>VLOOKUP($A81,[1]Hoja1!$A$9:$AM$276,5,0)+VLOOKUP($A81,[1]Hoja1!$A$9:$AM$276,7,0)</f>
        <v>1143.4100000000001</v>
      </c>
      <c r="I81" s="15">
        <f>VLOOKUP($A81,[1]Hoja1!$A$9:$AM$276,4,0)+VLOOKUP($A81,[1]Hoja1!$A$9:$AM$276,6,0)</f>
        <v>3266.9</v>
      </c>
      <c r="J81" s="15">
        <f>VLOOKUP($A81,[1]Hoja1!$A$9:$AM$276,9,0)+VLOOKUP($A81,[1]Hoja1!$A$9:$AM$276,10,0)</f>
        <v>0</v>
      </c>
      <c r="K81" s="16">
        <f t="shared" ref="K81:K82" si="35">SUM(F81:J81)</f>
        <v>10944.11</v>
      </c>
      <c r="L81" s="15">
        <f>VLOOKUP($A81,[1]Hoja1!$A$9:$AM$276,34,0)</f>
        <v>1033.2</v>
      </c>
      <c r="M81" s="16">
        <f t="shared" ref="M81:M82" si="36">+K81-L81</f>
        <v>9910.91</v>
      </c>
    </row>
    <row r="82" spans="1:13" s="11" customFormat="1" ht="10.5" customHeight="1" x14ac:dyDescent="0.25">
      <c r="A82" s="27" t="s">
        <v>130</v>
      </c>
      <c r="B82" s="13" t="s">
        <v>124</v>
      </c>
      <c r="C82" s="14" t="s">
        <v>125</v>
      </c>
      <c r="D82" s="14" t="s">
        <v>18</v>
      </c>
      <c r="E82" s="15">
        <f t="shared" si="34"/>
        <v>222</v>
      </c>
      <c r="F82" s="15">
        <f>VLOOKUP($A82,[1]Hoja1!$A$9:$AM$276,3,0)</f>
        <v>6660</v>
      </c>
      <c r="G82" s="15">
        <f>VLOOKUP($A82,[1]Hoja1!$A$9:$AM$276,8,0)</f>
        <v>0</v>
      </c>
      <c r="H82" s="15">
        <f>VLOOKUP($A82,[1]Hoja1!$A$9:$AM$276,5,0)+VLOOKUP($A82,[1]Hoja1!$A$9:$AM$276,7,0)</f>
        <v>1165.5</v>
      </c>
      <c r="I82" s="15">
        <f>VLOOKUP($A82,[1]Hoja1!$A$9:$AM$276,4,0)+VLOOKUP($A82,[1]Hoja1!$A$9:$AM$276,6,0)</f>
        <v>3330</v>
      </c>
      <c r="J82" s="15">
        <f>VLOOKUP($A82,[1]Hoja1!$A$9:$AM$276,9,0)+VLOOKUP($A82,[1]Hoja1!$A$9:$AM$276,10,0)</f>
        <v>1120.74</v>
      </c>
      <c r="K82" s="16">
        <f t="shared" si="35"/>
        <v>12276.24</v>
      </c>
      <c r="L82" s="15">
        <f>VLOOKUP($A82,[1]Hoja1!$A$9:$AM$276,34,0)</f>
        <v>1219.52</v>
      </c>
      <c r="M82" s="16">
        <f t="shared" si="36"/>
        <v>11056.72</v>
      </c>
    </row>
    <row r="83" spans="1:13" s="11" customFormat="1" ht="10.5" customHeight="1" x14ac:dyDescent="0.25">
      <c r="A83" s="27"/>
      <c r="B83" s="13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3" s="11" customFormat="1" ht="17.25" customHeight="1" x14ac:dyDescent="0.25">
      <c r="A84" s="6" t="s">
        <v>86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3" s="11" customFormat="1" ht="10.5" customHeight="1" x14ac:dyDescent="0.25">
      <c r="A85" s="27" t="s">
        <v>87</v>
      </c>
      <c r="B85" s="13" t="s">
        <v>88</v>
      </c>
      <c r="C85" s="14" t="s">
        <v>17</v>
      </c>
      <c r="D85" s="14" t="s">
        <v>18</v>
      </c>
      <c r="E85" s="15">
        <f>+F85/30</f>
        <v>203.73333333333332</v>
      </c>
      <c r="F85" s="15">
        <f>VLOOKUP($A85,[1]Hoja1!$A$9:$AM$276,3,0)</f>
        <v>6112</v>
      </c>
      <c r="G85" s="15">
        <f>VLOOKUP($A85,[1]Hoja1!$A$9:$AM$276,8,0)</f>
        <v>0</v>
      </c>
      <c r="H85" s="15">
        <f>VLOOKUP($A85,[1]Hoja1!$A$9:$AM$276,5,0)+VLOOKUP($A85,[1]Hoja1!$A$9:$AM$276,7,0)</f>
        <v>1069.5999999999999</v>
      </c>
      <c r="I85" s="15">
        <f>VLOOKUP($A85,[1]Hoja1!$A$9:$AM$276,4,0)+VLOOKUP($A85,[1]Hoja1!$A$9:$AM$276,6,0)</f>
        <v>3056</v>
      </c>
      <c r="J85" s="15">
        <f>VLOOKUP($A85,[1]Hoja1!$A$9:$AM$276,9,0)+VLOOKUP($A85,[1]Hoja1!$A$9:$AM$276,10,0)</f>
        <v>0</v>
      </c>
      <c r="K85" s="16">
        <f>SUM(F85:J85)</f>
        <v>10237.6</v>
      </c>
      <c r="L85" s="15">
        <f>VLOOKUP($A85,[1]Hoja1!$A$9:$AM$276,34,0)</f>
        <v>944.04</v>
      </c>
      <c r="M85" s="16">
        <f>+K85-L85</f>
        <v>9293.5600000000013</v>
      </c>
    </row>
    <row r="86" spans="1:13" s="11" customFormat="1" ht="10.5" customHeight="1" x14ac:dyDescent="0.25">
      <c r="A86" s="27"/>
      <c r="B86" s="13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3" s="11" customFormat="1" ht="17.25" customHeight="1" x14ac:dyDescent="0.25">
      <c r="A87" s="6" t="s">
        <v>89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3" s="11" customFormat="1" ht="10.5" customHeight="1" x14ac:dyDescent="0.25">
      <c r="A88" s="27" t="s">
        <v>90</v>
      </c>
      <c r="B88" s="13" t="s">
        <v>91</v>
      </c>
      <c r="C88" s="14" t="s">
        <v>17</v>
      </c>
      <c r="D88" s="14" t="s">
        <v>18</v>
      </c>
      <c r="E88" s="15">
        <f>+F88/30</f>
        <v>320.2</v>
      </c>
      <c r="F88" s="15">
        <f>VLOOKUP($A88,[1]Hoja1!$A$9:$AM$276,3,0)</f>
        <v>9606</v>
      </c>
      <c r="G88" s="15">
        <f>VLOOKUP($A88,[1]Hoja1!$A$9:$AM$276,8,0)</f>
        <v>0</v>
      </c>
      <c r="H88" s="15">
        <f>VLOOKUP($A88,[1]Hoja1!$A$9:$AM$276,5,0)+VLOOKUP($A88,[1]Hoja1!$A$9:$AM$276,7,0)</f>
        <v>1681.05</v>
      </c>
      <c r="I88" s="15">
        <f>VLOOKUP($A88,[1]Hoja1!$A$9:$AM$276,4,0)+VLOOKUP($A88,[1]Hoja1!$A$9:$AM$276,6,0)</f>
        <v>4803</v>
      </c>
      <c r="J88" s="15">
        <f>VLOOKUP($A88,[1]Hoja1!$A$9:$AM$276,9,0)+VLOOKUP($A88,[1]Hoja1!$A$9:$AM$276,10,0)</f>
        <v>0</v>
      </c>
      <c r="K88" s="16">
        <f>SUM(F88:J88)</f>
        <v>16090.05</v>
      </c>
      <c r="L88" s="15">
        <f>VLOOKUP($A88,[1]Hoja1!$A$9:$AM$276,34,0)</f>
        <v>7187</v>
      </c>
      <c r="M88" s="16">
        <f>+K88-L88</f>
        <v>8903.0499999999993</v>
      </c>
    </row>
    <row r="89" spans="1:13" s="11" customFormat="1" ht="10.5" customHeight="1" x14ac:dyDescent="0.25">
      <c r="A89" s="27"/>
      <c r="B89" s="13"/>
      <c r="C89" s="14"/>
      <c r="D89" s="14"/>
      <c r="E89" s="15"/>
      <c r="F89" s="15"/>
      <c r="G89" s="14"/>
      <c r="H89" s="14"/>
      <c r="I89" s="14"/>
      <c r="J89" s="14"/>
      <c r="K89" s="16"/>
      <c r="L89" s="16"/>
      <c r="M89" s="16"/>
    </row>
    <row r="90" spans="1:13" s="11" customFormat="1" ht="17.25" customHeight="1" x14ac:dyDescent="0.25">
      <c r="A90" s="6" t="s">
        <v>167</v>
      </c>
      <c r="B90" s="7"/>
      <c r="C90" s="8"/>
      <c r="D90" s="8"/>
      <c r="E90" s="9"/>
      <c r="F90" s="9"/>
      <c r="G90" s="8"/>
      <c r="H90" s="8"/>
      <c r="I90" s="8"/>
      <c r="J90" s="8"/>
      <c r="K90" s="10"/>
      <c r="L90" s="10"/>
      <c r="M90" s="10"/>
    </row>
    <row r="91" spans="1:13" s="11" customFormat="1" ht="10.5" customHeight="1" x14ac:dyDescent="0.25">
      <c r="A91" s="27" t="s">
        <v>94</v>
      </c>
      <c r="B91" s="13" t="s">
        <v>95</v>
      </c>
      <c r="C91" s="14" t="s">
        <v>17</v>
      </c>
      <c r="D91" s="14" t="s">
        <v>18</v>
      </c>
      <c r="E91" s="15">
        <f t="shared" ref="E91" si="37">+F91/30</f>
        <v>175.96</v>
      </c>
      <c r="F91" s="15">
        <f>VLOOKUP($A91,[1]Hoja1!$A$9:$AM$276,3,0)</f>
        <v>5278.8</v>
      </c>
      <c r="G91" s="15">
        <f>VLOOKUP($A91,[1]Hoja1!$A$9:$AM$276,8,0)</f>
        <v>0</v>
      </c>
      <c r="H91" s="15">
        <f>VLOOKUP($A91,[1]Hoja1!$A$9:$AM$276,5,0)+VLOOKUP($A91,[1]Hoja1!$A$9:$AM$276,7,0)</f>
        <v>923.79</v>
      </c>
      <c r="I91" s="15">
        <f>VLOOKUP($A91,[1]Hoja1!$A$9:$AM$276,4,0)+VLOOKUP($A91,[1]Hoja1!$A$9:$AM$276,6,0)</f>
        <v>2639.4</v>
      </c>
      <c r="J91" s="15">
        <f>VLOOKUP($A91,[1]Hoja1!$A$9:$AM$276,9,0)+VLOOKUP($A91,[1]Hoja1!$A$9:$AM$276,10,0)</f>
        <v>0</v>
      </c>
      <c r="K91" s="16">
        <f>SUM(F91:J91)</f>
        <v>8841.99</v>
      </c>
      <c r="L91" s="15">
        <f>VLOOKUP($A91,[1]Hoja1!$A$9:$AM$276,34,0)</f>
        <v>768</v>
      </c>
      <c r="M91" s="16">
        <f t="shared" ref="M91" si="38">+K91-L91</f>
        <v>8073.99</v>
      </c>
    </row>
    <row r="92" spans="1:13" s="11" customFormat="1" ht="10.5" customHeight="1" x14ac:dyDescent="0.25">
      <c r="A92" s="27"/>
      <c r="B92" s="13"/>
      <c r="C92" s="14"/>
      <c r="D92" s="14"/>
      <c r="E92" s="15"/>
      <c r="F92" s="15"/>
      <c r="G92" s="14"/>
      <c r="H92" s="14"/>
      <c r="I92" s="14"/>
      <c r="J92" s="14"/>
      <c r="K92" s="16"/>
      <c r="L92" s="16"/>
      <c r="M92" s="16"/>
    </row>
    <row r="93" spans="1:13" s="11" customFormat="1" ht="17.25" customHeight="1" x14ac:dyDescent="0.25">
      <c r="A93" s="6" t="s">
        <v>93</v>
      </c>
      <c r="B93" s="7"/>
      <c r="C93" s="8"/>
      <c r="D93" s="8"/>
      <c r="E93" s="9"/>
      <c r="F93" s="9"/>
      <c r="G93" s="8"/>
      <c r="H93" s="8"/>
      <c r="I93" s="8"/>
      <c r="J93" s="8"/>
      <c r="K93" s="10"/>
      <c r="L93" s="10"/>
      <c r="M93" s="10"/>
    </row>
    <row r="94" spans="1:13" s="11" customFormat="1" ht="10.5" customHeight="1" x14ac:dyDescent="0.25">
      <c r="A94" s="27" t="s">
        <v>96</v>
      </c>
      <c r="B94" s="13" t="s">
        <v>97</v>
      </c>
      <c r="C94" s="14" t="s">
        <v>44</v>
      </c>
      <c r="D94" s="14" t="s">
        <v>18</v>
      </c>
      <c r="E94" s="15">
        <v>0</v>
      </c>
      <c r="F94" s="15">
        <f>VLOOKUP($A94,[1]Hoja1!$A$9:$AM$276,3,0)</f>
        <v>3111.6</v>
      </c>
      <c r="G94" s="15">
        <f>VLOOKUP($A94,[1]Hoja1!$A$9:$AM$276,8,0)</f>
        <v>0</v>
      </c>
      <c r="H94" s="15">
        <f>VLOOKUP($A94,[1]Hoja1!$A$9:$AM$276,5,0)+VLOOKUP($A94,[1]Hoja1!$A$9:$AM$276,7,0)</f>
        <v>726.04</v>
      </c>
      <c r="I94" s="15">
        <f>VLOOKUP($A94,[1]Hoja1!$A$9:$AM$276,4,0)+VLOOKUP($A94,[1]Hoja1!$A$9:$AM$276,6,0)</f>
        <v>0</v>
      </c>
      <c r="J94" s="15">
        <f>VLOOKUP($A94,[1]Hoja1!$A$9:$AM$276,9,0)+VLOOKUP($A94,[1]Hoja1!$A$9:$AM$276,10,0)</f>
        <v>0</v>
      </c>
      <c r="K94" s="16">
        <f t="shared" ref="K94:K95" si="39">SUM(F94:J94)</f>
        <v>3837.64</v>
      </c>
      <c r="L94" s="15">
        <f>VLOOKUP($A94,[1]Hoja1!$A$9:$AM$276,34,0)</f>
        <v>0</v>
      </c>
      <c r="M94" s="16">
        <f t="shared" ref="M94:M95" si="40">+K94-L94</f>
        <v>3837.64</v>
      </c>
    </row>
    <row r="95" spans="1:13" s="11" customFormat="1" ht="10.5" customHeight="1" x14ac:dyDescent="0.25">
      <c r="A95" s="27" t="s">
        <v>138</v>
      </c>
      <c r="B95" s="13" t="s">
        <v>98</v>
      </c>
      <c r="C95" s="14" t="s">
        <v>17</v>
      </c>
      <c r="D95" s="14" t="s">
        <v>18</v>
      </c>
      <c r="E95" s="15">
        <f t="shared" ref="E95" si="41">+F95/30</f>
        <v>222.22</v>
      </c>
      <c r="F95" s="15">
        <f>VLOOKUP($A95,[1]Hoja1!$A$9:$AM$276,3,0)</f>
        <v>6666.6</v>
      </c>
      <c r="G95" s="15">
        <f>VLOOKUP($A95,[1]Hoja1!$A$9:$AM$276,8,0)</f>
        <v>0</v>
      </c>
      <c r="H95" s="15">
        <f>VLOOKUP($A95,[1]Hoja1!$A$9:$AM$276,5,0)+VLOOKUP($A95,[1]Hoja1!$A$9:$AM$276,7,0)</f>
        <v>1166.6500000000001</v>
      </c>
      <c r="I95" s="15">
        <f>VLOOKUP($A95,[1]Hoja1!$A$9:$AM$276,4,0)+VLOOKUP($A95,[1]Hoja1!$A$9:$AM$276,6,0)</f>
        <v>3333.3</v>
      </c>
      <c r="J95" s="15">
        <f>VLOOKUP($A95,[1]Hoja1!$A$9:$AM$276,9,0)+VLOOKUP($A95,[1]Hoja1!$A$9:$AM$276,10,0)</f>
        <v>1110.8399999999999</v>
      </c>
      <c r="K95" s="16">
        <f t="shared" si="39"/>
        <v>12277.39</v>
      </c>
      <c r="L95" s="15">
        <f>VLOOKUP($A95,[1]Hoja1!$A$9:$AM$276,34,0)</f>
        <v>1219.56</v>
      </c>
      <c r="M95" s="16">
        <f t="shared" si="40"/>
        <v>11057.83</v>
      </c>
    </row>
    <row r="96" spans="1:13" s="11" customFormat="1" ht="10.5" customHeight="1" x14ac:dyDescent="0.25">
      <c r="A96" s="27"/>
      <c r="B96" s="13"/>
      <c r="C96" s="14"/>
      <c r="D96" s="14"/>
      <c r="E96" s="15"/>
      <c r="F96" s="15"/>
      <c r="G96" s="14"/>
      <c r="H96" s="14"/>
      <c r="I96" s="14"/>
      <c r="J96" s="14"/>
      <c r="K96" s="16"/>
      <c r="L96" s="16"/>
      <c r="M96" s="16"/>
    </row>
    <row r="97" spans="1:13" s="11" customFormat="1" ht="17.25" customHeight="1" x14ac:dyDescent="0.25">
      <c r="A97" s="6" t="s">
        <v>99</v>
      </c>
      <c r="B97" s="7"/>
      <c r="C97" s="8"/>
      <c r="D97" s="8"/>
      <c r="E97" s="9"/>
      <c r="F97" s="9"/>
      <c r="G97" s="8"/>
      <c r="H97" s="8"/>
      <c r="I97" s="8"/>
      <c r="J97" s="8"/>
      <c r="K97" s="10"/>
      <c r="L97" s="10"/>
      <c r="M97" s="10"/>
    </row>
    <row r="98" spans="1:13" s="11" customFormat="1" ht="10.5" customHeight="1" x14ac:dyDescent="0.25">
      <c r="A98" s="27" t="s">
        <v>100</v>
      </c>
      <c r="B98" s="13" t="s">
        <v>101</v>
      </c>
      <c r="C98" s="14" t="s">
        <v>17</v>
      </c>
      <c r="D98" s="14" t="s">
        <v>18</v>
      </c>
      <c r="E98" s="15">
        <f t="shared" ref="E98" si="42">+F98/30</f>
        <v>141.86666666666667</v>
      </c>
      <c r="F98" s="15">
        <f>VLOOKUP($A98,[1]Hoja1!$A$9:$AM$276,3,0)</f>
        <v>4256</v>
      </c>
      <c r="G98" s="15">
        <f>VLOOKUP($A98,[1]Hoja1!$A$9:$AM$276,8,0)</f>
        <v>0</v>
      </c>
      <c r="H98" s="15">
        <f>VLOOKUP($A98,[1]Hoja1!$A$9:$AM$276,5,0)+VLOOKUP($A98,[1]Hoja1!$A$9:$AM$276,7,0)</f>
        <v>744.8</v>
      </c>
      <c r="I98" s="15">
        <f>VLOOKUP($A98,[1]Hoja1!$A$9:$AM$276,4,0)+VLOOKUP($A98,[1]Hoja1!$A$9:$AM$276,6,0)</f>
        <v>2128</v>
      </c>
      <c r="J98" s="15">
        <f>VLOOKUP($A98,[1]Hoja1!$A$9:$AM$276,9,0)+VLOOKUP($A98,[1]Hoja1!$A$9:$AM$276,10,0)</f>
        <v>0</v>
      </c>
      <c r="K98" s="16">
        <f>SUM(F98:J98)</f>
        <v>7128.8</v>
      </c>
      <c r="L98" s="15">
        <f>VLOOKUP($A98,[1]Hoja1!$A$9:$AM$276,34,0)</f>
        <v>3258.39</v>
      </c>
      <c r="M98" s="16">
        <f>+K98-L98</f>
        <v>3870.4100000000003</v>
      </c>
    </row>
    <row r="99" spans="1:13" s="11" customFormat="1" ht="10.5" customHeight="1" x14ac:dyDescent="0.25">
      <c r="A99" s="27"/>
      <c r="B99" s="13"/>
      <c r="C99" s="14"/>
      <c r="D99" s="14"/>
      <c r="E99" s="15"/>
      <c r="F99" s="15"/>
      <c r="G99" s="14"/>
      <c r="H99" s="14"/>
      <c r="I99" s="14"/>
      <c r="J99" s="14"/>
      <c r="K99" s="16"/>
      <c r="L99" s="16"/>
      <c r="M99" s="16"/>
    </row>
    <row r="100" spans="1:13" s="11" customFormat="1" ht="17.25" customHeight="1" x14ac:dyDescent="0.25">
      <c r="A100" s="6" t="s">
        <v>102</v>
      </c>
      <c r="B100" s="7"/>
      <c r="C100" s="8"/>
      <c r="D100" s="8"/>
      <c r="E100" s="9"/>
      <c r="F100" s="9"/>
      <c r="G100" s="8"/>
      <c r="H100" s="8"/>
      <c r="I100" s="8"/>
      <c r="J100" s="8"/>
      <c r="K100" s="10"/>
      <c r="L100" s="10"/>
      <c r="M100" s="10"/>
    </row>
    <row r="101" spans="1:13" s="11" customFormat="1" ht="13.5" customHeight="1" x14ac:dyDescent="0.25">
      <c r="A101" s="27" t="s">
        <v>160</v>
      </c>
      <c r="B101" s="13" t="s">
        <v>161</v>
      </c>
      <c r="C101" s="14" t="s">
        <v>17</v>
      </c>
      <c r="D101" s="14" t="s">
        <v>154</v>
      </c>
      <c r="E101" s="15">
        <f>+F101/6</f>
        <v>172.86666666666667</v>
      </c>
      <c r="F101" s="15">
        <f>VLOOKUP($A101,[1]Hoja1!$A$9:$AM$276,3,0)</f>
        <v>1037.2</v>
      </c>
      <c r="G101" s="15">
        <f>VLOOKUP($A101,[1]Hoja1!$A$9:$AM$276,8,0)</f>
        <v>592.15</v>
      </c>
      <c r="H101" s="15">
        <f>VLOOKUP($A101,[1]Hoja1!$A$9:$AM$276,5,0)+VLOOKUP($A101,[1]Hoja1!$A$9:$AM$276,7,0)</f>
        <v>1564.8200000000002</v>
      </c>
      <c r="I101" s="15">
        <f>VLOOKUP($A101,[1]Hoja1!$A$9:$AM$276,4,0)+VLOOKUP($A101,[1]Hoja1!$A$9:$AM$276,6,0)</f>
        <v>2881.8</v>
      </c>
      <c r="J101" s="15">
        <f>VLOOKUP($A101,[1]Hoja1!$A$9:$AM$276,9,0)+VLOOKUP($A101,[1]Hoja1!$A$9:$AM$276,10,0)</f>
        <v>888.4</v>
      </c>
      <c r="K101" s="16">
        <f t="shared" ref="K101:K106" si="43">SUM(F101:J101)</f>
        <v>6964.37</v>
      </c>
      <c r="L101" s="15">
        <f>VLOOKUP($A101,[1]Hoja1!$A$9:$AM$276,34,0)</f>
        <v>482.47</v>
      </c>
      <c r="M101" s="16">
        <f t="shared" ref="M101:M106" si="44">+K101-L101</f>
        <v>6481.9</v>
      </c>
    </row>
    <row r="102" spans="1:13" s="11" customFormat="1" ht="13.5" customHeight="1" x14ac:dyDescent="0.25">
      <c r="A102" s="27" t="s">
        <v>151</v>
      </c>
      <c r="B102" s="13" t="s">
        <v>152</v>
      </c>
      <c r="C102" s="14" t="s">
        <v>17</v>
      </c>
      <c r="D102" s="14" t="s">
        <v>154</v>
      </c>
      <c r="E102" s="15">
        <f t="shared" ref="E101:E106" si="45">+F102/30</f>
        <v>0</v>
      </c>
      <c r="F102" s="15">
        <f>VLOOKUP($A102,[1]Hoja1!$A$9:$AM$276,3,0)</f>
        <v>0</v>
      </c>
      <c r="G102" s="15">
        <f>VLOOKUP($A102,[1]Hoja1!$A$9:$AM$276,8,0)</f>
        <v>0</v>
      </c>
      <c r="H102" s="15">
        <f>VLOOKUP($A102,[1]Hoja1!$A$9:$AM$276,5,0)+VLOOKUP($A102,[1]Hoja1!$A$9:$AM$276,7,0)</f>
        <v>814.76</v>
      </c>
      <c r="I102" s="15">
        <f>VLOOKUP($A102,[1]Hoja1!$A$9:$AM$276,4,0)+VLOOKUP($A102,[1]Hoja1!$A$9:$AM$276,6,0)</f>
        <v>0</v>
      </c>
      <c r="J102" s="15">
        <f>VLOOKUP($A102,[1]Hoja1!$A$9:$AM$276,9,0)+VLOOKUP($A102,[1]Hoja1!$A$9:$AM$276,10,0)</f>
        <v>0</v>
      </c>
      <c r="K102" s="16">
        <f t="shared" si="43"/>
        <v>814.76</v>
      </c>
      <c r="L102" s="15">
        <f>VLOOKUP($A102,[1]Hoja1!$A$9:$AM$276,34,0)</f>
        <v>0</v>
      </c>
      <c r="M102" s="16">
        <f t="shared" si="44"/>
        <v>814.76</v>
      </c>
    </row>
    <row r="103" spans="1:13" s="11" customFormat="1" ht="13.5" customHeight="1" x14ac:dyDescent="0.25">
      <c r="A103" s="27" t="s">
        <v>149</v>
      </c>
      <c r="B103" s="13" t="s">
        <v>150</v>
      </c>
      <c r="C103" s="14" t="s">
        <v>17</v>
      </c>
      <c r="D103" s="14" t="s">
        <v>154</v>
      </c>
      <c r="E103" s="15">
        <f>+F103/6</f>
        <v>177.16666666666666</v>
      </c>
      <c r="F103" s="15">
        <f>VLOOKUP($A103,[1]Hoja1!$A$9:$AM$276,3,0)</f>
        <v>1063</v>
      </c>
      <c r="G103" s="15">
        <f>VLOOKUP($A103,[1]Hoja1!$A$9:$AM$276,8,0)</f>
        <v>436.85</v>
      </c>
      <c r="H103" s="15">
        <f>VLOOKUP($A103,[1]Hoja1!$A$9:$AM$276,5,0)+VLOOKUP($A103,[1]Hoja1!$A$9:$AM$276,7,0)</f>
        <v>1041.74</v>
      </c>
      <c r="I103" s="15">
        <f>VLOOKUP($A103,[1]Hoja1!$A$9:$AM$276,4,0)+VLOOKUP($A103,[1]Hoja1!$A$9:$AM$276,6,0)</f>
        <v>2126</v>
      </c>
      <c r="J103" s="15">
        <f>VLOOKUP($A103,[1]Hoja1!$A$9:$AM$276,9,0)+VLOOKUP($A103,[1]Hoja1!$A$9:$AM$276,10,0)</f>
        <v>0</v>
      </c>
      <c r="K103" s="16">
        <f t="shared" si="43"/>
        <v>4667.59</v>
      </c>
      <c r="L103" s="15">
        <f>VLOOKUP($A103,[1]Hoja1!$A$9:$AM$276,34,0)</f>
        <v>647</v>
      </c>
      <c r="M103" s="16">
        <f t="shared" si="44"/>
        <v>4020.59</v>
      </c>
    </row>
    <row r="104" spans="1:13" s="11" customFormat="1" ht="13.5" customHeight="1" x14ac:dyDescent="0.25">
      <c r="A104" s="27" t="s">
        <v>195</v>
      </c>
      <c r="B104" s="13" t="s">
        <v>196</v>
      </c>
      <c r="C104" s="14" t="s">
        <v>199</v>
      </c>
      <c r="D104" s="14" t="s">
        <v>154</v>
      </c>
      <c r="E104" s="15">
        <v>300</v>
      </c>
      <c r="F104" s="15">
        <f>VLOOKUP($A104,[1]Hoja1!$A$9:$AM$276,3,0)</f>
        <v>1500</v>
      </c>
      <c r="G104" s="15">
        <f>VLOOKUP($A104,[1]Hoja1!$A$9:$AM$276,8,0)</f>
        <v>0</v>
      </c>
      <c r="H104" s="15">
        <f>VLOOKUP($A104,[1]Hoja1!$A$9:$AM$276,5,0)+VLOOKUP($A104,[1]Hoja1!$A$9:$AM$276,7,0)</f>
        <v>0</v>
      </c>
      <c r="I104" s="15">
        <f>VLOOKUP($A104,[1]Hoja1!$A$9:$AM$276,4,0)+VLOOKUP($A104,[1]Hoja1!$A$9:$AM$276,6,0)</f>
        <v>0</v>
      </c>
      <c r="J104" s="15">
        <f>VLOOKUP($A104,[1]Hoja1!$A$9:$AM$276,9,0)+VLOOKUP($A104,[1]Hoja1!$A$9:$AM$276,10,0)</f>
        <v>6000</v>
      </c>
      <c r="K104" s="16">
        <f t="shared" ref="K104:K105" si="46">SUM(F104:J104)</f>
        <v>7500</v>
      </c>
      <c r="L104" s="15">
        <f>VLOOKUP($A104,[1]Hoja1!$A$9:$AM$276,34,0)</f>
        <v>910.92</v>
      </c>
      <c r="M104" s="16">
        <f t="shared" ref="M104:M105" si="47">+K104-L104</f>
        <v>6589.08</v>
      </c>
    </row>
    <row r="105" spans="1:13" s="11" customFormat="1" ht="13.5" customHeight="1" x14ac:dyDescent="0.25">
      <c r="A105" s="27" t="s">
        <v>197</v>
      </c>
      <c r="B105" s="13" t="s">
        <v>198</v>
      </c>
      <c r="C105" s="14" t="s">
        <v>66</v>
      </c>
      <c r="D105" s="14" t="s">
        <v>154</v>
      </c>
      <c r="E105" s="15">
        <v>208</v>
      </c>
      <c r="F105" s="15">
        <f>VLOOKUP($A105,[1]Hoja1!$A$9:$AM$276,3,0)</f>
        <v>416</v>
      </c>
      <c r="G105" s="15">
        <f>VLOOKUP($A105,[1]Hoja1!$A$9:$AM$276,8,0)</f>
        <v>0</v>
      </c>
      <c r="H105" s="15">
        <f>VLOOKUP($A105,[1]Hoja1!$A$9:$AM$276,5,0)+VLOOKUP($A105,[1]Hoja1!$A$9:$AM$276,7,0)</f>
        <v>0</v>
      </c>
      <c r="I105" s="15">
        <f>VLOOKUP($A105,[1]Hoja1!$A$9:$AM$276,4,0)+VLOOKUP($A105,[1]Hoja1!$A$9:$AM$276,6,0)</f>
        <v>0</v>
      </c>
      <c r="J105" s="15">
        <f>VLOOKUP($A105,[1]Hoja1!$A$9:$AM$276,9,0)+VLOOKUP($A105,[1]Hoja1!$A$9:$AM$276,10,0)</f>
        <v>3334</v>
      </c>
      <c r="K105" s="16">
        <f t="shared" si="46"/>
        <v>3750</v>
      </c>
      <c r="L105" s="15">
        <f>VLOOKUP($A105,[1]Hoja1!$A$9:$AM$276,34,0)</f>
        <v>337.22</v>
      </c>
      <c r="M105" s="16">
        <f t="shared" si="47"/>
        <v>3412.7799999999997</v>
      </c>
    </row>
    <row r="106" spans="1:13" s="11" customFormat="1" ht="13.5" customHeight="1" x14ac:dyDescent="0.25">
      <c r="A106" s="27" t="s">
        <v>158</v>
      </c>
      <c r="B106" s="13" t="s">
        <v>159</v>
      </c>
      <c r="C106" s="14" t="s">
        <v>60</v>
      </c>
      <c r="D106" s="14" t="s">
        <v>154</v>
      </c>
      <c r="E106" s="15">
        <f>+F106/6</f>
        <v>172.86666666666667</v>
      </c>
      <c r="F106" s="15">
        <f>VLOOKUP($A106,[1]Hoja1!$A$9:$AM$276,3,0)</f>
        <v>1037.2</v>
      </c>
      <c r="G106" s="15">
        <f>VLOOKUP($A106,[1]Hoja1!$A$9:$AM$276,8,0)</f>
        <v>426.25</v>
      </c>
      <c r="H106" s="15">
        <f>VLOOKUP($A106,[1]Hoja1!$A$9:$AM$276,5,0)+VLOOKUP($A106,[1]Hoja1!$A$9:$AM$276,7,0)</f>
        <v>726.04</v>
      </c>
      <c r="I106" s="15">
        <f>VLOOKUP($A106,[1]Hoja1!$A$9:$AM$276,4,0)+VLOOKUP($A106,[1]Hoja1!$A$9:$AM$276,6,0)</f>
        <v>2590.9299999999998</v>
      </c>
      <c r="J106" s="15">
        <f>VLOOKUP($A106,[1]Hoja1!$A$9:$AM$276,9,0)+VLOOKUP($A106,[1]Hoja1!$A$9:$AM$276,10,0)</f>
        <v>47.4</v>
      </c>
      <c r="K106" s="16">
        <f t="shared" si="43"/>
        <v>4827.82</v>
      </c>
      <c r="L106" s="15">
        <f>VLOOKUP($A106,[1]Hoja1!$A$9:$AM$276,34,0)</f>
        <v>243.43</v>
      </c>
      <c r="M106" s="16">
        <f t="shared" si="44"/>
        <v>4584.3899999999994</v>
      </c>
    </row>
    <row r="107" spans="1:13" s="11" customFormat="1" ht="10.5" customHeight="1" x14ac:dyDescent="0.25">
      <c r="A107" s="27"/>
      <c r="B107" s="13"/>
      <c r="C107" s="14"/>
      <c r="D107" s="14"/>
      <c r="E107" s="15"/>
      <c r="F107" s="15"/>
      <c r="G107" s="14"/>
      <c r="H107" s="14"/>
      <c r="I107" s="14"/>
      <c r="J107" s="14"/>
      <c r="K107" s="16"/>
      <c r="L107" s="16"/>
      <c r="M107" s="16"/>
    </row>
    <row r="108" spans="1:13" s="11" customFormat="1" ht="17.25" customHeight="1" x14ac:dyDescent="0.25">
      <c r="A108" s="6" t="s">
        <v>103</v>
      </c>
      <c r="B108" s="7"/>
      <c r="C108" s="8"/>
      <c r="D108" s="8"/>
      <c r="E108" s="9"/>
      <c r="F108" s="9"/>
      <c r="G108" s="8"/>
      <c r="H108" s="8"/>
      <c r="I108" s="8"/>
      <c r="J108" s="8"/>
      <c r="K108" s="10"/>
      <c r="L108" s="10"/>
      <c r="M108" s="10"/>
    </row>
    <row r="109" spans="1:13" s="11" customFormat="1" ht="10.5" customHeight="1" x14ac:dyDescent="0.25">
      <c r="A109" s="27" t="s">
        <v>146</v>
      </c>
      <c r="B109" s="13" t="s">
        <v>147</v>
      </c>
      <c r="C109" s="14" t="s">
        <v>60</v>
      </c>
      <c r="D109" s="14" t="s">
        <v>154</v>
      </c>
      <c r="E109" s="15">
        <f t="shared" ref="E109:E110" si="48">+F109/30</f>
        <v>138.29333333333335</v>
      </c>
      <c r="F109" s="15">
        <f>VLOOKUP($A109,[1]Hoja1!$A$9:$AM$276,3,0)</f>
        <v>4148.8</v>
      </c>
      <c r="G109" s="15">
        <f>VLOOKUP($A109,[1]Hoja1!$A$9:$AM$276,8,0)</f>
        <v>0</v>
      </c>
      <c r="H109" s="15">
        <f>VLOOKUP($A109,[1]Hoja1!$A$9:$AM$276,5,0)+VLOOKUP($A109,[1]Hoja1!$A$9:$AM$276,7,0)</f>
        <v>726.04</v>
      </c>
      <c r="I109" s="15">
        <f>VLOOKUP($A109,[1]Hoja1!$A$9:$AM$276,4,0)+VLOOKUP($A109,[1]Hoja1!$A$9:$AM$276,6,0)</f>
        <v>2074.4</v>
      </c>
      <c r="J109" s="15">
        <f>VLOOKUP($A109,[1]Hoja1!$A$9:$AM$276,9,0)+VLOOKUP($A109,[1]Hoja1!$A$9:$AM$276,10,0)</f>
        <v>0</v>
      </c>
      <c r="K109" s="16">
        <f t="shared" ref="K109:K110" si="49">SUM(F109:J109)</f>
        <v>6949.24</v>
      </c>
      <c r="L109" s="15">
        <f>VLOOKUP($A109,[1]Hoja1!$A$9:$AM$276,34,0)</f>
        <v>0</v>
      </c>
      <c r="M109" s="16">
        <f t="shared" ref="M109:M110" si="50">+K109-L109</f>
        <v>6949.24</v>
      </c>
    </row>
    <row r="110" spans="1:13" s="11" customFormat="1" ht="10.5" customHeight="1" x14ac:dyDescent="0.25">
      <c r="A110" s="27" t="s">
        <v>144</v>
      </c>
      <c r="B110" s="13" t="s">
        <v>145</v>
      </c>
      <c r="C110" s="14" t="s">
        <v>17</v>
      </c>
      <c r="D110" s="14" t="s">
        <v>154</v>
      </c>
      <c r="E110" s="15">
        <f t="shared" si="48"/>
        <v>34.573333333333338</v>
      </c>
      <c r="F110" s="15">
        <f>VLOOKUP($A110,[1]Hoja1!$A$9:$AM$276,3,0)</f>
        <v>1037.2</v>
      </c>
      <c r="G110" s="15">
        <f>VLOOKUP($A110,[1]Hoja1!$A$9:$AM$276,8,0)</f>
        <v>426.25</v>
      </c>
      <c r="H110" s="15">
        <f>VLOOKUP($A110,[1]Hoja1!$A$9:$AM$276,5,0)+VLOOKUP($A110,[1]Hoja1!$A$9:$AM$276,7,0)</f>
        <v>884.31999999999994</v>
      </c>
      <c r="I110" s="15">
        <f>VLOOKUP($A110,[1]Hoja1!$A$9:$AM$276,4,0)+VLOOKUP($A110,[1]Hoja1!$A$9:$AM$276,6,0)</f>
        <v>2074.4</v>
      </c>
      <c r="J110" s="15">
        <f>VLOOKUP($A110,[1]Hoja1!$A$9:$AM$276,9,0)+VLOOKUP($A110,[1]Hoja1!$A$9:$AM$276,10,0)</f>
        <v>888.4</v>
      </c>
      <c r="K110" s="16">
        <f t="shared" si="49"/>
        <v>5310.57</v>
      </c>
      <c r="L110" s="15">
        <f>VLOOKUP($A110,[1]Hoja1!$A$9:$AM$276,34,0)</f>
        <v>278.74</v>
      </c>
      <c r="M110" s="16">
        <f t="shared" si="50"/>
        <v>5031.83</v>
      </c>
    </row>
    <row r="111" spans="1:13" s="11" customFormat="1" ht="10.5" customHeight="1" x14ac:dyDescent="0.25">
      <c r="A111" s="27"/>
      <c r="B111" s="13"/>
      <c r="C111" s="14"/>
      <c r="D111" s="14"/>
      <c r="E111" s="15"/>
      <c r="F111" s="15"/>
      <c r="G111" s="14"/>
      <c r="H111" s="14"/>
      <c r="I111" s="14"/>
      <c r="J111" s="14"/>
      <c r="K111" s="16"/>
      <c r="L111" s="16"/>
      <c r="M111" s="16"/>
    </row>
    <row r="112" spans="1:13" s="11" customFormat="1" ht="17.25" customHeight="1" x14ac:dyDescent="0.25">
      <c r="A112" s="6" t="s">
        <v>104</v>
      </c>
      <c r="B112" s="7"/>
      <c r="C112" s="8"/>
      <c r="D112" s="8"/>
      <c r="E112" s="9"/>
      <c r="F112" s="9"/>
      <c r="G112" s="8"/>
      <c r="H112" s="8"/>
      <c r="I112" s="8"/>
      <c r="J112" s="8"/>
      <c r="K112" s="10"/>
      <c r="L112" s="10"/>
      <c r="M112" s="10"/>
    </row>
    <row r="113" spans="1:13" s="11" customFormat="1" ht="10.5" customHeight="1" x14ac:dyDescent="0.25">
      <c r="A113" s="27" t="s">
        <v>139</v>
      </c>
      <c r="B113" s="13" t="s">
        <v>115</v>
      </c>
      <c r="C113" s="14" t="s">
        <v>17</v>
      </c>
      <c r="D113" s="14" t="s">
        <v>154</v>
      </c>
      <c r="E113" s="15">
        <f>+F113/30</f>
        <v>222.22</v>
      </c>
      <c r="F113" s="15">
        <f>VLOOKUP($A113,[1]Hoja1!$A$9:$AM$276,3,0)</f>
        <v>6666.6</v>
      </c>
      <c r="G113" s="15">
        <f>VLOOKUP($A113,[1]Hoja1!$A$9:$AM$276,8,0)</f>
        <v>0</v>
      </c>
      <c r="H113" s="15">
        <f>VLOOKUP($A113,[1]Hoja1!$A$9:$AM$276,5,0)+VLOOKUP($A113,[1]Hoja1!$A$9:$AM$276,7,0)</f>
        <v>1166.6500000000001</v>
      </c>
      <c r="I113" s="15">
        <f>VLOOKUP($A113,[1]Hoja1!$A$9:$AM$276,4,0)+VLOOKUP($A113,[1]Hoja1!$A$9:$AM$276,6,0)</f>
        <v>3333.3</v>
      </c>
      <c r="J113" s="15">
        <f>VLOOKUP($A113,[1]Hoja1!$A$9:$AM$276,9,0)+VLOOKUP($A113,[1]Hoja1!$A$9:$AM$276,10,0)</f>
        <v>6603.04</v>
      </c>
      <c r="K113" s="16">
        <f>SUM(F113:J113)</f>
        <v>17769.59</v>
      </c>
      <c r="L113" s="15">
        <f>VLOOKUP($A113,[1]Hoja1!$A$9:$AM$276,34,0)</f>
        <v>2369.8000000000002</v>
      </c>
      <c r="M113" s="16">
        <f>+K113-L113</f>
        <v>15399.79</v>
      </c>
    </row>
    <row r="114" spans="1:13" s="11" customFormat="1" ht="10.5" customHeight="1" x14ac:dyDescent="0.25">
      <c r="A114" s="27"/>
      <c r="B114" s="13"/>
      <c r="C114" s="14"/>
      <c r="D114" s="14"/>
      <c r="E114" s="15"/>
      <c r="F114" s="15"/>
      <c r="G114" s="14"/>
      <c r="H114" s="14"/>
      <c r="I114" s="14"/>
      <c r="J114" s="14"/>
      <c r="K114" s="16"/>
      <c r="L114" s="16"/>
      <c r="M114" s="16"/>
    </row>
    <row r="115" spans="1:13" s="11" customFormat="1" ht="17.25" customHeight="1" x14ac:dyDescent="0.25">
      <c r="A115" s="6" t="s">
        <v>126</v>
      </c>
      <c r="B115" s="7"/>
      <c r="C115" s="8"/>
      <c r="D115" s="8"/>
      <c r="E115" s="9"/>
      <c r="F115" s="9"/>
      <c r="G115" s="8"/>
      <c r="H115" s="8"/>
      <c r="I115" s="8"/>
      <c r="J115" s="8"/>
      <c r="K115" s="10"/>
      <c r="L115" s="10"/>
      <c r="M115" s="10"/>
    </row>
    <row r="116" spans="1:13" s="11" customFormat="1" ht="10.5" customHeight="1" x14ac:dyDescent="0.25">
      <c r="A116" s="27"/>
      <c r="B116" s="13"/>
      <c r="C116" s="14"/>
      <c r="D116" s="14"/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6">
        <v>0</v>
      </c>
      <c r="L116" s="15">
        <v>0</v>
      </c>
      <c r="M116" s="16">
        <f t="shared" ref="M116" si="51">+K116-L116</f>
        <v>0</v>
      </c>
    </row>
    <row r="117" spans="1:13" s="11" customFormat="1" ht="10.5" customHeight="1" x14ac:dyDescent="0.25">
      <c r="A117" s="27"/>
      <c r="B117" s="13"/>
      <c r="C117" s="14"/>
      <c r="D117" s="14"/>
      <c r="E117" s="15"/>
      <c r="F117" s="15"/>
      <c r="G117" s="14"/>
      <c r="H117" s="14"/>
      <c r="I117" s="14"/>
      <c r="J117" s="14"/>
      <c r="K117" s="16"/>
      <c r="L117" s="16"/>
      <c r="M117" s="16"/>
    </row>
    <row r="118" spans="1:13" s="11" customFormat="1" ht="17.25" customHeight="1" x14ac:dyDescent="0.25">
      <c r="A118" s="6" t="s">
        <v>164</v>
      </c>
      <c r="B118" s="7"/>
      <c r="C118" s="8"/>
      <c r="D118" s="8"/>
      <c r="E118" s="9"/>
      <c r="F118" s="9"/>
      <c r="G118" s="8"/>
      <c r="H118" s="8"/>
      <c r="I118" s="8"/>
      <c r="J118" s="8"/>
      <c r="K118" s="10"/>
      <c r="L118" s="10"/>
      <c r="M118" s="10"/>
    </row>
    <row r="119" spans="1:13" s="11" customFormat="1" ht="10.5" customHeight="1" x14ac:dyDescent="0.25">
      <c r="A119" s="27" t="s">
        <v>155</v>
      </c>
      <c r="B119" s="13" t="s">
        <v>156</v>
      </c>
      <c r="C119" s="14" t="s">
        <v>157</v>
      </c>
      <c r="D119" s="14" t="s">
        <v>154</v>
      </c>
      <c r="E119" s="15">
        <f>+F119/30</f>
        <v>387.32</v>
      </c>
      <c r="F119" s="15">
        <f>VLOOKUP($A119,[1]Hoja1!$A$9:$AM$276,3,0)</f>
        <v>11619.6</v>
      </c>
      <c r="G119" s="15">
        <f>VLOOKUP($A119,[1]Hoja1!$A$9:$AM$276,8,0)</f>
        <v>0</v>
      </c>
      <c r="H119" s="15">
        <f>VLOOKUP($A119,[1]Hoja1!$A$9:$AM$276,5,0)+VLOOKUP($A119,[1]Hoja1!$A$9:$AM$276,7,0)</f>
        <v>2033.43</v>
      </c>
      <c r="I119" s="15">
        <f>VLOOKUP($A119,[1]Hoja1!$A$9:$AM$276,4,0)+VLOOKUP($A119,[1]Hoja1!$A$9:$AM$276,6,0)</f>
        <v>5809.8</v>
      </c>
      <c r="J119" s="15">
        <f>VLOOKUP($A119,[1]Hoja1!$A$9:$AM$276,9,0)+VLOOKUP($A119,[1]Hoja1!$A$9:$AM$276,10,0)</f>
        <v>0</v>
      </c>
      <c r="K119" s="16">
        <f>SUM(F119:J119)</f>
        <v>19462.830000000002</v>
      </c>
      <c r="L119" s="15">
        <f>VLOOKUP($A119,[1]Hoja1!$A$9:$AM$276,34,0)</f>
        <v>2601.42</v>
      </c>
      <c r="M119" s="16">
        <f>+K119-L119</f>
        <v>16861.410000000003</v>
      </c>
    </row>
    <row r="120" spans="1:13" s="11" customFormat="1" ht="10.5" customHeight="1" x14ac:dyDescent="0.25">
      <c r="A120" s="27"/>
      <c r="B120" s="13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3" s="11" customFormat="1" ht="17.25" customHeight="1" x14ac:dyDescent="0.25">
      <c r="A121" s="6" t="s">
        <v>105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3" s="11" customFormat="1" ht="10.5" customHeight="1" x14ac:dyDescent="0.25">
      <c r="A122" s="27" t="s">
        <v>106</v>
      </c>
      <c r="B122" s="13" t="s">
        <v>107</v>
      </c>
      <c r="C122" s="14" t="s">
        <v>17</v>
      </c>
      <c r="D122" s="14" t="s">
        <v>18</v>
      </c>
      <c r="E122" s="15">
        <f>+F122/30</f>
        <v>138.29333333333335</v>
      </c>
      <c r="F122" s="15">
        <f>VLOOKUP($A122,[1]Hoja1!$A$9:$AM$276,3,0)</f>
        <v>4148.8</v>
      </c>
      <c r="G122" s="15">
        <f>VLOOKUP($A122,[1]Hoja1!$A$9:$AM$276,8,0)</f>
        <v>0</v>
      </c>
      <c r="H122" s="15">
        <f>VLOOKUP($A122,[1]Hoja1!$A$9:$AM$276,5,0)+VLOOKUP($A122,[1]Hoja1!$A$9:$AM$276,7,0)</f>
        <v>726.04</v>
      </c>
      <c r="I122" s="15">
        <f>VLOOKUP($A122,[1]Hoja1!$A$9:$AM$276,4,0)+VLOOKUP($A122,[1]Hoja1!$A$9:$AM$276,6,0)</f>
        <v>2074.4</v>
      </c>
      <c r="J122" s="15">
        <f>VLOOKUP($A122,[1]Hoja1!$A$9:$AM$276,9,0)+VLOOKUP($A122,[1]Hoja1!$A$9:$AM$276,10,0)</f>
        <v>595.35</v>
      </c>
      <c r="K122" s="16">
        <f>SUM(F122:J122)</f>
        <v>7544.59</v>
      </c>
      <c r="L122" s="15">
        <f>VLOOKUP($A122,[1]Hoja1!$A$9:$AM$276,34,0)</f>
        <v>303.83999999999997</v>
      </c>
      <c r="M122" s="16">
        <f>+K122-L122</f>
        <v>7240.75</v>
      </c>
    </row>
    <row r="123" spans="1:13" s="11" customFormat="1" ht="10.5" customHeight="1" x14ac:dyDescent="0.25">
      <c r="A123" s="27"/>
      <c r="B123" s="13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3" s="11" customFormat="1" ht="17.25" customHeight="1" x14ac:dyDescent="0.25">
      <c r="A124" s="6" t="s">
        <v>108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3" s="11" customFormat="1" ht="10.5" customHeight="1" x14ac:dyDescent="0.25">
      <c r="A125" s="27" t="s">
        <v>116</v>
      </c>
      <c r="B125" s="19" t="s">
        <v>110</v>
      </c>
      <c r="C125" s="14" t="s">
        <v>17</v>
      </c>
      <c r="D125" s="14" t="s">
        <v>154</v>
      </c>
      <c r="E125" s="15">
        <f>+F125/30</f>
        <v>138.29333333333335</v>
      </c>
      <c r="F125" s="15">
        <f>VLOOKUP($A125,[1]Hoja1!$A$9:$AM$276,3,0)</f>
        <v>4148.8</v>
      </c>
      <c r="G125" s="15">
        <f>VLOOKUP($A125,[1]Hoja1!$A$9:$AM$276,8,0)</f>
        <v>0</v>
      </c>
      <c r="H125" s="15">
        <f>VLOOKUP($A125,[1]Hoja1!$A$9:$AM$276,5,0)+VLOOKUP($A125,[1]Hoja1!$A$9:$AM$276,7,0)</f>
        <v>726.04</v>
      </c>
      <c r="I125" s="15">
        <f>VLOOKUP($A125,[1]Hoja1!$A$9:$AM$276,4,0)+VLOOKUP($A125,[1]Hoja1!$A$9:$AM$276,6,0)</f>
        <v>2074.4</v>
      </c>
      <c r="J125" s="15">
        <f>VLOOKUP($A125,[1]Hoja1!$A$9:$AM$276,9,0)+VLOOKUP($A125,[1]Hoja1!$A$9:$AM$276,10,0)</f>
        <v>0</v>
      </c>
      <c r="K125" s="16">
        <f>SUM(F125:J125)</f>
        <v>6949.24</v>
      </c>
      <c r="L125" s="15">
        <f>VLOOKUP($A125,[1]Hoja1!$A$9:$AM$276,34,0)</f>
        <v>0</v>
      </c>
      <c r="M125" s="16">
        <f>+K125-L125</f>
        <v>6949.24</v>
      </c>
    </row>
    <row r="126" spans="1:13" ht="15" customHeight="1" x14ac:dyDescent="0.25">
      <c r="K126" s="22"/>
      <c r="L126" s="22"/>
      <c r="M126" s="22"/>
    </row>
    <row r="128" spans="1:13" ht="17.25" hidden="1" customHeight="1" x14ac:dyDescent="0.25">
      <c r="K128" s="23">
        <f>SUM(K7:K125)</f>
        <v>796568.32999999973</v>
      </c>
      <c r="L128" s="23">
        <f>SUM(L7:L125)</f>
        <v>135993.91999999995</v>
      </c>
      <c r="M128" s="23">
        <f>SUM(M7:M125)</f>
        <v>660574.41</v>
      </c>
    </row>
    <row r="129" spans="10:13" ht="17.25" hidden="1" customHeight="1" x14ac:dyDescent="0.2">
      <c r="J129" s="21"/>
      <c r="K129" s="37">
        <v>796568.33</v>
      </c>
      <c r="L129" s="38">
        <v>135993.92000000001</v>
      </c>
      <c r="M129" s="38">
        <v>660574.41</v>
      </c>
    </row>
    <row r="130" spans="10:13" ht="17.25" hidden="1" customHeight="1" x14ac:dyDescent="0.2">
      <c r="K130" s="25">
        <f>+K128-K129</f>
        <v>0</v>
      </c>
      <c r="L130" s="25">
        <f t="shared" ref="L130:M130" si="52">+L128-L129</f>
        <v>0</v>
      </c>
      <c r="M130" s="25">
        <f t="shared" si="52"/>
        <v>0</v>
      </c>
    </row>
    <row r="131" spans="10:13" ht="17.25" customHeight="1" x14ac:dyDescent="0.2">
      <c r="K131" s="26"/>
      <c r="L131" s="26"/>
      <c r="M131" s="26"/>
    </row>
    <row r="132" spans="10:13" ht="17.25" customHeight="1" x14ac:dyDescent="0.2">
      <c r="K132" s="26"/>
      <c r="L132" s="26"/>
      <c r="M132" s="26"/>
    </row>
    <row r="133" spans="10:13" ht="17.25" customHeight="1" x14ac:dyDescent="0.25">
      <c r="K133" s="24"/>
      <c r="L133" s="24"/>
      <c r="M133" s="24"/>
    </row>
    <row r="134" spans="10:13" ht="17.25" customHeight="1" x14ac:dyDescent="0.25"/>
    <row r="135" spans="10:13" ht="17.25" customHeight="1" x14ac:dyDescent="0.25"/>
    <row r="136" spans="10:13" ht="17.25" customHeight="1" x14ac:dyDescent="0.25"/>
    <row r="137" spans="10:13" ht="17.25" customHeight="1" x14ac:dyDescent="0.25"/>
    <row r="138" spans="10:13" ht="17.25" customHeight="1" x14ac:dyDescent="0.25"/>
    <row r="139" spans="10:13" ht="17.25" customHeight="1" x14ac:dyDescent="0.25"/>
    <row r="140" spans="10:13" ht="17.25" customHeight="1" x14ac:dyDescent="0.25"/>
    <row r="141" spans="10:13" ht="17.25" customHeight="1" x14ac:dyDescent="0.25"/>
    <row r="142" spans="10:13" ht="17.25" customHeight="1" x14ac:dyDescent="0.25"/>
    <row r="143" spans="10:13" ht="17.25" customHeight="1" x14ac:dyDescent="0.25"/>
    <row r="144" spans="10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</sheetData>
  <autoFilter ref="A6:M127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2023-02-07T22:34:04Z</dcterms:modified>
</cp:coreProperties>
</file>