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7B9516E-593E-4BB1-857C-978062833A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externalReferences>
    <externalReference r:id="rId2"/>
  </externalReferences>
  <definedNames>
    <definedName name="_xlnm._FilterDatabase" localSheetId="0" hidden="1">Octubre!$A$6:$M$122</definedName>
    <definedName name="_xlnm.Print_Area" localSheetId="0">Octubre!$A$1:$M$120</definedName>
    <definedName name="_xlnm.Print_Titles" localSheetId="0">Octubre!$1:$6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" i="1" l="1"/>
  <c r="J120" i="1"/>
  <c r="I120" i="1"/>
  <c r="H120" i="1"/>
  <c r="G120" i="1"/>
  <c r="F120" i="1"/>
  <c r="L117" i="1"/>
  <c r="J117" i="1"/>
  <c r="I117" i="1"/>
  <c r="H117" i="1"/>
  <c r="G117" i="1"/>
  <c r="F117" i="1"/>
  <c r="L114" i="1"/>
  <c r="J114" i="1"/>
  <c r="I114" i="1"/>
  <c r="H114" i="1"/>
  <c r="G114" i="1"/>
  <c r="F114" i="1"/>
  <c r="L111" i="1"/>
  <c r="J111" i="1"/>
  <c r="I111" i="1"/>
  <c r="H111" i="1"/>
  <c r="G111" i="1"/>
  <c r="F111" i="1"/>
  <c r="L108" i="1"/>
  <c r="J108" i="1"/>
  <c r="I108" i="1"/>
  <c r="H108" i="1"/>
  <c r="G108" i="1"/>
  <c r="F108" i="1"/>
  <c r="L105" i="1"/>
  <c r="J105" i="1"/>
  <c r="I105" i="1"/>
  <c r="H105" i="1"/>
  <c r="G105" i="1"/>
  <c r="F105" i="1"/>
  <c r="L104" i="1"/>
  <c r="J104" i="1"/>
  <c r="I104" i="1"/>
  <c r="H104" i="1"/>
  <c r="G104" i="1"/>
  <c r="F104" i="1"/>
  <c r="L101" i="1"/>
  <c r="J101" i="1"/>
  <c r="I101" i="1"/>
  <c r="H101" i="1"/>
  <c r="G101" i="1"/>
  <c r="F101" i="1"/>
  <c r="L100" i="1"/>
  <c r="J100" i="1"/>
  <c r="I100" i="1"/>
  <c r="H100" i="1"/>
  <c r="G100" i="1"/>
  <c r="F100" i="1"/>
  <c r="L99" i="1"/>
  <c r="J99" i="1"/>
  <c r="I99" i="1"/>
  <c r="H99" i="1"/>
  <c r="G99" i="1"/>
  <c r="F99" i="1"/>
  <c r="L98" i="1"/>
  <c r="J98" i="1"/>
  <c r="I98" i="1"/>
  <c r="H98" i="1"/>
  <c r="G98" i="1"/>
  <c r="F98" i="1"/>
  <c r="L95" i="1"/>
  <c r="J95" i="1"/>
  <c r="I95" i="1"/>
  <c r="H95" i="1"/>
  <c r="G95" i="1"/>
  <c r="F95" i="1"/>
  <c r="L92" i="1"/>
  <c r="J92" i="1"/>
  <c r="I92" i="1"/>
  <c r="H92" i="1"/>
  <c r="G92" i="1"/>
  <c r="F92" i="1"/>
  <c r="L88" i="1"/>
  <c r="J88" i="1"/>
  <c r="I88" i="1"/>
  <c r="H88" i="1"/>
  <c r="G88" i="1"/>
  <c r="F88" i="1"/>
  <c r="L85" i="1"/>
  <c r="J85" i="1"/>
  <c r="I85" i="1"/>
  <c r="H85" i="1"/>
  <c r="G85" i="1"/>
  <c r="F85" i="1"/>
  <c r="L82" i="1"/>
  <c r="J82" i="1"/>
  <c r="I82" i="1"/>
  <c r="H82" i="1"/>
  <c r="G82" i="1"/>
  <c r="F82" i="1"/>
  <c r="L79" i="1"/>
  <c r="J79" i="1"/>
  <c r="I79" i="1"/>
  <c r="H79" i="1"/>
  <c r="G79" i="1"/>
  <c r="F79" i="1"/>
  <c r="L78" i="1"/>
  <c r="J78" i="1"/>
  <c r="I78" i="1"/>
  <c r="H78" i="1"/>
  <c r="G78" i="1"/>
  <c r="F78" i="1"/>
  <c r="L75" i="1"/>
  <c r="J75" i="1"/>
  <c r="I75" i="1"/>
  <c r="H75" i="1"/>
  <c r="G75" i="1"/>
  <c r="F75" i="1"/>
  <c r="L72" i="1"/>
  <c r="J72" i="1"/>
  <c r="I72" i="1"/>
  <c r="H72" i="1"/>
  <c r="G72" i="1"/>
  <c r="F72" i="1"/>
  <c r="L71" i="1"/>
  <c r="J71" i="1"/>
  <c r="I71" i="1"/>
  <c r="H71" i="1"/>
  <c r="G71" i="1"/>
  <c r="F71" i="1"/>
  <c r="L68" i="1"/>
  <c r="J68" i="1"/>
  <c r="I68" i="1"/>
  <c r="H68" i="1"/>
  <c r="G68" i="1"/>
  <c r="F68" i="1"/>
  <c r="L63" i="1"/>
  <c r="J63" i="1"/>
  <c r="I63" i="1"/>
  <c r="H63" i="1"/>
  <c r="G63" i="1"/>
  <c r="F63" i="1"/>
  <c r="L62" i="1"/>
  <c r="J62" i="1"/>
  <c r="I62" i="1"/>
  <c r="H62" i="1"/>
  <c r="G62" i="1"/>
  <c r="F62" i="1"/>
  <c r="L61" i="1"/>
  <c r="J61" i="1"/>
  <c r="I61" i="1"/>
  <c r="H61" i="1"/>
  <c r="G61" i="1"/>
  <c r="F61" i="1"/>
  <c r="L58" i="1"/>
  <c r="J58" i="1"/>
  <c r="I58" i="1"/>
  <c r="H58" i="1"/>
  <c r="G58" i="1"/>
  <c r="F58" i="1"/>
  <c r="L57" i="1"/>
  <c r="J57" i="1"/>
  <c r="I57" i="1"/>
  <c r="H57" i="1"/>
  <c r="G57" i="1"/>
  <c r="F57" i="1"/>
  <c r="L56" i="1"/>
  <c r="J56" i="1"/>
  <c r="I56" i="1"/>
  <c r="H56" i="1"/>
  <c r="G56" i="1"/>
  <c r="F56" i="1"/>
  <c r="L55" i="1"/>
  <c r="J55" i="1"/>
  <c r="I55" i="1"/>
  <c r="H55" i="1"/>
  <c r="G55" i="1"/>
  <c r="F55" i="1"/>
  <c r="L54" i="1"/>
  <c r="J54" i="1"/>
  <c r="I54" i="1"/>
  <c r="H54" i="1"/>
  <c r="G54" i="1"/>
  <c r="F54" i="1"/>
  <c r="L51" i="1"/>
  <c r="J51" i="1"/>
  <c r="I51" i="1"/>
  <c r="H51" i="1"/>
  <c r="G51" i="1"/>
  <c r="F51" i="1"/>
  <c r="L50" i="1"/>
  <c r="J50" i="1"/>
  <c r="I50" i="1"/>
  <c r="H50" i="1"/>
  <c r="G50" i="1"/>
  <c r="F50" i="1"/>
  <c r="L49" i="1"/>
  <c r="J49" i="1"/>
  <c r="I49" i="1"/>
  <c r="H49" i="1"/>
  <c r="G49" i="1"/>
  <c r="F49" i="1"/>
  <c r="L48" i="1"/>
  <c r="J48" i="1"/>
  <c r="I48" i="1"/>
  <c r="H48" i="1"/>
  <c r="G48" i="1"/>
  <c r="F48" i="1"/>
  <c r="L47" i="1"/>
  <c r="J47" i="1"/>
  <c r="I47" i="1"/>
  <c r="H47" i="1"/>
  <c r="G47" i="1"/>
  <c r="F47" i="1"/>
  <c r="L46" i="1"/>
  <c r="J46" i="1"/>
  <c r="I46" i="1"/>
  <c r="H46" i="1"/>
  <c r="G46" i="1"/>
  <c r="F46" i="1"/>
  <c r="L45" i="1"/>
  <c r="J45" i="1"/>
  <c r="I45" i="1"/>
  <c r="H45" i="1"/>
  <c r="G45" i="1"/>
  <c r="F45" i="1"/>
  <c r="L44" i="1"/>
  <c r="J44" i="1"/>
  <c r="I44" i="1"/>
  <c r="H44" i="1"/>
  <c r="G44" i="1"/>
  <c r="F44" i="1"/>
  <c r="L43" i="1"/>
  <c r="J43" i="1"/>
  <c r="I43" i="1"/>
  <c r="H43" i="1"/>
  <c r="G43" i="1"/>
  <c r="F43" i="1"/>
  <c r="L42" i="1"/>
  <c r="J42" i="1"/>
  <c r="I42" i="1"/>
  <c r="H42" i="1"/>
  <c r="G42" i="1"/>
  <c r="F42" i="1"/>
  <c r="L41" i="1"/>
  <c r="J41" i="1"/>
  <c r="I41" i="1"/>
  <c r="H41" i="1"/>
  <c r="G41" i="1"/>
  <c r="F41" i="1"/>
  <c r="L40" i="1"/>
  <c r="J40" i="1"/>
  <c r="I40" i="1"/>
  <c r="H40" i="1"/>
  <c r="G40" i="1"/>
  <c r="F40" i="1"/>
  <c r="L39" i="1"/>
  <c r="J39" i="1"/>
  <c r="I39" i="1"/>
  <c r="H39" i="1"/>
  <c r="G39" i="1"/>
  <c r="F39" i="1"/>
  <c r="L38" i="1"/>
  <c r="J38" i="1"/>
  <c r="I38" i="1"/>
  <c r="H38" i="1"/>
  <c r="G38" i="1"/>
  <c r="F38" i="1"/>
  <c r="L37" i="1"/>
  <c r="J37" i="1"/>
  <c r="I37" i="1"/>
  <c r="H37" i="1"/>
  <c r="G37" i="1"/>
  <c r="F37" i="1"/>
  <c r="L36" i="1"/>
  <c r="J36" i="1"/>
  <c r="I36" i="1"/>
  <c r="H36" i="1"/>
  <c r="G36" i="1"/>
  <c r="F36" i="1"/>
  <c r="L35" i="1"/>
  <c r="J35" i="1"/>
  <c r="I35" i="1"/>
  <c r="H35" i="1"/>
  <c r="G35" i="1"/>
  <c r="F35" i="1"/>
  <c r="L34" i="1"/>
  <c r="J34" i="1"/>
  <c r="I34" i="1"/>
  <c r="H34" i="1"/>
  <c r="G34" i="1"/>
  <c r="F34" i="1"/>
  <c r="L31" i="1"/>
  <c r="J31" i="1"/>
  <c r="I31" i="1"/>
  <c r="H31" i="1"/>
  <c r="G31" i="1"/>
  <c r="F31" i="1"/>
  <c r="L30" i="1"/>
  <c r="J30" i="1"/>
  <c r="I30" i="1"/>
  <c r="H30" i="1"/>
  <c r="G30" i="1"/>
  <c r="F30" i="1"/>
  <c r="L27" i="1"/>
  <c r="J27" i="1"/>
  <c r="I27" i="1"/>
  <c r="H27" i="1"/>
  <c r="G27" i="1"/>
  <c r="F27" i="1"/>
  <c r="L24" i="1"/>
  <c r="J24" i="1"/>
  <c r="I24" i="1"/>
  <c r="H24" i="1"/>
  <c r="G24" i="1"/>
  <c r="F24" i="1"/>
  <c r="L23" i="1"/>
  <c r="J23" i="1"/>
  <c r="I23" i="1"/>
  <c r="H23" i="1"/>
  <c r="G23" i="1"/>
  <c r="F23" i="1"/>
  <c r="L20" i="1"/>
  <c r="J20" i="1"/>
  <c r="I20" i="1"/>
  <c r="H20" i="1"/>
  <c r="G20" i="1"/>
  <c r="F20" i="1"/>
  <c r="L19" i="1"/>
  <c r="J19" i="1"/>
  <c r="I19" i="1"/>
  <c r="H19" i="1"/>
  <c r="G19" i="1"/>
  <c r="F19" i="1"/>
  <c r="L18" i="1"/>
  <c r="J18" i="1"/>
  <c r="I18" i="1"/>
  <c r="H18" i="1"/>
  <c r="G18" i="1"/>
  <c r="F18" i="1"/>
  <c r="L14" i="1"/>
  <c r="J14" i="1"/>
  <c r="I14" i="1"/>
  <c r="H14" i="1"/>
  <c r="G14" i="1"/>
  <c r="F14" i="1"/>
  <c r="L13" i="1"/>
  <c r="J13" i="1"/>
  <c r="I13" i="1"/>
  <c r="H13" i="1"/>
  <c r="G13" i="1"/>
  <c r="F13" i="1"/>
  <c r="L12" i="1"/>
  <c r="J12" i="1"/>
  <c r="I12" i="1"/>
  <c r="H12" i="1"/>
  <c r="G12" i="1"/>
  <c r="F12" i="1"/>
  <c r="L11" i="1"/>
  <c r="J11" i="1"/>
  <c r="I11" i="1"/>
  <c r="H11" i="1"/>
  <c r="G11" i="1"/>
  <c r="F11" i="1"/>
  <c r="L10" i="1"/>
  <c r="J10" i="1"/>
  <c r="I10" i="1"/>
  <c r="H10" i="1"/>
  <c r="G10" i="1"/>
  <c r="F10" i="1"/>
  <c r="L9" i="1"/>
  <c r="J9" i="1"/>
  <c r="I9" i="1"/>
  <c r="H9" i="1"/>
  <c r="G9" i="1"/>
  <c r="F9" i="1"/>
  <c r="L8" i="1"/>
  <c r="J8" i="1"/>
  <c r="I8" i="1"/>
  <c r="H8" i="1"/>
  <c r="G8" i="1"/>
  <c r="F8" i="1"/>
  <c r="K78" i="1" l="1"/>
  <c r="K34" i="1"/>
  <c r="K43" i="1"/>
  <c r="K44" i="1"/>
  <c r="K46" i="1"/>
  <c r="K50" i="1"/>
  <c r="K56" i="1"/>
  <c r="K92" i="1"/>
  <c r="K18" i="1"/>
  <c r="K42" i="1"/>
  <c r="K23" i="1"/>
  <c r="K31" i="1"/>
  <c r="K98" i="1"/>
  <c r="K114" i="1"/>
  <c r="K13" i="1"/>
  <c r="K37" i="1"/>
  <c r="K41" i="1"/>
  <c r="K71" i="1"/>
  <c r="K82" i="1"/>
  <c r="K100" i="1"/>
  <c r="K108" i="1"/>
  <c r="K30" i="1"/>
  <c r="K45" i="1"/>
  <c r="K49" i="1"/>
  <c r="K51" i="1"/>
  <c r="K55" i="1"/>
  <c r="K62" i="1"/>
  <c r="K79" i="1"/>
  <c r="K120" i="1"/>
  <c r="K12" i="1"/>
  <c r="K40" i="1"/>
  <c r="K61" i="1"/>
  <c r="K68" i="1"/>
  <c r="K99" i="1"/>
  <c r="K105" i="1"/>
  <c r="K27" i="1"/>
  <c r="K48" i="1"/>
  <c r="K54" i="1"/>
  <c r="K58" i="1"/>
  <c r="K88" i="1"/>
  <c r="K117" i="1"/>
  <c r="K9" i="1"/>
  <c r="K11" i="1"/>
  <c r="K39" i="1"/>
  <c r="K63" i="1"/>
  <c r="K75" i="1"/>
  <c r="K104" i="1"/>
  <c r="K20" i="1"/>
  <c r="K24" i="1"/>
  <c r="K47" i="1"/>
  <c r="K57" i="1"/>
  <c r="K85" i="1"/>
  <c r="K95" i="1"/>
  <c r="K19" i="1"/>
  <c r="M19" i="1" s="1"/>
  <c r="K10" i="1"/>
  <c r="K14" i="1"/>
  <c r="K35" i="1"/>
  <c r="K36" i="1"/>
  <c r="K38" i="1"/>
  <c r="K72" i="1"/>
  <c r="K101" i="1"/>
  <c r="K111" i="1"/>
  <c r="E19" i="1"/>
  <c r="M91" i="1"/>
  <c r="E13" i="1"/>
  <c r="E50" i="1"/>
  <c r="E14" i="1"/>
  <c r="E12" i="1"/>
  <c r="E95" i="1"/>
  <c r="M13" i="1" l="1"/>
  <c r="M98" i="1"/>
  <c r="M12" i="1"/>
  <c r="M104" i="1"/>
  <c r="M78" i="1"/>
  <c r="M88" i="1"/>
  <c r="M14" i="1"/>
  <c r="M27" i="1"/>
  <c r="M39" i="1"/>
  <c r="M43" i="1"/>
  <c r="M47" i="1"/>
  <c r="M51" i="1"/>
  <c r="M57" i="1"/>
  <c r="M62" i="1"/>
  <c r="M23" i="1"/>
  <c r="M35" i="1"/>
  <c r="M34" i="1"/>
  <c r="M42" i="1"/>
  <c r="M50" i="1"/>
  <c r="M56" i="1"/>
  <c r="M61" i="1"/>
  <c r="M68" i="1"/>
  <c r="M75" i="1"/>
  <c r="M85" i="1"/>
  <c r="M92" i="1"/>
  <c r="M101" i="1"/>
  <c r="M111" i="1"/>
  <c r="M120" i="1"/>
  <c r="M11" i="1"/>
  <c r="M20" i="1"/>
  <c r="M38" i="1"/>
  <c r="M46" i="1"/>
  <c r="M10" i="1"/>
  <c r="M31" i="1"/>
  <c r="M41" i="1"/>
  <c r="M49" i="1"/>
  <c r="M55" i="1"/>
  <c r="M72" i="1"/>
  <c r="M82" i="1"/>
  <c r="M100" i="1"/>
  <c r="M108" i="1"/>
  <c r="M117" i="1"/>
  <c r="M37" i="1"/>
  <c r="M45" i="1"/>
  <c r="M18" i="1"/>
  <c r="M9" i="1"/>
  <c r="M24" i="1"/>
  <c r="M40" i="1"/>
  <c r="M44" i="1"/>
  <c r="M54" i="1"/>
  <c r="M58" i="1"/>
  <c r="M63" i="1"/>
  <c r="M71" i="1"/>
  <c r="M79" i="1"/>
  <c r="M99" i="1"/>
  <c r="M105" i="1"/>
  <c r="M114" i="1"/>
  <c r="M30" i="1"/>
  <c r="M36" i="1"/>
  <c r="M48" i="1"/>
  <c r="E62" i="1"/>
  <c r="M95" i="1"/>
  <c r="L123" i="1"/>
  <c r="L125" i="1" s="1"/>
  <c r="E88" i="1"/>
  <c r="E111" i="1" l="1"/>
  <c r="E18" i="1"/>
  <c r="E117" i="1"/>
  <c r="E108" i="1"/>
  <c r="E101" i="1"/>
  <c r="E99" i="1"/>
  <c r="E92" i="1"/>
  <c r="E82" i="1"/>
  <c r="E78" i="1"/>
  <c r="E72" i="1"/>
  <c r="E68" i="1"/>
  <c r="E58" i="1"/>
  <c r="E56" i="1"/>
  <c r="E54" i="1"/>
  <c r="E49" i="1"/>
  <c r="E47" i="1"/>
  <c r="E45" i="1"/>
  <c r="E43" i="1"/>
  <c r="E41" i="1"/>
  <c r="E39" i="1"/>
  <c r="E37" i="1"/>
  <c r="E35" i="1"/>
  <c r="E30" i="1"/>
  <c r="E23" i="1"/>
  <c r="E20" i="1"/>
  <c r="E114" i="1"/>
  <c r="E11" i="1"/>
  <c r="E9" i="1"/>
  <c r="E27" i="1" l="1"/>
  <c r="E79" i="1"/>
  <c r="E100" i="1"/>
  <c r="E105" i="1"/>
  <c r="E55" i="1"/>
  <c r="E71" i="1"/>
  <c r="E120" i="1"/>
  <c r="E10" i="1"/>
  <c r="E34" i="1"/>
  <c r="E38" i="1"/>
  <c r="E42" i="1"/>
  <c r="E46" i="1"/>
  <c r="E36" i="1"/>
  <c r="E40" i="1"/>
  <c r="E44" i="1"/>
  <c r="E48" i="1"/>
  <c r="E57" i="1"/>
  <c r="E61" i="1"/>
  <c r="E75" i="1"/>
  <c r="E85" i="1"/>
  <c r="E98" i="1"/>
  <c r="E104" i="1"/>
  <c r="E8" i="1" l="1"/>
  <c r="K8" i="1" l="1"/>
  <c r="K123" i="1" s="1"/>
  <c r="K125" i="1" s="1"/>
  <c r="M8" i="1" l="1"/>
  <c r="M123" i="1" l="1"/>
  <c r="M125" i="1" s="1"/>
</calcChain>
</file>

<file path=xl/sharedStrings.xml><?xml version="1.0" encoding="utf-8"?>
<sst xmlns="http://schemas.openxmlformats.org/spreadsheetml/2006/main" count="297" uniqueCount="189">
  <si>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</si>
  <si>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</si>
  <si>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</si>
  <si>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</si>
  <si>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</si>
  <si>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</si>
  <si>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</si>
  <si>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</si>
  <si>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</si>
  <si>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</si>
  <si>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</si>
  <si>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</si>
  <si>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</si>
  <si>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</si>
  <si>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</si>
  <si>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</si>
  <si>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</si>
  <si>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</si>
  <si>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</si>
  <si>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</si>
  <si>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</si>
  <si>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</si>
  <si>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</si>
  <si>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</si>
  <si>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</si>
  <si>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</si>
  <si>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</si>
  <si>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</si>
  <si>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</si>
  <si>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</si>
  <si>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</si>
  <si>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</si>
  <si>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</si>
  <si>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</si>
  <si>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</si>
  <si>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</si>
  <si>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</si>
  <si>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</si>
  <si>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</si>
  <si>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</si>
  <si>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</si>
  <si>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</si>
  <si>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</si>
  <si>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</si>
  <si>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</si>
  <si>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</si>
  <si>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</si>
  <si>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</si>
  <si>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</si>
  <si>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</si>
  <si>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</si>
  <si>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</si>
  <si>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</si>
  <si>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</si>
  <si>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</si>
  <si>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</si>
  <si>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</si>
  <si>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</si>
  <si>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</si>
  <si>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</si>
  <si>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</si>
  <si>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</si>
  <si>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</si>
  <si>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</si>
  <si>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</si>
  <si>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</si>
  <si>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</si>
  <si>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</si>
  <si>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</si>
  <si>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</si>
  <si>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</si>
  <si>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</si>
  <si>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</si>
  <si>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</si>
  <si>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</si>
  <si>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</si>
  <si>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</si>
  <si>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</si>
  <si>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</si>
  <si>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</si>
  <si>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</si>
  <si>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</si>
  <si>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</si>
  <si>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</si>
  <si>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</si>
  <si>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</si>
  <si>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</si>
  <si>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</si>
  <si>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</si>
  <si>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</si>
  <si>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</si>
  <si>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</si>
  <si>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</si>
  <si>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</si>
  <si>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</si>
  <si>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</si>
  <si>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</si>
  <si>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</si>
  <si>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</si>
  <si>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</si>
  <si>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</si>
  <si>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</si>
  <si>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</si>
  <si>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</si>
  <si>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</si>
  <si>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</si>
  <si>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</si>
  <si>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</si>
  <si>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</si>
  <si>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</si>
  <si>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</si>
  <si>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</si>
  <si>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</si>
  <si>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</si>
  <si>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</si>
  <si>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</si>
  <si>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</si>
  <si>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</si>
  <si>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</si>
  <si>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</si>
  <si>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</si>
  <si>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</si>
  <si>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</si>
  <si>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</si>
  <si>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</si>
  <si>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</si>
  <si>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</si>
  <si>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</si>
  <si>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</si>
  <si>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</si>
  <si>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</si>
  <si>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</si>
  <si>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</si>
  <si>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</si>
  <si>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</si>
  <si>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</si>
  <si>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</si>
  <si>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</si>
  <si>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</si>
  <si>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</si>
  <si>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</si>
  <si>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00858</t>
  </si>
  <si>
    <t>00839</t>
  </si>
  <si>
    <t>00840</t>
  </si>
  <si>
    <t>00861</t>
  </si>
  <si>
    <t>00862</t>
  </si>
  <si>
    <t>00876</t>
  </si>
  <si>
    <t>Perez Palacios Jorge Antonio</t>
  </si>
  <si>
    <t>00850</t>
  </si>
  <si>
    <t>Becerra Iñiguez Julio Ricardo</t>
  </si>
  <si>
    <t>00879</t>
  </si>
  <si>
    <t>00878</t>
  </si>
  <si>
    <t>Tovar Covarrubias Brianda Jackeline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</si>
  <si>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</si>
  <si>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</si>
  <si>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</si>
  <si>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</si>
  <si>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</si>
  <si>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</si>
  <si>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</si>
  <si>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</si>
  <si>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 xml:space="preserve">Secretario 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</si>
  <si>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</si>
  <si>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</si>
  <si>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</si>
  <si>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</si>
  <si>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</si>
  <si>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</si>
  <si>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</si>
  <si>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</si>
  <si>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</si>
  <si>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</si>
  <si>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</si>
  <si>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</si>
  <si>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</si>
  <si>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</si>
  <si>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</si>
  <si>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00953</t>
  </si>
  <si>
    <t>Quintero Gonzalez Eduardo</t>
  </si>
  <si>
    <t>Chofer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</si>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</sst>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5186.1000000000004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5186.1000000000004</v>
          </cell>
          <cell r="M14">
            <v>0</v>
          </cell>
          <cell r="N14">
            <v>0</v>
          </cell>
          <cell r="O14">
            <v>0</v>
          </cell>
          <cell r="P14">
            <v>-320.60000000000002</v>
          </cell>
          <cell r="Q14">
            <v>-17.18</v>
          </cell>
          <cell r="R14">
            <v>303.42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-17.18</v>
          </cell>
          <cell r="AH14">
            <v>5203.28</v>
          </cell>
          <cell r="AI14">
            <v>142.4</v>
          </cell>
          <cell r="AJ14">
            <v>256.33999999999997</v>
          </cell>
          <cell r="AK14">
            <v>731.26</v>
          </cell>
          <cell r="AL14">
            <v>119.92</v>
          </cell>
          <cell r="AM14">
            <v>103.72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5186.1000000000004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5186.1000000000004</v>
          </cell>
          <cell r="M15">
            <v>0</v>
          </cell>
          <cell r="N15">
            <v>0</v>
          </cell>
          <cell r="O15">
            <v>0</v>
          </cell>
          <cell r="P15">
            <v>-320.60000000000002</v>
          </cell>
          <cell r="Q15">
            <v>-17.18</v>
          </cell>
          <cell r="R15">
            <v>303.42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-17.18</v>
          </cell>
          <cell r="AH15">
            <v>5203.28</v>
          </cell>
          <cell r="AI15">
            <v>142.4</v>
          </cell>
          <cell r="AJ15">
            <v>256.33999999999997</v>
          </cell>
          <cell r="AK15">
            <v>731.26</v>
          </cell>
          <cell r="AL15">
            <v>119.92</v>
          </cell>
          <cell r="AM15">
            <v>103.72</v>
          </cell>
        </row>
        <row r="16">
          <cell r="A16" t="str">
            <v>00846</v>
          </cell>
          <cell r="B16" t="str">
            <v>Rodriguez Ramirez Magdaleno</v>
          </cell>
          <cell r="C16">
            <v>5186.1000000000004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5186.1000000000004</v>
          </cell>
          <cell r="M16">
            <v>0</v>
          </cell>
          <cell r="N16">
            <v>0</v>
          </cell>
          <cell r="O16">
            <v>0</v>
          </cell>
          <cell r="P16">
            <v>-320.60000000000002</v>
          </cell>
          <cell r="Q16">
            <v>-17.18</v>
          </cell>
          <cell r="R16">
            <v>303.42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-17.18</v>
          </cell>
          <cell r="AH16">
            <v>5203.28</v>
          </cell>
          <cell r="AI16">
            <v>142.4</v>
          </cell>
          <cell r="AJ16">
            <v>256.33999999999997</v>
          </cell>
          <cell r="AK16">
            <v>731.26</v>
          </cell>
          <cell r="AL16">
            <v>119.92</v>
          </cell>
          <cell r="AM16">
            <v>103.72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5334.6</v>
          </cell>
          <cell r="M17">
            <v>0</v>
          </cell>
          <cell r="N17">
            <v>0</v>
          </cell>
          <cell r="O17">
            <v>0</v>
          </cell>
          <cell r="P17">
            <v>-290.76</v>
          </cell>
          <cell r="Q17">
            <v>0</v>
          </cell>
          <cell r="R17">
            <v>312.92</v>
          </cell>
          <cell r="S17">
            <v>0</v>
          </cell>
          <cell r="T17">
            <v>22.16</v>
          </cell>
          <cell r="U17">
            <v>146.5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168.66</v>
          </cell>
          <cell r="AH17">
            <v>5165.9399999999996</v>
          </cell>
          <cell r="AI17">
            <v>107.94</v>
          </cell>
          <cell r="AJ17">
            <v>194.3</v>
          </cell>
          <cell r="AK17">
            <v>696.8</v>
          </cell>
          <cell r="AL17">
            <v>123.36</v>
          </cell>
          <cell r="AM17">
            <v>106.7</v>
          </cell>
        </row>
        <row r="18">
          <cell r="A18" t="str">
            <v>00879</v>
          </cell>
          <cell r="B18" t="str">
            <v>Santana Aguilar Maria Felix</v>
          </cell>
          <cell r="C18">
            <v>9000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4200</v>
          </cell>
          <cell r="J18">
            <v>0</v>
          </cell>
          <cell r="K18">
            <v>0</v>
          </cell>
          <cell r="L18">
            <v>13200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1397.5</v>
          </cell>
          <cell r="S18">
            <v>0</v>
          </cell>
          <cell r="T18">
            <v>1397.5</v>
          </cell>
          <cell r="U18">
            <v>370.68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1768.18</v>
          </cell>
          <cell r="AH18">
            <v>11431.82</v>
          </cell>
          <cell r="AI18">
            <v>255.6</v>
          </cell>
          <cell r="AJ18">
            <v>460.08</v>
          </cell>
          <cell r="AK18">
            <v>909.86</v>
          </cell>
          <cell r="AL18">
            <v>292.12</v>
          </cell>
          <cell r="AM18">
            <v>264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  <cell r="AK19" t="str">
            <v xml:space="preserve">  -----------------------</v>
          </cell>
          <cell r="AL19" t="str">
            <v xml:space="preserve">  -----------------------</v>
          </cell>
          <cell r="AM19" t="str">
            <v xml:space="preserve">  -----------------------</v>
          </cell>
        </row>
        <row r="20">
          <cell r="C20">
            <v>29892.9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4200</v>
          </cell>
          <cell r="J20">
            <v>0</v>
          </cell>
          <cell r="K20">
            <v>0</v>
          </cell>
          <cell r="L20">
            <v>34092.9</v>
          </cell>
          <cell r="M20">
            <v>0</v>
          </cell>
          <cell r="N20">
            <v>0</v>
          </cell>
          <cell r="O20">
            <v>0</v>
          </cell>
          <cell r="P20">
            <v>-1252.56</v>
          </cell>
          <cell r="Q20">
            <v>-51.54</v>
          </cell>
          <cell r="R20">
            <v>2620.6799999999998</v>
          </cell>
          <cell r="S20">
            <v>0</v>
          </cell>
          <cell r="T20">
            <v>1419.66</v>
          </cell>
          <cell r="U20">
            <v>517.17999999999995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1885.3</v>
          </cell>
          <cell r="AH20">
            <v>32207.599999999999</v>
          </cell>
          <cell r="AI20">
            <v>790.74</v>
          </cell>
          <cell r="AJ20">
            <v>1423.4</v>
          </cell>
          <cell r="AK20">
            <v>3800.44</v>
          </cell>
          <cell r="AL20">
            <v>775.24</v>
          </cell>
          <cell r="AM20">
            <v>681.86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7918.2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591.12</v>
          </cell>
          <cell r="S23">
            <v>0</v>
          </cell>
          <cell r="T23">
            <v>591.12</v>
          </cell>
          <cell r="U23">
            <v>219.42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810.54</v>
          </cell>
          <cell r="AH23">
            <v>7107.66</v>
          </cell>
          <cell r="AI23">
            <v>160.22</v>
          </cell>
          <cell r="AJ23">
            <v>288.38</v>
          </cell>
          <cell r="AK23">
            <v>754.5</v>
          </cell>
          <cell r="AL23">
            <v>183.1</v>
          </cell>
          <cell r="AM23">
            <v>158.36000000000001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7918.2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7918.2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591.12</v>
          </cell>
          <cell r="S25">
            <v>0</v>
          </cell>
          <cell r="T25">
            <v>591.12</v>
          </cell>
          <cell r="U25">
            <v>219.42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810.54</v>
          </cell>
          <cell r="AH25">
            <v>7107.66</v>
          </cell>
          <cell r="AI25">
            <v>160.22</v>
          </cell>
          <cell r="AJ25">
            <v>288.38</v>
          </cell>
          <cell r="AK25">
            <v>754.5</v>
          </cell>
          <cell r="AL25">
            <v>183.1</v>
          </cell>
          <cell r="AM25">
            <v>158.36000000000001</v>
          </cell>
        </row>
        <row r="27">
          <cell r="A27" t="str">
            <v>Departamento 60 CDE SECRETARIA JURIDICA Y DE TRANSPARENC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9918.2999999999993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9918.2999999999993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830.76</v>
          </cell>
          <cell r="S28">
            <v>0</v>
          </cell>
          <cell r="T28">
            <v>830.76</v>
          </cell>
          <cell r="U28">
            <v>283.58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1114.3399999999999</v>
          </cell>
          <cell r="AH28">
            <v>8803.9599999999991</v>
          </cell>
          <cell r="AI28">
            <v>200.68</v>
          </cell>
          <cell r="AJ28">
            <v>361.22</v>
          </cell>
          <cell r="AK28">
            <v>820.42</v>
          </cell>
          <cell r="AL28">
            <v>229.34</v>
          </cell>
          <cell r="AM28">
            <v>198.36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  <cell r="AM29" t="str">
            <v xml:space="preserve">  -----------------------</v>
          </cell>
        </row>
        <row r="30">
          <cell r="C30">
            <v>9918.2999999999993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9918.2999999999993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830.76</v>
          </cell>
          <cell r="S30">
            <v>0</v>
          </cell>
          <cell r="T30">
            <v>830.76</v>
          </cell>
          <cell r="U30">
            <v>283.58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1114.3399999999999</v>
          </cell>
          <cell r="AH30">
            <v>8803.9599999999991</v>
          </cell>
          <cell r="AI30">
            <v>200.68</v>
          </cell>
          <cell r="AJ30">
            <v>361.22</v>
          </cell>
          <cell r="AK30">
            <v>820.42</v>
          </cell>
          <cell r="AL30">
            <v>229.34</v>
          </cell>
          <cell r="AM30">
            <v>198.36</v>
          </cell>
        </row>
        <row r="32">
          <cell r="A32" t="str">
            <v>Departamento 1006 SECRETARIA DE COMUNICACION SOCIAL</v>
          </cell>
        </row>
        <row r="33">
          <cell r="A33" t="str">
            <v>00951</v>
          </cell>
          <cell r="B33" t="str">
            <v>Perez Murillo Veronica del Carmen</v>
          </cell>
          <cell r="C33">
            <v>14250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9537.56</v>
          </cell>
          <cell r="J33">
            <v>0</v>
          </cell>
          <cell r="K33">
            <v>0</v>
          </cell>
          <cell r="L33">
            <v>23787.56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3658.82</v>
          </cell>
          <cell r="S33">
            <v>0</v>
          </cell>
          <cell r="T33">
            <v>3658.82</v>
          </cell>
          <cell r="U33">
            <v>687.22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4346.04</v>
          </cell>
          <cell r="AH33">
            <v>19441.52</v>
          </cell>
          <cell r="AI33">
            <v>455.24</v>
          </cell>
          <cell r="AJ33">
            <v>819.42</v>
          </cell>
          <cell r="AK33">
            <v>1234.98</v>
          </cell>
          <cell r="AL33">
            <v>520.26</v>
          </cell>
          <cell r="AM33">
            <v>475.76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14250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9537.56</v>
          </cell>
          <cell r="J35">
            <v>0</v>
          </cell>
          <cell r="K35">
            <v>0</v>
          </cell>
          <cell r="L35">
            <v>23787.56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3658.82</v>
          </cell>
          <cell r="S35">
            <v>0</v>
          </cell>
          <cell r="T35">
            <v>3658.82</v>
          </cell>
          <cell r="U35">
            <v>687.22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4346.04</v>
          </cell>
          <cell r="AH35">
            <v>19441.52</v>
          </cell>
          <cell r="AI35">
            <v>455.24</v>
          </cell>
          <cell r="AJ35">
            <v>819.42</v>
          </cell>
          <cell r="AK35">
            <v>1234.98</v>
          </cell>
          <cell r="AL35">
            <v>520.26</v>
          </cell>
          <cell r="AM35">
            <v>475.76</v>
          </cell>
        </row>
        <row r="37">
          <cell r="A37" t="str">
            <v>Departamento 4103 CDE PRESIDENCIA</v>
          </cell>
        </row>
        <row r="38">
          <cell r="A38" t="str">
            <v>00007</v>
          </cell>
          <cell r="B38" t="str">
            <v>De León Corona Jane Vanessa</v>
          </cell>
          <cell r="C38">
            <v>11767.5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11767.5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1140.8</v>
          </cell>
          <cell r="S38">
            <v>0</v>
          </cell>
          <cell r="T38">
            <v>1140.8</v>
          </cell>
          <cell r="U38">
            <v>370.12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1510.92</v>
          </cell>
          <cell r="AH38">
            <v>10256.58</v>
          </cell>
          <cell r="AI38">
            <v>255.26</v>
          </cell>
          <cell r="AJ38">
            <v>459.46</v>
          </cell>
          <cell r="AK38">
            <v>909.32</v>
          </cell>
          <cell r="AL38">
            <v>291.72000000000003</v>
          </cell>
          <cell r="AM38">
            <v>235.34</v>
          </cell>
        </row>
        <row r="39">
          <cell r="A39" t="str">
            <v>00118</v>
          </cell>
          <cell r="B39" t="str">
            <v>Ramirez Gallegos Lorena</v>
          </cell>
          <cell r="C39">
            <v>8550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2000</v>
          </cell>
          <cell r="J39">
            <v>0</v>
          </cell>
          <cell r="K39">
            <v>0</v>
          </cell>
          <cell r="L39">
            <v>10550</v>
          </cell>
          <cell r="M39">
            <v>15</v>
          </cell>
          <cell r="N39">
            <v>0</v>
          </cell>
          <cell r="O39">
            <v>3027.94</v>
          </cell>
          <cell r="P39">
            <v>0</v>
          </cell>
          <cell r="Q39">
            <v>0</v>
          </cell>
          <cell r="R39">
            <v>931.84</v>
          </cell>
          <cell r="S39">
            <v>0</v>
          </cell>
          <cell r="T39">
            <v>931.84</v>
          </cell>
          <cell r="U39">
            <v>295.2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4269.9799999999996</v>
          </cell>
          <cell r="AH39">
            <v>6280.02</v>
          </cell>
          <cell r="AI39">
            <v>208</v>
          </cell>
          <cell r="AJ39">
            <v>374.4</v>
          </cell>
          <cell r="AK39">
            <v>832.34</v>
          </cell>
          <cell r="AL39">
            <v>237.7</v>
          </cell>
          <cell r="AM39">
            <v>211</v>
          </cell>
        </row>
        <row r="40">
          <cell r="A40" t="str">
            <v>00199</v>
          </cell>
          <cell r="B40" t="str">
            <v>Meza Arana Mayra Gisela</v>
          </cell>
          <cell r="C40">
            <v>11767.5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11767.5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1140.8</v>
          </cell>
          <cell r="S40">
            <v>0</v>
          </cell>
          <cell r="T40">
            <v>1140.8</v>
          </cell>
          <cell r="U40">
            <v>364.68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1505.48</v>
          </cell>
          <cell r="AH40">
            <v>10262.02</v>
          </cell>
          <cell r="AI40">
            <v>251.82</v>
          </cell>
          <cell r="AJ40">
            <v>453.28</v>
          </cell>
          <cell r="AK40">
            <v>903.74</v>
          </cell>
          <cell r="AL40">
            <v>287.8</v>
          </cell>
          <cell r="AM40">
            <v>235.34</v>
          </cell>
        </row>
        <row r="41">
          <cell r="A41" t="str">
            <v>00843</v>
          </cell>
          <cell r="B41" t="str">
            <v>Dominguez Vazquez Fernando</v>
          </cell>
          <cell r="C41">
            <v>6000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5061.93</v>
          </cell>
          <cell r="J41">
            <v>0</v>
          </cell>
          <cell r="K41">
            <v>0</v>
          </cell>
          <cell r="L41">
            <v>11061.93</v>
          </cell>
          <cell r="M41">
            <v>0</v>
          </cell>
          <cell r="N41">
            <v>2679.78</v>
          </cell>
          <cell r="O41">
            <v>0</v>
          </cell>
          <cell r="P41">
            <v>0</v>
          </cell>
          <cell r="Q41">
            <v>0</v>
          </cell>
          <cell r="R41">
            <v>1017.48</v>
          </cell>
          <cell r="S41">
            <v>0</v>
          </cell>
          <cell r="T41">
            <v>1017.48</v>
          </cell>
          <cell r="U41">
            <v>336.1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4033.36</v>
          </cell>
          <cell r="AH41">
            <v>7028.57</v>
          </cell>
          <cell r="AI41">
            <v>233.8</v>
          </cell>
          <cell r="AJ41">
            <v>420.82</v>
          </cell>
          <cell r="AK41">
            <v>874.36</v>
          </cell>
          <cell r="AL41">
            <v>267.2</v>
          </cell>
          <cell r="AM41">
            <v>221.24</v>
          </cell>
        </row>
        <row r="42">
          <cell r="A42" t="str">
            <v>00953</v>
          </cell>
          <cell r="B42" t="str">
            <v>Quintero Gonzalez Eduardo</v>
          </cell>
          <cell r="C42">
            <v>7500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4500</v>
          </cell>
          <cell r="J42">
            <v>0</v>
          </cell>
          <cell r="K42">
            <v>0</v>
          </cell>
          <cell r="L42">
            <v>12000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1182.46</v>
          </cell>
          <cell r="S42">
            <v>0</v>
          </cell>
          <cell r="T42">
            <v>1182.46</v>
          </cell>
          <cell r="U42">
            <v>330.86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1513.32</v>
          </cell>
          <cell r="AH42">
            <v>10486.68</v>
          </cell>
          <cell r="AI42">
            <v>230.5</v>
          </cell>
          <cell r="AJ42">
            <v>414.9</v>
          </cell>
          <cell r="AK42">
            <v>868.98</v>
          </cell>
          <cell r="AL42">
            <v>263.44</v>
          </cell>
          <cell r="AM42">
            <v>240</v>
          </cell>
        </row>
        <row r="43">
          <cell r="A43" t="str">
            <v>Total Depto</v>
          </cell>
          <cell r="C43" t="str">
            <v xml:space="preserve">  -----------------------</v>
          </cell>
          <cell r="D43" t="str">
            <v xml:space="preserve">  -----------------------</v>
          </cell>
          <cell r="E43" t="str">
            <v xml:space="preserve">  -----------------------</v>
          </cell>
          <cell r="F43" t="str">
            <v xml:space="preserve">  -----------------------</v>
          </cell>
          <cell r="G43" t="str">
            <v xml:space="preserve">  -----------------------</v>
          </cell>
          <cell r="H43" t="str">
            <v xml:space="preserve">  -----------------------</v>
          </cell>
          <cell r="I43" t="str">
            <v xml:space="preserve">  -----------------------</v>
          </cell>
          <cell r="J43" t="str">
            <v xml:space="preserve">  -----------------------</v>
          </cell>
          <cell r="K43" t="str">
            <v xml:space="preserve">  -----------------------</v>
          </cell>
          <cell r="L43" t="str">
            <v xml:space="preserve">  -----------------------</v>
          </cell>
          <cell r="M43" t="str">
            <v xml:space="preserve">  -----------------------</v>
          </cell>
          <cell r="N43" t="str">
            <v xml:space="preserve">  -----------------------</v>
          </cell>
          <cell r="O43" t="str">
            <v xml:space="preserve">  -----------------------</v>
          </cell>
          <cell r="P43" t="str">
            <v xml:space="preserve">  -----------------------</v>
          </cell>
          <cell r="Q43" t="str">
            <v xml:space="preserve">  -----------------------</v>
          </cell>
          <cell r="R43" t="str">
            <v xml:space="preserve">  -----------------------</v>
          </cell>
          <cell r="S43" t="str">
            <v xml:space="preserve">  -----------------------</v>
          </cell>
          <cell r="T43" t="str">
            <v xml:space="preserve">  -----------------------</v>
          </cell>
          <cell r="U43" t="str">
            <v xml:space="preserve">  -----------------------</v>
          </cell>
          <cell r="V43" t="str">
            <v xml:space="preserve">  -----------------------</v>
          </cell>
          <cell r="W43" t="str">
            <v xml:space="preserve">  -----------------------</v>
          </cell>
          <cell r="X43" t="str">
            <v xml:space="preserve">  -----------------------</v>
          </cell>
          <cell r="Y43" t="str">
            <v xml:space="preserve">  -----------------------</v>
          </cell>
          <cell r="Z43" t="str">
            <v xml:space="preserve">  -----------------------</v>
          </cell>
          <cell r="AA43" t="str">
            <v xml:space="preserve">  -----------------------</v>
          </cell>
          <cell r="AB43" t="str">
            <v xml:space="preserve">  -----------------------</v>
          </cell>
          <cell r="AC43" t="str">
            <v xml:space="preserve">  -----------------------</v>
          </cell>
          <cell r="AD43" t="str">
            <v xml:space="preserve">  -----------------------</v>
          </cell>
          <cell r="AE43" t="str">
            <v xml:space="preserve">  -----------------------</v>
          </cell>
          <cell r="AF43" t="str">
            <v xml:space="preserve">  -----------------------</v>
          </cell>
          <cell r="AG43" t="str">
            <v xml:space="preserve">  -----------------------</v>
          </cell>
          <cell r="AH43" t="str">
            <v xml:space="preserve">  -----------------------</v>
          </cell>
          <cell r="AI43" t="str">
            <v xml:space="preserve">  -----------------------</v>
          </cell>
          <cell r="AJ43" t="str">
            <v xml:space="preserve">  -----------------------</v>
          </cell>
          <cell r="AK43" t="str">
            <v xml:space="preserve">  -----------------------</v>
          </cell>
          <cell r="AL43" t="str">
            <v xml:space="preserve">  -----------------------</v>
          </cell>
          <cell r="AM43" t="str">
            <v xml:space="preserve">  -----------------------</v>
          </cell>
        </row>
        <row r="44">
          <cell r="C44">
            <v>45585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11561.93</v>
          </cell>
          <cell r="J44">
            <v>0</v>
          </cell>
          <cell r="K44">
            <v>0</v>
          </cell>
          <cell r="L44">
            <v>57146.93</v>
          </cell>
          <cell r="M44">
            <v>15</v>
          </cell>
          <cell r="N44">
            <v>2679.78</v>
          </cell>
          <cell r="O44">
            <v>3027.94</v>
          </cell>
          <cell r="P44">
            <v>0</v>
          </cell>
          <cell r="Q44">
            <v>0</v>
          </cell>
          <cell r="R44">
            <v>5413.38</v>
          </cell>
          <cell r="S44">
            <v>0</v>
          </cell>
          <cell r="T44">
            <v>5413.38</v>
          </cell>
          <cell r="U44">
            <v>1696.96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12833.06</v>
          </cell>
          <cell r="AH44">
            <v>44313.87</v>
          </cell>
          <cell r="AI44">
            <v>1179.3800000000001</v>
          </cell>
          <cell r="AJ44">
            <v>2122.86</v>
          </cell>
          <cell r="AK44">
            <v>4388.74</v>
          </cell>
          <cell r="AL44">
            <v>1347.86</v>
          </cell>
          <cell r="AM44">
            <v>1142.92</v>
          </cell>
        </row>
        <row r="46">
          <cell r="A46" t="str">
            <v>Departamento 4104 CDE SECRETARIA GENERAL</v>
          </cell>
        </row>
        <row r="47">
          <cell r="A47" t="str">
            <v>00061</v>
          </cell>
          <cell r="B47" t="str">
            <v>Arreola Castañeda Alberto</v>
          </cell>
          <cell r="C47">
            <v>9999.9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3614.72</v>
          </cell>
          <cell r="J47">
            <v>0</v>
          </cell>
          <cell r="K47">
            <v>0</v>
          </cell>
          <cell r="L47">
            <v>13614.62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1485.88</v>
          </cell>
          <cell r="S47">
            <v>0</v>
          </cell>
          <cell r="T47">
            <v>1485.88</v>
          </cell>
          <cell r="U47">
            <v>386.52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1872.4</v>
          </cell>
          <cell r="AH47">
            <v>11742.22</v>
          </cell>
          <cell r="AI47">
            <v>265.60000000000002</v>
          </cell>
          <cell r="AJ47">
            <v>478.06</v>
          </cell>
          <cell r="AK47">
            <v>926.14</v>
          </cell>
          <cell r="AL47">
            <v>303.54000000000002</v>
          </cell>
          <cell r="AM47">
            <v>272.3</v>
          </cell>
        </row>
        <row r="48">
          <cell r="A48" t="str">
            <v>00874</v>
          </cell>
          <cell r="B48" t="str">
            <v>Camiruaga Lopez Monica Del Carmen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3719.66</v>
          </cell>
          <cell r="J48">
            <v>0</v>
          </cell>
          <cell r="K48">
            <v>0</v>
          </cell>
          <cell r="L48">
            <v>3719.66</v>
          </cell>
          <cell r="M48">
            <v>0</v>
          </cell>
          <cell r="N48">
            <v>0</v>
          </cell>
          <cell r="O48">
            <v>0</v>
          </cell>
          <cell r="P48">
            <v>-377.42</v>
          </cell>
          <cell r="Q48">
            <v>-167.86</v>
          </cell>
          <cell r="R48">
            <v>209.56</v>
          </cell>
          <cell r="S48">
            <v>0</v>
          </cell>
          <cell r="T48">
            <v>0</v>
          </cell>
          <cell r="U48">
            <v>0</v>
          </cell>
          <cell r="V48">
            <v>1100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932.14</v>
          </cell>
          <cell r="AH48">
            <v>2787.52</v>
          </cell>
          <cell r="AI48">
            <v>0</v>
          </cell>
          <cell r="AJ48">
            <v>0</v>
          </cell>
          <cell r="AK48">
            <v>0</v>
          </cell>
          <cell r="AL48">
            <v>232.84</v>
          </cell>
          <cell r="AM48">
            <v>74.400000000000006</v>
          </cell>
        </row>
        <row r="49">
          <cell r="A49" t="str">
            <v>00955</v>
          </cell>
          <cell r="B49" t="str">
            <v>Hernandez Hernandez Omar</v>
          </cell>
          <cell r="C49">
            <v>13500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1500</v>
          </cell>
          <cell r="J49">
            <v>0</v>
          </cell>
          <cell r="K49">
            <v>0</v>
          </cell>
          <cell r="L49">
            <v>15000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1781.8</v>
          </cell>
          <cell r="S49">
            <v>0</v>
          </cell>
          <cell r="T49">
            <v>1781.8</v>
          </cell>
          <cell r="U49">
            <v>440.14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2221.94</v>
          </cell>
          <cell r="AH49">
            <v>12778.06</v>
          </cell>
          <cell r="AI49">
            <v>299.39999999999998</v>
          </cell>
          <cell r="AJ49">
            <v>538.91999999999996</v>
          </cell>
          <cell r="AK49">
            <v>981.2</v>
          </cell>
          <cell r="AL49">
            <v>342.18</v>
          </cell>
          <cell r="AM49">
            <v>300</v>
          </cell>
        </row>
        <row r="50">
          <cell r="A50" t="str">
            <v>Total Depto</v>
          </cell>
          <cell r="C50" t="str">
            <v xml:space="preserve">  -----------------------</v>
          </cell>
          <cell r="D50" t="str">
            <v xml:space="preserve">  -----------------------</v>
          </cell>
          <cell r="E50" t="str">
            <v xml:space="preserve">  -----------------------</v>
          </cell>
          <cell r="F50" t="str">
            <v xml:space="preserve">  -----------------------</v>
          </cell>
          <cell r="G50" t="str">
            <v xml:space="preserve">  -----------------------</v>
          </cell>
          <cell r="H50" t="str">
            <v xml:space="preserve">  -----------------------</v>
          </cell>
          <cell r="I50" t="str">
            <v xml:space="preserve">  -----------------------</v>
          </cell>
          <cell r="J50" t="str">
            <v xml:space="preserve">  -----------------------</v>
          </cell>
          <cell r="K50" t="str">
            <v xml:space="preserve">  -----------------------</v>
          </cell>
          <cell r="L50" t="str">
            <v xml:space="preserve">  -----------------------</v>
          </cell>
          <cell r="M50" t="str">
            <v xml:space="preserve">  -----------------------</v>
          </cell>
          <cell r="N50" t="str">
            <v xml:space="preserve">  -----------------------</v>
          </cell>
          <cell r="O50" t="str">
            <v xml:space="preserve">  -----------------------</v>
          </cell>
          <cell r="P50" t="str">
            <v xml:space="preserve">  -----------------------</v>
          </cell>
          <cell r="Q50" t="str">
            <v xml:space="preserve">  -----------------------</v>
          </cell>
          <cell r="R50" t="str">
            <v xml:space="preserve">  -----------------------</v>
          </cell>
          <cell r="S50" t="str">
            <v xml:space="preserve">  -----------------------</v>
          </cell>
          <cell r="T50" t="str">
            <v xml:space="preserve">  -----------------------</v>
          </cell>
          <cell r="U50" t="str">
            <v xml:space="preserve">  -----------------------</v>
          </cell>
          <cell r="V50" t="str">
            <v xml:space="preserve">  -----------------------</v>
          </cell>
          <cell r="W50" t="str">
            <v xml:space="preserve">  -----------------------</v>
          </cell>
          <cell r="X50" t="str">
            <v xml:space="preserve">  -----------------------</v>
          </cell>
          <cell r="Y50" t="str">
            <v xml:space="preserve">  -----------------------</v>
          </cell>
          <cell r="Z50" t="str">
            <v xml:space="preserve">  -----------------------</v>
          </cell>
          <cell r="AA50" t="str">
            <v xml:space="preserve">  -----------------------</v>
          </cell>
          <cell r="AB50" t="str">
            <v xml:space="preserve">  -----------------------</v>
          </cell>
          <cell r="AC50" t="str">
            <v xml:space="preserve">  -----------------------</v>
          </cell>
          <cell r="AD50" t="str">
            <v xml:space="preserve">  -----------------------</v>
          </cell>
          <cell r="AE50" t="str">
            <v xml:space="preserve">  -----------------------</v>
          </cell>
          <cell r="AF50" t="str">
            <v xml:space="preserve">  -----------------------</v>
          </cell>
          <cell r="AG50" t="str">
            <v xml:space="preserve">  -----------------------</v>
          </cell>
          <cell r="AH50" t="str">
            <v xml:space="preserve">  -----------------------</v>
          </cell>
          <cell r="AI50" t="str">
            <v xml:space="preserve">  -----------------------</v>
          </cell>
          <cell r="AJ50" t="str">
            <v xml:space="preserve">  -----------------------</v>
          </cell>
          <cell r="AK50" t="str">
            <v xml:space="preserve">  -----------------------</v>
          </cell>
          <cell r="AL50" t="str">
            <v xml:space="preserve">  -----------------------</v>
          </cell>
          <cell r="AM50" t="str">
            <v xml:space="preserve">  -----------------------</v>
          </cell>
        </row>
        <row r="51">
          <cell r="C51">
            <v>23499.9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8834.3799999999992</v>
          </cell>
          <cell r="J51">
            <v>0</v>
          </cell>
          <cell r="K51">
            <v>0</v>
          </cell>
          <cell r="L51">
            <v>32334.28</v>
          </cell>
          <cell r="M51">
            <v>0</v>
          </cell>
          <cell r="N51">
            <v>0</v>
          </cell>
          <cell r="O51">
            <v>0</v>
          </cell>
          <cell r="P51">
            <v>-377.42</v>
          </cell>
          <cell r="Q51">
            <v>-167.86</v>
          </cell>
          <cell r="R51">
            <v>3477.24</v>
          </cell>
          <cell r="S51">
            <v>0</v>
          </cell>
          <cell r="T51">
            <v>3267.68</v>
          </cell>
          <cell r="U51">
            <v>826.66</v>
          </cell>
          <cell r="V51">
            <v>1100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5026.4799999999996</v>
          </cell>
          <cell r="AH51">
            <v>27307.8</v>
          </cell>
          <cell r="AI51">
            <v>565</v>
          </cell>
          <cell r="AJ51">
            <v>1016.98</v>
          </cell>
          <cell r="AK51">
            <v>1907.34</v>
          </cell>
          <cell r="AL51">
            <v>878.56</v>
          </cell>
          <cell r="AM51">
            <v>646.70000000000005</v>
          </cell>
        </row>
        <row r="53">
          <cell r="A53" t="str">
            <v>Departamento 4105 CDE SECRETARIA DE ORGANIZACION</v>
          </cell>
        </row>
        <row r="54">
          <cell r="A54" t="str">
            <v>00837</v>
          </cell>
          <cell r="B54" t="str">
            <v>Ortiz Mora Jose Alberto</v>
          </cell>
          <cell r="C54">
            <v>9999.9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5614.72</v>
          </cell>
          <cell r="J54">
            <v>0</v>
          </cell>
          <cell r="K54">
            <v>0</v>
          </cell>
          <cell r="L54">
            <v>15614.62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1913.08</v>
          </cell>
          <cell r="S54">
            <v>0</v>
          </cell>
          <cell r="T54">
            <v>1913.08</v>
          </cell>
          <cell r="U54">
            <v>442.02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2355.1</v>
          </cell>
          <cell r="AH54">
            <v>13259.52</v>
          </cell>
          <cell r="AI54">
            <v>300.58</v>
          </cell>
          <cell r="AJ54">
            <v>541.05999999999995</v>
          </cell>
          <cell r="AK54">
            <v>983.14</v>
          </cell>
          <cell r="AL54">
            <v>343.54</v>
          </cell>
          <cell r="AM54">
            <v>312.3</v>
          </cell>
        </row>
        <row r="55">
          <cell r="A55" t="str">
            <v>00889</v>
          </cell>
          <cell r="B55" t="str">
            <v>Rodriguez Orozco Luis Manuel</v>
          </cell>
          <cell r="C55">
            <v>0</v>
          </cell>
          <cell r="D55">
            <v>2343.9899999999998</v>
          </cell>
          <cell r="E55">
            <v>0</v>
          </cell>
          <cell r="F55">
            <v>2145.6</v>
          </cell>
          <cell r="G55">
            <v>847.22</v>
          </cell>
          <cell r="H55">
            <v>11793.45</v>
          </cell>
          <cell r="I55">
            <v>0</v>
          </cell>
          <cell r="J55">
            <v>0</v>
          </cell>
          <cell r="K55">
            <v>0</v>
          </cell>
          <cell r="L55">
            <v>17130.259999999998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395.07</v>
          </cell>
          <cell r="S55">
            <v>969.07</v>
          </cell>
          <cell r="T55">
            <v>395.07</v>
          </cell>
          <cell r="U55">
            <v>201.85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1565.99</v>
          </cell>
          <cell r="AH55">
            <v>15564.27</v>
          </cell>
          <cell r="AI55">
            <v>138.22</v>
          </cell>
          <cell r="AJ55">
            <v>248.79</v>
          </cell>
          <cell r="AK55">
            <v>943.8</v>
          </cell>
          <cell r="AL55">
            <v>157.96</v>
          </cell>
          <cell r="AM55">
            <v>342.61</v>
          </cell>
        </row>
        <row r="56">
          <cell r="A56" t="str">
            <v>00952</v>
          </cell>
          <cell r="B56" t="str">
            <v>Padilla Cruz Pablo Antonio</v>
          </cell>
          <cell r="C56">
            <v>14250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9537.56</v>
          </cell>
          <cell r="J56">
            <v>0</v>
          </cell>
          <cell r="K56">
            <v>0</v>
          </cell>
          <cell r="L56">
            <v>23787.56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3658.82</v>
          </cell>
          <cell r="S56">
            <v>0</v>
          </cell>
          <cell r="T56">
            <v>3658.82</v>
          </cell>
          <cell r="U56">
            <v>687.22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4346.04</v>
          </cell>
          <cell r="AH56">
            <v>19441.52</v>
          </cell>
          <cell r="AI56">
            <v>455.24</v>
          </cell>
          <cell r="AJ56">
            <v>819.42</v>
          </cell>
          <cell r="AK56">
            <v>1234.98</v>
          </cell>
          <cell r="AL56">
            <v>520.26</v>
          </cell>
          <cell r="AM56">
            <v>475.76</v>
          </cell>
        </row>
        <row r="57">
          <cell r="A57" t="str">
            <v>Total Depto</v>
          </cell>
          <cell r="C57" t="str">
            <v xml:space="preserve">  -----------------------</v>
          </cell>
          <cell r="D57" t="str">
            <v xml:space="preserve">  -----------------------</v>
          </cell>
          <cell r="E57" t="str">
            <v xml:space="preserve">  -----------------------</v>
          </cell>
          <cell r="F57" t="str">
            <v xml:space="preserve">  -----------------------</v>
          </cell>
          <cell r="G57" t="str">
            <v xml:space="preserve">  -----------------------</v>
          </cell>
          <cell r="H57" t="str">
            <v xml:space="preserve">  -----------------------</v>
          </cell>
          <cell r="I57" t="str">
            <v xml:space="preserve">  -----------------------</v>
          </cell>
          <cell r="J57" t="str">
            <v xml:space="preserve">  -----------------------</v>
          </cell>
          <cell r="K57" t="str">
            <v xml:space="preserve">  -----------------------</v>
          </cell>
          <cell r="L57" t="str">
            <v xml:space="preserve">  -----------------------</v>
          </cell>
          <cell r="M57" t="str">
            <v xml:space="preserve">  -----------------------</v>
          </cell>
          <cell r="N57" t="str">
            <v xml:space="preserve">  -----------------------</v>
          </cell>
          <cell r="O57" t="str">
            <v xml:space="preserve">  -----------------------</v>
          </cell>
          <cell r="P57" t="str">
            <v xml:space="preserve">  -----------------------</v>
          </cell>
          <cell r="Q57" t="str">
            <v xml:space="preserve">  -----------------------</v>
          </cell>
          <cell r="R57" t="str">
            <v xml:space="preserve">  -----------------------</v>
          </cell>
          <cell r="S57" t="str">
            <v xml:space="preserve">  -----------------------</v>
          </cell>
          <cell r="T57" t="str">
            <v xml:space="preserve">  -----------------------</v>
          </cell>
          <cell r="U57" t="str">
            <v xml:space="preserve">  -----------------------</v>
          </cell>
          <cell r="V57" t="str">
            <v xml:space="preserve">  -----------------------</v>
          </cell>
          <cell r="W57" t="str">
            <v xml:space="preserve">  -----------------------</v>
          </cell>
          <cell r="X57" t="str">
            <v xml:space="preserve">  -----------------------</v>
          </cell>
          <cell r="Y57" t="str">
            <v xml:space="preserve">  -----------------------</v>
          </cell>
          <cell r="Z57" t="str">
            <v xml:space="preserve">  -----------------------</v>
          </cell>
          <cell r="AA57" t="str">
            <v xml:space="preserve">  -----------------------</v>
          </cell>
          <cell r="AB57" t="str">
            <v xml:space="preserve">  -----------------------</v>
          </cell>
          <cell r="AC57" t="str">
            <v xml:space="preserve">  -----------------------</v>
          </cell>
          <cell r="AD57" t="str">
            <v xml:space="preserve">  -----------------------</v>
          </cell>
          <cell r="AE57" t="str">
            <v xml:space="preserve">  -----------------------</v>
          </cell>
          <cell r="AF57" t="str">
            <v xml:space="preserve">  -----------------------</v>
          </cell>
          <cell r="AG57" t="str">
            <v xml:space="preserve">  -----------------------</v>
          </cell>
          <cell r="AH57" t="str">
            <v xml:space="preserve">  -----------------------</v>
          </cell>
          <cell r="AI57" t="str">
            <v xml:space="preserve">  -----------------------</v>
          </cell>
          <cell r="AJ57" t="str">
            <v xml:space="preserve">  -----------------------</v>
          </cell>
          <cell r="AK57" t="str">
            <v xml:space="preserve">  -----------------------</v>
          </cell>
          <cell r="AL57" t="str">
            <v xml:space="preserve">  -----------------------</v>
          </cell>
          <cell r="AM57" t="str">
            <v xml:space="preserve">  -----------------------</v>
          </cell>
        </row>
        <row r="58">
          <cell r="C58">
            <v>24249.9</v>
          </cell>
          <cell r="D58">
            <v>2343.9899999999998</v>
          </cell>
          <cell r="E58">
            <v>0</v>
          </cell>
          <cell r="F58">
            <v>2145.6</v>
          </cell>
          <cell r="G58">
            <v>847.22</v>
          </cell>
          <cell r="H58">
            <v>11793.45</v>
          </cell>
          <cell r="I58">
            <v>15152.28</v>
          </cell>
          <cell r="J58">
            <v>0</v>
          </cell>
          <cell r="K58">
            <v>0</v>
          </cell>
          <cell r="L58">
            <v>56532.44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5966.97</v>
          </cell>
          <cell r="S58">
            <v>969.07</v>
          </cell>
          <cell r="T58">
            <v>5966.97</v>
          </cell>
          <cell r="U58">
            <v>1331.09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8267.1299999999992</v>
          </cell>
          <cell r="AH58">
            <v>48265.31</v>
          </cell>
          <cell r="AI58">
            <v>894.04</v>
          </cell>
          <cell r="AJ58">
            <v>1609.27</v>
          </cell>
          <cell r="AK58">
            <v>3161.92</v>
          </cell>
          <cell r="AL58">
            <v>1021.76</v>
          </cell>
          <cell r="AM58">
            <v>1130.67</v>
          </cell>
        </row>
        <row r="60">
          <cell r="A60" t="str">
            <v>Departamento 4106 CDE SECRETARIA DE ACCION ELECTORAL</v>
          </cell>
        </row>
        <row r="61">
          <cell r="A61" t="str">
            <v>00202</v>
          </cell>
          <cell r="B61" t="str">
            <v>Arciniega Oropeza Alejandra Paola</v>
          </cell>
          <cell r="C61">
            <v>9168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9168</v>
          </cell>
          <cell r="M61">
            <v>0</v>
          </cell>
          <cell r="N61">
            <v>0</v>
          </cell>
          <cell r="O61">
            <v>3360.82</v>
          </cell>
          <cell r="P61">
            <v>0</v>
          </cell>
          <cell r="Q61">
            <v>0</v>
          </cell>
          <cell r="R61">
            <v>727.1</v>
          </cell>
          <cell r="S61">
            <v>0</v>
          </cell>
          <cell r="T61">
            <v>727.1</v>
          </cell>
          <cell r="U61">
            <v>267.98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4355.8999999999996</v>
          </cell>
          <cell r="AH61">
            <v>4812.1000000000004</v>
          </cell>
          <cell r="AI61">
            <v>190.84</v>
          </cell>
          <cell r="AJ61">
            <v>343.52</v>
          </cell>
          <cell r="AK61">
            <v>804.4</v>
          </cell>
          <cell r="AL61">
            <v>218.12</v>
          </cell>
          <cell r="AM61">
            <v>183.36</v>
          </cell>
        </row>
        <row r="62">
          <cell r="A62" t="str">
            <v>00743</v>
          </cell>
          <cell r="B62" t="str">
            <v>Martinez Macias  Norma Irene</v>
          </cell>
          <cell r="C62">
            <v>8080.8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8080.8</v>
          </cell>
          <cell r="M62">
            <v>0</v>
          </cell>
          <cell r="N62">
            <v>0</v>
          </cell>
          <cell r="O62">
            <v>0</v>
          </cell>
          <cell r="P62">
            <v>-174.78</v>
          </cell>
          <cell r="Q62">
            <v>-41.27</v>
          </cell>
          <cell r="R62">
            <v>683.89</v>
          </cell>
          <cell r="S62">
            <v>0</v>
          </cell>
          <cell r="T62">
            <v>550.37</v>
          </cell>
          <cell r="U62">
            <v>235.02</v>
          </cell>
          <cell r="V62">
            <v>0</v>
          </cell>
          <cell r="W62">
            <v>0</v>
          </cell>
          <cell r="X62">
            <v>41.27</v>
          </cell>
          <cell r="Y62">
            <v>-41.27</v>
          </cell>
          <cell r="Z62">
            <v>0</v>
          </cell>
          <cell r="AA62">
            <v>0</v>
          </cell>
          <cell r="AB62">
            <v>133.51</v>
          </cell>
          <cell r="AC62">
            <v>-133.51</v>
          </cell>
          <cell r="AD62">
            <v>174.78</v>
          </cell>
          <cell r="AE62">
            <v>0</v>
          </cell>
          <cell r="AF62">
            <v>0</v>
          </cell>
          <cell r="AG62">
            <v>918.9</v>
          </cell>
          <cell r="AH62">
            <v>7161.9</v>
          </cell>
          <cell r="AI62">
            <v>163.51</v>
          </cell>
          <cell r="AJ62">
            <v>294.31</v>
          </cell>
          <cell r="AK62">
            <v>611.79999999999995</v>
          </cell>
          <cell r="AL62">
            <v>266.94</v>
          </cell>
          <cell r="AM62">
            <v>161.62</v>
          </cell>
        </row>
        <row r="63">
          <cell r="A63" t="str">
            <v>Total Depto</v>
          </cell>
          <cell r="C63" t="str">
            <v xml:space="preserve">  -----------------------</v>
          </cell>
          <cell r="D63" t="str">
            <v xml:space="preserve">  -----------------------</v>
          </cell>
          <cell r="E63" t="str">
            <v xml:space="preserve">  -----------------------</v>
          </cell>
          <cell r="F63" t="str">
            <v xml:space="preserve">  -----------------------</v>
          </cell>
          <cell r="G63" t="str">
            <v xml:space="preserve">  -----------------------</v>
          </cell>
          <cell r="H63" t="str">
            <v xml:space="preserve">  -----------------------</v>
          </cell>
          <cell r="I63" t="str">
            <v xml:space="preserve">  -----------------------</v>
          </cell>
          <cell r="J63" t="str">
            <v xml:space="preserve">  -----------------------</v>
          </cell>
          <cell r="K63" t="str">
            <v xml:space="preserve">  -----------------------</v>
          </cell>
          <cell r="L63" t="str">
            <v xml:space="preserve">  -----------------------</v>
          </cell>
          <cell r="M63" t="str">
            <v xml:space="preserve">  -----------------------</v>
          </cell>
          <cell r="N63" t="str">
            <v xml:space="preserve">  -----------------------</v>
          </cell>
          <cell r="O63" t="str">
            <v xml:space="preserve">  -----------------------</v>
          </cell>
          <cell r="P63" t="str">
            <v xml:space="preserve">  -----------------------</v>
          </cell>
          <cell r="Q63" t="str">
            <v xml:space="preserve">  -----------------------</v>
          </cell>
          <cell r="R63" t="str">
            <v xml:space="preserve">  -----------------------</v>
          </cell>
          <cell r="S63" t="str">
            <v xml:space="preserve">  -----------------------</v>
          </cell>
          <cell r="T63" t="str">
            <v xml:space="preserve">  -----------------------</v>
          </cell>
          <cell r="U63" t="str">
            <v xml:space="preserve">  -----------------------</v>
          </cell>
          <cell r="V63" t="str">
            <v xml:space="preserve">  -----------------------</v>
          </cell>
          <cell r="W63" t="str">
            <v xml:space="preserve">  -----------------------</v>
          </cell>
          <cell r="X63" t="str">
            <v xml:space="preserve">  -----------------------</v>
          </cell>
          <cell r="Y63" t="str">
            <v xml:space="preserve">  -----------------------</v>
          </cell>
          <cell r="Z63" t="str">
            <v xml:space="preserve">  -----------------------</v>
          </cell>
          <cell r="AA63" t="str">
            <v xml:space="preserve">  -----------------------</v>
          </cell>
          <cell r="AB63" t="str">
            <v xml:space="preserve">  -----------------------</v>
          </cell>
          <cell r="AC63" t="str">
            <v xml:space="preserve">  -----------------------</v>
          </cell>
          <cell r="AD63" t="str">
            <v xml:space="preserve">  -----------------------</v>
          </cell>
          <cell r="AE63" t="str">
            <v xml:space="preserve">  -----------------------</v>
          </cell>
          <cell r="AF63" t="str">
            <v xml:space="preserve">  -----------------------</v>
          </cell>
          <cell r="AG63" t="str">
            <v xml:space="preserve">  -----------------------</v>
          </cell>
          <cell r="AH63" t="str">
            <v xml:space="preserve">  -----------------------</v>
          </cell>
          <cell r="AI63" t="str">
            <v xml:space="preserve">  -----------------------</v>
          </cell>
          <cell r="AJ63" t="str">
            <v xml:space="preserve">  -----------------------</v>
          </cell>
          <cell r="AK63" t="str">
            <v xml:space="preserve">  -----------------------</v>
          </cell>
          <cell r="AL63" t="str">
            <v xml:space="preserve">  -----------------------</v>
          </cell>
          <cell r="AM63" t="str">
            <v xml:space="preserve">  -----------------------</v>
          </cell>
        </row>
        <row r="64">
          <cell r="C64">
            <v>17248.8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17248.8</v>
          </cell>
          <cell r="M64">
            <v>0</v>
          </cell>
          <cell r="N64">
            <v>0</v>
          </cell>
          <cell r="O64">
            <v>3360.82</v>
          </cell>
          <cell r="P64">
            <v>-174.78</v>
          </cell>
          <cell r="Q64">
            <v>-41.27</v>
          </cell>
          <cell r="R64">
            <v>1410.99</v>
          </cell>
          <cell r="S64">
            <v>0</v>
          </cell>
          <cell r="T64">
            <v>1277.47</v>
          </cell>
          <cell r="U64">
            <v>503</v>
          </cell>
          <cell r="V64">
            <v>0</v>
          </cell>
          <cell r="W64">
            <v>0</v>
          </cell>
          <cell r="X64">
            <v>41.27</v>
          </cell>
          <cell r="Y64">
            <v>-41.27</v>
          </cell>
          <cell r="Z64">
            <v>0</v>
          </cell>
          <cell r="AA64">
            <v>0</v>
          </cell>
          <cell r="AB64">
            <v>133.51</v>
          </cell>
          <cell r="AC64">
            <v>-133.51</v>
          </cell>
          <cell r="AD64">
            <v>174.78</v>
          </cell>
          <cell r="AE64">
            <v>0</v>
          </cell>
          <cell r="AF64">
            <v>0</v>
          </cell>
          <cell r="AG64">
            <v>5274.8</v>
          </cell>
          <cell r="AH64">
            <v>11974</v>
          </cell>
          <cell r="AI64">
            <v>354.35</v>
          </cell>
          <cell r="AJ64">
            <v>637.83000000000004</v>
          </cell>
          <cell r="AK64">
            <v>1416.2</v>
          </cell>
          <cell r="AL64">
            <v>485.06</v>
          </cell>
          <cell r="AM64">
            <v>344.98</v>
          </cell>
        </row>
        <row r="66">
          <cell r="A66" t="str">
            <v>Departamento 4107 CDE SECRETARIA DE FINANZAS Y ADMINISTRA</v>
          </cell>
        </row>
        <row r="67">
          <cell r="A67" t="str">
            <v>00001</v>
          </cell>
          <cell r="B67" t="str">
            <v>Andrade Padilla Daniel</v>
          </cell>
          <cell r="C67">
            <v>11767.5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11767.5</v>
          </cell>
          <cell r="M67">
            <v>15</v>
          </cell>
          <cell r="N67">
            <v>2010.42</v>
          </cell>
          <cell r="O67">
            <v>0</v>
          </cell>
          <cell r="P67">
            <v>0</v>
          </cell>
          <cell r="Q67">
            <v>0</v>
          </cell>
          <cell r="R67">
            <v>1140.8</v>
          </cell>
          <cell r="S67">
            <v>0</v>
          </cell>
          <cell r="T67">
            <v>1140.8</v>
          </cell>
          <cell r="U67">
            <v>342.92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3509.14</v>
          </cell>
          <cell r="AH67">
            <v>8258.36</v>
          </cell>
          <cell r="AI67">
            <v>238.1</v>
          </cell>
          <cell r="AJ67">
            <v>428.58</v>
          </cell>
          <cell r="AK67">
            <v>881.36</v>
          </cell>
          <cell r="AL67">
            <v>272.12</v>
          </cell>
          <cell r="AM67">
            <v>235.34</v>
          </cell>
        </row>
        <row r="68">
          <cell r="A68" t="str">
            <v>00021</v>
          </cell>
          <cell r="B68" t="str">
            <v>Rojas Lopez Miguel Angel</v>
          </cell>
          <cell r="C68">
            <v>7918.2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263.94</v>
          </cell>
          <cell r="J68">
            <v>0</v>
          </cell>
          <cell r="K68">
            <v>0</v>
          </cell>
          <cell r="L68">
            <v>8182.14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619.84</v>
          </cell>
          <cell r="S68">
            <v>0</v>
          </cell>
          <cell r="T68">
            <v>619.84</v>
          </cell>
          <cell r="U68">
            <v>219.42</v>
          </cell>
          <cell r="V68">
            <v>1493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2332.2600000000002</v>
          </cell>
          <cell r="AH68">
            <v>5849.88</v>
          </cell>
          <cell r="AI68">
            <v>160.22</v>
          </cell>
          <cell r="AJ68">
            <v>288.38</v>
          </cell>
          <cell r="AK68">
            <v>754.5</v>
          </cell>
          <cell r="AL68">
            <v>183.1</v>
          </cell>
          <cell r="AM68">
            <v>163.63999999999999</v>
          </cell>
        </row>
        <row r="69">
          <cell r="A69" t="str">
            <v>00080</v>
          </cell>
          <cell r="B69" t="str">
            <v>Romero Romero Ingrid</v>
          </cell>
          <cell r="C69">
            <v>15504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15504</v>
          </cell>
          <cell r="M69">
            <v>15</v>
          </cell>
          <cell r="N69">
            <v>3628.28</v>
          </cell>
          <cell r="O69">
            <v>0</v>
          </cell>
          <cell r="P69">
            <v>0</v>
          </cell>
          <cell r="Q69">
            <v>0</v>
          </cell>
          <cell r="R69">
            <v>1889.46</v>
          </cell>
          <cell r="S69">
            <v>0</v>
          </cell>
          <cell r="T69">
            <v>1889.46</v>
          </cell>
          <cell r="U69">
            <v>462.8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5995.54</v>
          </cell>
          <cell r="AH69">
            <v>9508.4599999999991</v>
          </cell>
          <cell r="AI69">
            <v>313.7</v>
          </cell>
          <cell r="AJ69">
            <v>564.66</v>
          </cell>
          <cell r="AK69">
            <v>1004.48</v>
          </cell>
          <cell r="AL69">
            <v>358.52</v>
          </cell>
          <cell r="AM69">
            <v>310.08</v>
          </cell>
        </row>
        <row r="70">
          <cell r="A70" t="str">
            <v>00113</v>
          </cell>
          <cell r="B70" t="str">
            <v>Hernandez Murillo Jose Adrian</v>
          </cell>
          <cell r="C70">
            <v>17429.400000000001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17429.400000000001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2300.7199999999998</v>
          </cell>
          <cell r="S70">
            <v>0</v>
          </cell>
          <cell r="T70">
            <v>2300.7199999999998</v>
          </cell>
          <cell r="U70">
            <v>556.82000000000005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2857.54</v>
          </cell>
          <cell r="AH70">
            <v>14571.86</v>
          </cell>
          <cell r="AI70">
            <v>373</v>
          </cell>
          <cell r="AJ70">
            <v>671.38</v>
          </cell>
          <cell r="AK70">
            <v>1101.06</v>
          </cell>
          <cell r="AL70">
            <v>426.28</v>
          </cell>
          <cell r="AM70">
            <v>348.58</v>
          </cell>
        </row>
        <row r="71">
          <cell r="A71" t="str">
            <v>00165</v>
          </cell>
          <cell r="B71" t="str">
            <v>Gomez Dueñas Roselia</v>
          </cell>
          <cell r="C71">
            <v>6660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166.5</v>
          </cell>
          <cell r="J71">
            <v>0</v>
          </cell>
          <cell r="K71">
            <v>0</v>
          </cell>
          <cell r="L71">
            <v>6826.5</v>
          </cell>
          <cell r="M71">
            <v>15</v>
          </cell>
          <cell r="N71">
            <v>0</v>
          </cell>
          <cell r="O71">
            <v>2213.14</v>
          </cell>
          <cell r="P71">
            <v>-250.2</v>
          </cell>
          <cell r="Q71">
            <v>0</v>
          </cell>
          <cell r="R71">
            <v>472.35</v>
          </cell>
          <cell r="S71">
            <v>0</v>
          </cell>
          <cell r="T71">
            <v>222.15</v>
          </cell>
          <cell r="U71">
            <v>182.88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2633.17</v>
          </cell>
          <cell r="AH71">
            <v>4193.33</v>
          </cell>
          <cell r="AI71">
            <v>134.76</v>
          </cell>
          <cell r="AJ71">
            <v>242.56</v>
          </cell>
          <cell r="AK71">
            <v>723.62</v>
          </cell>
          <cell r="AL71">
            <v>154</v>
          </cell>
          <cell r="AM71">
            <v>136.53</v>
          </cell>
        </row>
        <row r="72">
          <cell r="A72" t="str">
            <v>00169</v>
          </cell>
          <cell r="B72" t="str">
            <v>Tovar Lopez Rogelio</v>
          </cell>
          <cell r="C72">
            <v>15750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15750</v>
          </cell>
          <cell r="M72">
            <v>15</v>
          </cell>
          <cell r="N72">
            <v>1844.12</v>
          </cell>
          <cell r="O72">
            <v>0</v>
          </cell>
          <cell r="P72">
            <v>0</v>
          </cell>
          <cell r="Q72">
            <v>0</v>
          </cell>
          <cell r="R72">
            <v>1942</v>
          </cell>
          <cell r="S72">
            <v>0</v>
          </cell>
          <cell r="T72">
            <v>1942</v>
          </cell>
          <cell r="U72">
            <v>470.68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4271.8</v>
          </cell>
          <cell r="AH72">
            <v>11478.2</v>
          </cell>
          <cell r="AI72">
            <v>318.68</v>
          </cell>
          <cell r="AJ72">
            <v>573.62</v>
          </cell>
          <cell r="AK72">
            <v>1012.6</v>
          </cell>
          <cell r="AL72">
            <v>364.2</v>
          </cell>
          <cell r="AM72">
            <v>315</v>
          </cell>
        </row>
        <row r="73">
          <cell r="A73" t="str">
            <v>00187</v>
          </cell>
          <cell r="B73" t="str">
            <v>Gallegos Negrete Rosa Elena</v>
          </cell>
          <cell r="C73">
            <v>6660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6660</v>
          </cell>
          <cell r="M73">
            <v>0</v>
          </cell>
          <cell r="N73">
            <v>0</v>
          </cell>
          <cell r="O73">
            <v>2399.08</v>
          </cell>
          <cell r="P73">
            <v>-250.2</v>
          </cell>
          <cell r="Q73">
            <v>0</v>
          </cell>
          <cell r="R73">
            <v>454.24</v>
          </cell>
          <cell r="S73">
            <v>0</v>
          </cell>
          <cell r="T73">
            <v>204.04</v>
          </cell>
          <cell r="U73">
            <v>182.88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2786</v>
          </cell>
          <cell r="AH73">
            <v>3874</v>
          </cell>
          <cell r="AI73">
            <v>134.76</v>
          </cell>
          <cell r="AJ73">
            <v>242.56</v>
          </cell>
          <cell r="AK73">
            <v>723.62</v>
          </cell>
          <cell r="AL73">
            <v>154</v>
          </cell>
          <cell r="AM73">
            <v>133.19999999999999</v>
          </cell>
        </row>
        <row r="74">
          <cell r="A74" t="str">
            <v>00451</v>
          </cell>
          <cell r="B74" t="str">
            <v>Partida Ceja Francisco Javier</v>
          </cell>
          <cell r="C74">
            <v>9168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2305.6</v>
          </cell>
          <cell r="J74">
            <v>0</v>
          </cell>
          <cell r="K74">
            <v>0</v>
          </cell>
          <cell r="L74">
            <v>11473.6</v>
          </cell>
          <cell r="M74">
            <v>0</v>
          </cell>
          <cell r="N74">
            <v>0</v>
          </cell>
          <cell r="O74">
            <v>3423.92</v>
          </cell>
          <cell r="P74">
            <v>0</v>
          </cell>
          <cell r="Q74">
            <v>0</v>
          </cell>
          <cell r="R74">
            <v>1088.1300000000001</v>
          </cell>
          <cell r="S74">
            <v>0</v>
          </cell>
          <cell r="T74">
            <v>1088.1300000000001</v>
          </cell>
          <cell r="U74">
            <v>315.04000000000002</v>
          </cell>
          <cell r="V74">
            <v>1200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6027.09</v>
          </cell>
          <cell r="AH74">
            <v>5446.51</v>
          </cell>
          <cell r="AI74">
            <v>220.5</v>
          </cell>
          <cell r="AJ74">
            <v>396.9</v>
          </cell>
          <cell r="AK74">
            <v>852.7</v>
          </cell>
          <cell r="AL74">
            <v>252</v>
          </cell>
          <cell r="AM74">
            <v>229.47</v>
          </cell>
        </row>
        <row r="75">
          <cell r="A75" t="str">
            <v>00461</v>
          </cell>
          <cell r="B75" t="str">
            <v>Borrayo De La Cruz Ericka Guillermina</v>
          </cell>
          <cell r="C75">
            <v>6660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166.5</v>
          </cell>
          <cell r="J75">
            <v>0</v>
          </cell>
          <cell r="K75">
            <v>0</v>
          </cell>
          <cell r="L75">
            <v>6826.5</v>
          </cell>
          <cell r="M75">
            <v>0</v>
          </cell>
          <cell r="N75">
            <v>0</v>
          </cell>
          <cell r="O75">
            <v>0</v>
          </cell>
          <cell r="P75">
            <v>-250.2</v>
          </cell>
          <cell r="Q75">
            <v>0</v>
          </cell>
          <cell r="R75">
            <v>472.35</v>
          </cell>
          <cell r="S75">
            <v>0</v>
          </cell>
          <cell r="T75">
            <v>222.15</v>
          </cell>
          <cell r="U75">
            <v>182.88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405.03</v>
          </cell>
          <cell r="AH75">
            <v>6421.47</v>
          </cell>
          <cell r="AI75">
            <v>134.76</v>
          </cell>
          <cell r="AJ75">
            <v>242.56</v>
          </cell>
          <cell r="AK75">
            <v>723.62</v>
          </cell>
          <cell r="AL75">
            <v>154</v>
          </cell>
          <cell r="AM75">
            <v>136.53</v>
          </cell>
        </row>
        <row r="76">
          <cell r="A76" t="str">
            <v>00836</v>
          </cell>
          <cell r="B76" t="str">
            <v>Arredondo Zuñiga Victor Manuel</v>
          </cell>
          <cell r="C76">
            <v>6384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6384</v>
          </cell>
          <cell r="M76">
            <v>0</v>
          </cell>
          <cell r="N76">
            <v>0</v>
          </cell>
          <cell r="O76">
            <v>0</v>
          </cell>
          <cell r="P76">
            <v>-250.2</v>
          </cell>
          <cell r="Q76">
            <v>0</v>
          </cell>
          <cell r="R76">
            <v>424.2</v>
          </cell>
          <cell r="S76">
            <v>0</v>
          </cell>
          <cell r="T76">
            <v>174</v>
          </cell>
          <cell r="U76">
            <v>175.32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349.32</v>
          </cell>
          <cell r="AH76">
            <v>6034.68</v>
          </cell>
          <cell r="AI76">
            <v>129.18</v>
          </cell>
          <cell r="AJ76">
            <v>232.5</v>
          </cell>
          <cell r="AK76">
            <v>718.02</v>
          </cell>
          <cell r="AL76">
            <v>147.62</v>
          </cell>
          <cell r="AM76">
            <v>127.68</v>
          </cell>
        </row>
        <row r="77">
          <cell r="A77" t="str">
            <v>00839</v>
          </cell>
          <cell r="B77" t="str">
            <v>Reyes Granada Araceli Janeth</v>
          </cell>
          <cell r="C77">
            <v>16032.9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2600</v>
          </cell>
          <cell r="J77">
            <v>0</v>
          </cell>
          <cell r="K77">
            <v>0</v>
          </cell>
          <cell r="L77">
            <v>18632.900000000001</v>
          </cell>
          <cell r="M77">
            <v>15</v>
          </cell>
          <cell r="N77">
            <v>2301.62</v>
          </cell>
          <cell r="O77">
            <v>0</v>
          </cell>
          <cell r="P77">
            <v>0</v>
          </cell>
          <cell r="Q77">
            <v>0</v>
          </cell>
          <cell r="R77">
            <v>2557.7800000000002</v>
          </cell>
          <cell r="S77">
            <v>0</v>
          </cell>
          <cell r="T77">
            <v>2557.7800000000002</v>
          </cell>
          <cell r="U77">
            <v>551.9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5426.3</v>
          </cell>
          <cell r="AH77">
            <v>13206.6</v>
          </cell>
          <cell r="AI77">
            <v>369.9</v>
          </cell>
          <cell r="AJ77">
            <v>665.82</v>
          </cell>
          <cell r="AK77">
            <v>1096.02</v>
          </cell>
          <cell r="AL77">
            <v>422.74</v>
          </cell>
          <cell r="AM77">
            <v>372.66</v>
          </cell>
        </row>
        <row r="78">
          <cell r="A78" t="str">
            <v>00840</v>
          </cell>
          <cell r="B78" t="str">
            <v>Navarro Villa Lorena</v>
          </cell>
          <cell r="C78">
            <v>12502.84</v>
          </cell>
          <cell r="D78">
            <v>893.06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2600</v>
          </cell>
          <cell r="J78">
            <v>0</v>
          </cell>
          <cell r="K78">
            <v>0</v>
          </cell>
          <cell r="L78">
            <v>15995.9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1994.52</v>
          </cell>
          <cell r="S78">
            <v>0</v>
          </cell>
          <cell r="T78">
            <v>1994.52</v>
          </cell>
          <cell r="U78">
            <v>467.34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2461.86</v>
          </cell>
          <cell r="AH78">
            <v>13534.04</v>
          </cell>
          <cell r="AI78">
            <v>316.54000000000002</v>
          </cell>
          <cell r="AJ78">
            <v>569.78</v>
          </cell>
          <cell r="AK78">
            <v>1009.12</v>
          </cell>
          <cell r="AL78">
            <v>361.76</v>
          </cell>
          <cell r="AM78">
            <v>319.92</v>
          </cell>
        </row>
        <row r="79">
          <cell r="A79" t="str">
            <v>00842</v>
          </cell>
          <cell r="B79" t="str">
            <v>Mendez Salcedo Jorge Alberto</v>
          </cell>
          <cell r="C79">
            <v>17429.400000000001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17429.400000000001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2300.7199999999998</v>
          </cell>
          <cell r="S79">
            <v>0</v>
          </cell>
          <cell r="T79">
            <v>2300.7199999999998</v>
          </cell>
          <cell r="U79">
            <v>524.54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2825.26</v>
          </cell>
          <cell r="AH79">
            <v>14604.14</v>
          </cell>
          <cell r="AI79">
            <v>352.66</v>
          </cell>
          <cell r="AJ79">
            <v>634.78</v>
          </cell>
          <cell r="AK79">
            <v>1067.94</v>
          </cell>
          <cell r="AL79">
            <v>403.04</v>
          </cell>
          <cell r="AM79">
            <v>348.58</v>
          </cell>
        </row>
        <row r="80">
          <cell r="A80" t="str">
            <v>00855</v>
          </cell>
          <cell r="B80" t="str">
            <v>Luna Medrano Cesar Alejandro</v>
          </cell>
          <cell r="C80">
            <v>12900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12900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1343.74</v>
          </cell>
          <cell r="S80">
            <v>0</v>
          </cell>
          <cell r="T80">
            <v>1343.74</v>
          </cell>
          <cell r="U80">
            <v>430.7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1774.44</v>
          </cell>
          <cell r="AH80">
            <v>11125.56</v>
          </cell>
          <cell r="AI80">
            <v>293.45999999999998</v>
          </cell>
          <cell r="AJ80">
            <v>528.24</v>
          </cell>
          <cell r="AK80">
            <v>971.52</v>
          </cell>
          <cell r="AL80">
            <v>335.38</v>
          </cell>
          <cell r="AM80">
            <v>258</v>
          </cell>
        </row>
        <row r="81">
          <cell r="A81" t="str">
            <v>00861</v>
          </cell>
          <cell r="B81" t="str">
            <v>Cuellar Hernandez Rocio Elizabeth</v>
          </cell>
          <cell r="C81">
            <v>5186.1000000000004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5186.1000000000004</v>
          </cell>
          <cell r="M81">
            <v>0</v>
          </cell>
          <cell r="N81">
            <v>0</v>
          </cell>
          <cell r="O81">
            <v>0</v>
          </cell>
          <cell r="P81">
            <v>-320.60000000000002</v>
          </cell>
          <cell r="Q81">
            <v>-17.18</v>
          </cell>
          <cell r="R81">
            <v>303.42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-17.18</v>
          </cell>
          <cell r="AH81">
            <v>5203.28</v>
          </cell>
          <cell r="AI81">
            <v>142.4</v>
          </cell>
          <cell r="AJ81">
            <v>256.33999999999997</v>
          </cell>
          <cell r="AK81">
            <v>731.26</v>
          </cell>
          <cell r="AL81">
            <v>119.92</v>
          </cell>
          <cell r="AM81">
            <v>103.72</v>
          </cell>
        </row>
        <row r="82">
          <cell r="A82" t="str">
            <v>00862</v>
          </cell>
          <cell r="B82" t="str">
            <v>Ortiz Gallardo Yuri Ernestina</v>
          </cell>
          <cell r="C82">
            <v>5186.1000000000004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5186.1000000000004</v>
          </cell>
          <cell r="M82">
            <v>0</v>
          </cell>
          <cell r="N82">
            <v>0</v>
          </cell>
          <cell r="O82">
            <v>0</v>
          </cell>
          <cell r="P82">
            <v>-320.60000000000002</v>
          </cell>
          <cell r="Q82">
            <v>-17.18</v>
          </cell>
          <cell r="R82">
            <v>303.42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-17.18</v>
          </cell>
          <cell r="AH82">
            <v>5203.28</v>
          </cell>
          <cell r="AI82">
            <v>142.4</v>
          </cell>
          <cell r="AJ82">
            <v>256.33999999999997</v>
          </cell>
          <cell r="AK82">
            <v>731.26</v>
          </cell>
          <cell r="AL82">
            <v>119.92</v>
          </cell>
          <cell r="AM82">
            <v>103.72</v>
          </cell>
        </row>
        <row r="83">
          <cell r="A83" t="str">
            <v>00863</v>
          </cell>
          <cell r="B83" t="str">
            <v>Larios Calvario Manuel</v>
          </cell>
          <cell r="C83">
            <v>6999.9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1476.42</v>
          </cell>
          <cell r="J83">
            <v>0</v>
          </cell>
          <cell r="K83">
            <v>0</v>
          </cell>
          <cell r="L83">
            <v>8476.32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651.86</v>
          </cell>
          <cell r="S83">
            <v>0</v>
          </cell>
          <cell r="T83">
            <v>651.86</v>
          </cell>
          <cell r="U83">
            <v>248.58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900.44</v>
          </cell>
          <cell r="AH83">
            <v>7575.88</v>
          </cell>
          <cell r="AI83">
            <v>178.6</v>
          </cell>
          <cell r="AJ83">
            <v>321.48</v>
          </cell>
          <cell r="AK83">
            <v>784.46</v>
          </cell>
          <cell r="AL83">
            <v>204.1</v>
          </cell>
          <cell r="AM83">
            <v>169.52</v>
          </cell>
        </row>
        <row r="84">
          <cell r="A84" t="str">
            <v>00936</v>
          </cell>
          <cell r="B84" t="str">
            <v>Hernandez Arriaga Erik Daniel</v>
          </cell>
          <cell r="C84">
            <v>8095.5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104.5</v>
          </cell>
          <cell r="J84">
            <v>0</v>
          </cell>
          <cell r="K84">
            <v>0</v>
          </cell>
          <cell r="L84">
            <v>8200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621.78</v>
          </cell>
          <cell r="S84">
            <v>0</v>
          </cell>
          <cell r="T84">
            <v>621.78</v>
          </cell>
          <cell r="U84">
            <v>228.02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849.8</v>
          </cell>
          <cell r="AH84">
            <v>7350.2</v>
          </cell>
          <cell r="AI84">
            <v>165.62</v>
          </cell>
          <cell r="AJ84">
            <v>298.12</v>
          </cell>
          <cell r="AK84">
            <v>763.36</v>
          </cell>
          <cell r="AL84">
            <v>189.28</v>
          </cell>
          <cell r="AM84">
            <v>164</v>
          </cell>
        </row>
        <row r="85">
          <cell r="A85" t="str">
            <v>00956</v>
          </cell>
          <cell r="B85" t="str">
            <v>Fuentes Nuñez Eduardo</v>
          </cell>
          <cell r="C85">
            <v>14250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9537.56</v>
          </cell>
          <cell r="J85">
            <v>0</v>
          </cell>
          <cell r="K85">
            <v>0</v>
          </cell>
          <cell r="L85">
            <v>23787.56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3658.82</v>
          </cell>
          <cell r="S85">
            <v>0</v>
          </cell>
          <cell r="T85">
            <v>3658.82</v>
          </cell>
          <cell r="U85">
            <v>554.9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4213.72</v>
          </cell>
          <cell r="AH85">
            <v>19573.84</v>
          </cell>
          <cell r="AI85">
            <v>371.78</v>
          </cell>
          <cell r="AJ85">
            <v>669.2</v>
          </cell>
          <cell r="AK85">
            <v>1099.08</v>
          </cell>
          <cell r="AL85">
            <v>424.88</v>
          </cell>
          <cell r="AM85">
            <v>475.76</v>
          </cell>
        </row>
        <row r="86">
          <cell r="A86" t="str">
            <v>Total Depto</v>
          </cell>
          <cell r="C86" t="str">
            <v xml:space="preserve">  -----------------------</v>
          </cell>
          <cell r="D86" t="str">
            <v xml:space="preserve">  -----------------------</v>
          </cell>
          <cell r="E86" t="str">
            <v xml:space="preserve">  -----------------------</v>
          </cell>
          <cell r="F86" t="str">
            <v xml:space="preserve">  -----------------------</v>
          </cell>
          <cell r="G86" t="str">
            <v xml:space="preserve">  -----------------------</v>
          </cell>
          <cell r="H86" t="str">
            <v xml:space="preserve">  -----------------------</v>
          </cell>
          <cell r="I86" t="str">
            <v xml:space="preserve">  -----------------------</v>
          </cell>
          <cell r="J86" t="str">
            <v xml:space="preserve">  -----------------------</v>
          </cell>
          <cell r="K86" t="str">
            <v xml:space="preserve">  -----------------------</v>
          </cell>
          <cell r="L86" t="str">
            <v xml:space="preserve">  -----------------------</v>
          </cell>
          <cell r="M86" t="str">
            <v xml:space="preserve">  -----------------------</v>
          </cell>
          <cell r="N86" t="str">
            <v xml:space="preserve">  -----------------------</v>
          </cell>
          <cell r="O86" t="str">
            <v xml:space="preserve">  -----------------------</v>
          </cell>
          <cell r="P86" t="str">
            <v xml:space="preserve">  -----------------------</v>
          </cell>
          <cell r="Q86" t="str">
            <v xml:space="preserve">  -----------------------</v>
          </cell>
          <cell r="R86" t="str">
            <v xml:space="preserve">  -----------------------</v>
          </cell>
          <cell r="S86" t="str">
            <v xml:space="preserve">  -----------------------</v>
          </cell>
          <cell r="T86" t="str">
            <v xml:space="preserve">  -----------------------</v>
          </cell>
          <cell r="U86" t="str">
            <v xml:space="preserve">  -----------------------</v>
          </cell>
          <cell r="V86" t="str">
            <v xml:space="preserve">  -----------------------</v>
          </cell>
          <cell r="W86" t="str">
            <v xml:space="preserve">  -----------------------</v>
          </cell>
          <cell r="X86" t="str">
            <v xml:space="preserve">  -----------------------</v>
          </cell>
          <cell r="Y86" t="str">
            <v xml:space="preserve">  -----------------------</v>
          </cell>
          <cell r="Z86" t="str">
            <v xml:space="preserve">  -----------------------</v>
          </cell>
          <cell r="AA86" t="str">
            <v xml:space="preserve">  -----------------------</v>
          </cell>
          <cell r="AB86" t="str">
            <v xml:space="preserve">  -----------------------</v>
          </cell>
          <cell r="AC86" t="str">
            <v xml:space="preserve">  -----------------------</v>
          </cell>
          <cell r="AD86" t="str">
            <v xml:space="preserve">  -----------------------</v>
          </cell>
          <cell r="AE86" t="str">
            <v xml:space="preserve">  -----------------------</v>
          </cell>
          <cell r="AF86" t="str">
            <v xml:space="preserve">  -----------------------</v>
          </cell>
          <cell r="AG86" t="str">
            <v xml:space="preserve">  -----------------------</v>
          </cell>
          <cell r="AH86" t="str">
            <v xml:space="preserve">  -----------------------</v>
          </cell>
          <cell r="AI86" t="str">
            <v xml:space="preserve">  -----------------------</v>
          </cell>
          <cell r="AJ86" t="str">
            <v xml:space="preserve">  -----------------------</v>
          </cell>
          <cell r="AK86" t="str">
            <v xml:space="preserve">  -----------------------</v>
          </cell>
          <cell r="AL86" t="str">
            <v xml:space="preserve">  -----------------------</v>
          </cell>
          <cell r="AM86" t="str">
            <v xml:space="preserve">  -----------------------</v>
          </cell>
        </row>
        <row r="87">
          <cell r="C87">
            <v>202483.84</v>
          </cell>
          <cell r="D87">
            <v>893.06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19221.02</v>
          </cell>
          <cell r="J87">
            <v>0</v>
          </cell>
          <cell r="K87">
            <v>0</v>
          </cell>
          <cell r="L87">
            <v>222597.92</v>
          </cell>
          <cell r="M87">
            <v>75</v>
          </cell>
          <cell r="N87">
            <v>9784.44</v>
          </cell>
          <cell r="O87">
            <v>8036.14</v>
          </cell>
          <cell r="P87">
            <v>-1642</v>
          </cell>
          <cell r="Q87">
            <v>-34.36</v>
          </cell>
          <cell r="R87">
            <v>24540.15</v>
          </cell>
          <cell r="S87">
            <v>0</v>
          </cell>
          <cell r="T87">
            <v>22932.51</v>
          </cell>
          <cell r="U87">
            <v>6097.62</v>
          </cell>
          <cell r="V87">
            <v>2693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49584.35</v>
          </cell>
          <cell r="AH87">
            <v>173013.57</v>
          </cell>
          <cell r="AI87">
            <v>4491.0200000000004</v>
          </cell>
          <cell r="AJ87">
            <v>8083.8</v>
          </cell>
          <cell r="AK87">
            <v>16749.599999999999</v>
          </cell>
          <cell r="AL87">
            <v>5046.8599999999997</v>
          </cell>
          <cell r="AM87">
            <v>4451.93</v>
          </cell>
        </row>
        <row r="89">
          <cell r="A89" t="str">
            <v>Departamento 4109 CDE SECRETARIA DE COMUNICACION SOCIAL</v>
          </cell>
        </row>
        <row r="90">
          <cell r="A90" t="str">
            <v>00005</v>
          </cell>
          <cell r="B90" t="str">
            <v>Contreras García Lucila</v>
          </cell>
          <cell r="C90">
            <v>14409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14409</v>
          </cell>
          <cell r="M90">
            <v>15</v>
          </cell>
          <cell r="N90">
            <v>0</v>
          </cell>
          <cell r="O90">
            <v>5895.9</v>
          </cell>
          <cell r="P90">
            <v>0</v>
          </cell>
          <cell r="Q90">
            <v>0</v>
          </cell>
          <cell r="R90">
            <v>1655.56</v>
          </cell>
          <cell r="S90">
            <v>0</v>
          </cell>
          <cell r="T90">
            <v>1655.56</v>
          </cell>
          <cell r="U90">
            <v>427.66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7994.12</v>
          </cell>
          <cell r="AH90">
            <v>6414.88</v>
          </cell>
          <cell r="AI90">
            <v>291.54000000000002</v>
          </cell>
          <cell r="AJ90">
            <v>524.78</v>
          </cell>
          <cell r="AK90">
            <v>968.4</v>
          </cell>
          <cell r="AL90">
            <v>333.2</v>
          </cell>
          <cell r="AM90">
            <v>288.18</v>
          </cell>
        </row>
        <row r="91">
          <cell r="A91" t="str">
            <v>00954</v>
          </cell>
          <cell r="B91" t="str">
            <v>Ortega Villela Alejandro</v>
          </cell>
          <cell r="C91">
            <v>6000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4000</v>
          </cell>
          <cell r="J91">
            <v>0</v>
          </cell>
          <cell r="K91">
            <v>0</v>
          </cell>
          <cell r="L91">
            <v>10000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843.84</v>
          </cell>
          <cell r="S91">
            <v>0</v>
          </cell>
          <cell r="T91">
            <v>843.84</v>
          </cell>
          <cell r="U91">
            <v>268.86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1112.7</v>
          </cell>
          <cell r="AH91">
            <v>8887.2999999999993</v>
          </cell>
          <cell r="AI91">
            <v>191.4</v>
          </cell>
          <cell r="AJ91">
            <v>344.52</v>
          </cell>
          <cell r="AK91">
            <v>805.32</v>
          </cell>
          <cell r="AL91">
            <v>218.74</v>
          </cell>
          <cell r="AM91">
            <v>200</v>
          </cell>
        </row>
        <row r="92">
          <cell r="A92" t="str">
            <v>Total Depto</v>
          </cell>
          <cell r="C92" t="str">
            <v xml:space="preserve">  -----------------------</v>
          </cell>
          <cell r="D92" t="str">
            <v xml:space="preserve">  -----------------------</v>
          </cell>
          <cell r="E92" t="str">
            <v xml:space="preserve">  -----------------------</v>
          </cell>
          <cell r="F92" t="str">
            <v xml:space="preserve">  -----------------------</v>
          </cell>
          <cell r="G92" t="str">
            <v xml:space="preserve">  -----------------------</v>
          </cell>
          <cell r="H92" t="str">
            <v xml:space="preserve">  -----------------------</v>
          </cell>
          <cell r="I92" t="str">
            <v xml:space="preserve">  -----------------------</v>
          </cell>
          <cell r="J92" t="str">
            <v xml:space="preserve">  -----------------------</v>
          </cell>
          <cell r="K92" t="str">
            <v xml:space="preserve">  -----------------------</v>
          </cell>
          <cell r="L92" t="str">
            <v xml:space="preserve">  -----------------------</v>
          </cell>
          <cell r="M92" t="str">
            <v xml:space="preserve">  -----------------------</v>
          </cell>
          <cell r="N92" t="str">
            <v xml:space="preserve">  -----------------------</v>
          </cell>
          <cell r="O92" t="str">
            <v xml:space="preserve">  -----------------------</v>
          </cell>
          <cell r="P92" t="str">
            <v xml:space="preserve">  -----------------------</v>
          </cell>
          <cell r="Q92" t="str">
            <v xml:space="preserve">  -----------------------</v>
          </cell>
          <cell r="R92" t="str">
            <v xml:space="preserve">  -----------------------</v>
          </cell>
          <cell r="S92" t="str">
            <v xml:space="preserve">  -----------------------</v>
          </cell>
          <cell r="T92" t="str">
            <v xml:space="preserve">  -----------------------</v>
          </cell>
          <cell r="U92" t="str">
            <v xml:space="preserve">  -----------------------</v>
          </cell>
          <cell r="V92" t="str">
            <v xml:space="preserve">  -----------------------</v>
          </cell>
          <cell r="W92" t="str">
            <v xml:space="preserve">  -----------------------</v>
          </cell>
          <cell r="X92" t="str">
            <v xml:space="preserve">  -----------------------</v>
          </cell>
          <cell r="Y92" t="str">
            <v xml:space="preserve">  -----------------------</v>
          </cell>
          <cell r="Z92" t="str">
            <v xml:space="preserve">  -----------------------</v>
          </cell>
          <cell r="AA92" t="str">
            <v xml:space="preserve">  -----------------------</v>
          </cell>
          <cell r="AB92" t="str">
            <v xml:space="preserve">  -----------------------</v>
          </cell>
          <cell r="AC92" t="str">
            <v xml:space="preserve">  -----------------------</v>
          </cell>
          <cell r="AD92" t="str">
            <v xml:space="preserve">  -----------------------</v>
          </cell>
          <cell r="AE92" t="str">
            <v xml:space="preserve">  -----------------------</v>
          </cell>
          <cell r="AF92" t="str">
            <v xml:space="preserve">  -----------------------</v>
          </cell>
          <cell r="AG92" t="str">
            <v xml:space="preserve">  -----------------------</v>
          </cell>
          <cell r="AH92" t="str">
            <v xml:space="preserve">  -----------------------</v>
          </cell>
          <cell r="AI92" t="str">
            <v xml:space="preserve">  -----------------------</v>
          </cell>
          <cell r="AJ92" t="str">
            <v xml:space="preserve">  -----------------------</v>
          </cell>
          <cell r="AK92" t="str">
            <v xml:space="preserve">  -----------------------</v>
          </cell>
          <cell r="AL92" t="str">
            <v xml:space="preserve">  -----------------------</v>
          </cell>
          <cell r="AM92" t="str">
            <v xml:space="preserve">  -----------------------</v>
          </cell>
        </row>
        <row r="93">
          <cell r="C93">
            <v>20409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4000</v>
          </cell>
          <cell r="J93">
            <v>0</v>
          </cell>
          <cell r="K93">
            <v>0</v>
          </cell>
          <cell r="L93">
            <v>24409</v>
          </cell>
          <cell r="M93">
            <v>15</v>
          </cell>
          <cell r="N93">
            <v>0</v>
          </cell>
          <cell r="O93">
            <v>5895.9</v>
          </cell>
          <cell r="P93">
            <v>0</v>
          </cell>
          <cell r="Q93">
            <v>0</v>
          </cell>
          <cell r="R93">
            <v>2499.4</v>
          </cell>
          <cell r="S93">
            <v>0</v>
          </cell>
          <cell r="T93">
            <v>2499.4</v>
          </cell>
          <cell r="U93">
            <v>696.52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9106.82</v>
          </cell>
          <cell r="AH93">
            <v>15302.18</v>
          </cell>
          <cell r="AI93">
            <v>482.94</v>
          </cell>
          <cell r="AJ93">
            <v>869.3</v>
          </cell>
          <cell r="AK93">
            <v>1773.72</v>
          </cell>
          <cell r="AL93">
            <v>551.94000000000005</v>
          </cell>
          <cell r="AM93">
            <v>488.18</v>
          </cell>
        </row>
        <row r="95">
          <cell r="A95" t="str">
            <v>Departamento 4112 CDE SECRETARIA TECNICA DEL CPE</v>
          </cell>
        </row>
        <row r="96">
          <cell r="A96" t="str">
            <v>00864</v>
          </cell>
          <cell r="B96" t="str">
            <v>Gonzalez Ramirez Miriam Noemi</v>
          </cell>
          <cell r="C96">
            <v>6000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2139.6999999999998</v>
          </cell>
          <cell r="J96">
            <v>0</v>
          </cell>
          <cell r="K96">
            <v>0</v>
          </cell>
          <cell r="L96">
            <v>8139.7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615.22</v>
          </cell>
          <cell r="S96">
            <v>0</v>
          </cell>
          <cell r="T96">
            <v>615.22</v>
          </cell>
          <cell r="U96">
            <v>217.26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832.48</v>
          </cell>
          <cell r="AH96">
            <v>7307.22</v>
          </cell>
          <cell r="AI96">
            <v>158.84</v>
          </cell>
          <cell r="AJ96">
            <v>285.92</v>
          </cell>
          <cell r="AK96">
            <v>752.28</v>
          </cell>
          <cell r="AL96">
            <v>181.54</v>
          </cell>
          <cell r="AM96">
            <v>162.80000000000001</v>
          </cell>
        </row>
        <row r="97">
          <cell r="A97" t="str">
            <v>00868</v>
          </cell>
          <cell r="B97" t="str">
            <v>Lopez Samano Claudia</v>
          </cell>
          <cell r="C97">
            <v>6000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2139.6999999999998</v>
          </cell>
          <cell r="J97">
            <v>0</v>
          </cell>
          <cell r="K97">
            <v>0</v>
          </cell>
          <cell r="L97">
            <v>8139.7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615.22</v>
          </cell>
          <cell r="S97">
            <v>0</v>
          </cell>
          <cell r="T97">
            <v>615.22</v>
          </cell>
          <cell r="U97">
            <v>217.26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832.48</v>
          </cell>
          <cell r="AH97">
            <v>7307.22</v>
          </cell>
          <cell r="AI97">
            <v>158.84</v>
          </cell>
          <cell r="AJ97">
            <v>285.92</v>
          </cell>
          <cell r="AK97">
            <v>752.28</v>
          </cell>
          <cell r="AL97">
            <v>181.54</v>
          </cell>
          <cell r="AM97">
            <v>162.80000000000001</v>
          </cell>
        </row>
        <row r="98">
          <cell r="A98" t="str">
            <v>Total Depto</v>
          </cell>
          <cell r="C98" t="str">
            <v xml:space="preserve">  -----------------------</v>
          </cell>
          <cell r="D98" t="str">
            <v xml:space="preserve">  -----------------------</v>
          </cell>
          <cell r="E98" t="str">
            <v xml:space="preserve">  -----------------------</v>
          </cell>
          <cell r="F98" t="str">
            <v xml:space="preserve">  -----------------------</v>
          </cell>
          <cell r="G98" t="str">
            <v xml:space="preserve">  -----------------------</v>
          </cell>
          <cell r="H98" t="str">
            <v xml:space="preserve">  -----------------------</v>
          </cell>
          <cell r="I98" t="str">
            <v xml:space="preserve">  -----------------------</v>
          </cell>
          <cell r="J98" t="str">
            <v xml:space="preserve">  -----------------------</v>
          </cell>
          <cell r="K98" t="str">
            <v xml:space="preserve">  -----------------------</v>
          </cell>
          <cell r="L98" t="str">
            <v xml:space="preserve">  -----------------------</v>
          </cell>
          <cell r="M98" t="str">
            <v xml:space="preserve">  -----------------------</v>
          </cell>
          <cell r="N98" t="str">
            <v xml:space="preserve">  -----------------------</v>
          </cell>
          <cell r="O98" t="str">
            <v xml:space="preserve">  -----------------------</v>
          </cell>
          <cell r="P98" t="str">
            <v xml:space="preserve">  -----------------------</v>
          </cell>
          <cell r="Q98" t="str">
            <v xml:space="preserve">  -----------------------</v>
          </cell>
          <cell r="R98" t="str">
            <v xml:space="preserve">  -----------------------</v>
          </cell>
          <cell r="S98" t="str">
            <v xml:space="preserve">  -----------------------</v>
          </cell>
          <cell r="T98" t="str">
            <v xml:space="preserve">  -----------------------</v>
          </cell>
          <cell r="U98" t="str">
            <v xml:space="preserve">  -----------------------</v>
          </cell>
          <cell r="V98" t="str">
            <v xml:space="preserve">  -----------------------</v>
          </cell>
          <cell r="W98" t="str">
            <v xml:space="preserve">  -----------------------</v>
          </cell>
          <cell r="X98" t="str">
            <v xml:space="preserve">  -----------------------</v>
          </cell>
          <cell r="Y98" t="str">
            <v xml:space="preserve">  -----------------------</v>
          </cell>
          <cell r="Z98" t="str">
            <v xml:space="preserve">  -----------------------</v>
          </cell>
          <cell r="AA98" t="str">
            <v xml:space="preserve">  -----------------------</v>
          </cell>
          <cell r="AB98" t="str">
            <v xml:space="preserve">  -----------------------</v>
          </cell>
          <cell r="AC98" t="str">
            <v xml:space="preserve">  -----------------------</v>
          </cell>
          <cell r="AD98" t="str">
            <v xml:space="preserve">  -----------------------</v>
          </cell>
          <cell r="AE98" t="str">
            <v xml:space="preserve">  -----------------------</v>
          </cell>
          <cell r="AF98" t="str">
            <v xml:space="preserve">  -----------------------</v>
          </cell>
          <cell r="AG98" t="str">
            <v xml:space="preserve">  -----------------------</v>
          </cell>
          <cell r="AH98" t="str">
            <v xml:space="preserve">  -----------------------</v>
          </cell>
          <cell r="AI98" t="str">
            <v xml:space="preserve">  -----------------------</v>
          </cell>
          <cell r="AJ98" t="str">
            <v xml:space="preserve">  -----------------------</v>
          </cell>
          <cell r="AK98" t="str">
            <v xml:space="preserve">  -----------------------</v>
          </cell>
          <cell r="AL98" t="str">
            <v xml:space="preserve">  -----------------------</v>
          </cell>
          <cell r="AM98" t="str">
            <v xml:space="preserve">  -----------------------</v>
          </cell>
        </row>
        <row r="99">
          <cell r="C99">
            <v>12000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4279.3999999999996</v>
          </cell>
          <cell r="J99">
            <v>0</v>
          </cell>
          <cell r="K99">
            <v>0</v>
          </cell>
          <cell r="L99">
            <v>16279.4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1230.44</v>
          </cell>
          <cell r="S99">
            <v>0</v>
          </cell>
          <cell r="T99">
            <v>1230.44</v>
          </cell>
          <cell r="U99">
            <v>434.52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1664.96</v>
          </cell>
          <cell r="AH99">
            <v>14614.44</v>
          </cell>
          <cell r="AI99">
            <v>317.68</v>
          </cell>
          <cell r="AJ99">
            <v>571.84</v>
          </cell>
          <cell r="AK99">
            <v>1504.56</v>
          </cell>
          <cell r="AL99">
            <v>363.08</v>
          </cell>
          <cell r="AM99">
            <v>325.60000000000002</v>
          </cell>
        </row>
        <row r="101">
          <cell r="A101" t="str">
            <v>Departamento 4117 CDE COMISION DE JUSTICIA PARTIDARIA</v>
          </cell>
        </row>
        <row r="102">
          <cell r="A102" t="str">
            <v>00071</v>
          </cell>
          <cell r="B102" t="str">
            <v>Huerta Gomez Elizabeth</v>
          </cell>
          <cell r="C102">
            <v>10906.25</v>
          </cell>
          <cell r="D102">
            <v>2181.25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13087.5</v>
          </cell>
          <cell r="M102">
            <v>0</v>
          </cell>
          <cell r="N102">
            <v>0</v>
          </cell>
          <cell r="O102">
            <v>3638.66</v>
          </cell>
          <cell r="P102">
            <v>0</v>
          </cell>
          <cell r="Q102">
            <v>0</v>
          </cell>
          <cell r="R102">
            <v>1377.34</v>
          </cell>
          <cell r="S102">
            <v>0</v>
          </cell>
          <cell r="T102">
            <v>1377.34</v>
          </cell>
          <cell r="U102">
            <v>385.26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5401.26</v>
          </cell>
          <cell r="AH102">
            <v>7686.24</v>
          </cell>
          <cell r="AI102">
            <v>264.8</v>
          </cell>
          <cell r="AJ102">
            <v>476.64</v>
          </cell>
          <cell r="AK102">
            <v>924.86</v>
          </cell>
          <cell r="AL102">
            <v>302.64</v>
          </cell>
          <cell r="AM102">
            <v>261.76</v>
          </cell>
        </row>
        <row r="103">
          <cell r="A103" t="str">
            <v>Total Depto</v>
          </cell>
          <cell r="C103" t="str">
            <v xml:space="preserve">  -----------------------</v>
          </cell>
          <cell r="D103" t="str">
            <v xml:space="preserve">  -----------------------</v>
          </cell>
          <cell r="E103" t="str">
            <v xml:space="preserve">  -----------------------</v>
          </cell>
          <cell r="F103" t="str">
            <v xml:space="preserve">  -----------------------</v>
          </cell>
          <cell r="G103" t="str">
            <v xml:space="preserve">  -----------------------</v>
          </cell>
          <cell r="H103" t="str">
            <v xml:space="preserve">  -----------------------</v>
          </cell>
          <cell r="I103" t="str">
            <v xml:space="preserve">  -----------------------</v>
          </cell>
          <cell r="J103" t="str">
            <v xml:space="preserve">  -----------------------</v>
          </cell>
          <cell r="K103" t="str">
            <v xml:space="preserve">  -----------------------</v>
          </cell>
          <cell r="L103" t="str">
            <v xml:space="preserve">  -----------------------</v>
          </cell>
          <cell r="M103" t="str">
            <v xml:space="preserve">  -----------------------</v>
          </cell>
          <cell r="N103" t="str">
            <v xml:space="preserve">  -----------------------</v>
          </cell>
          <cell r="O103" t="str">
            <v xml:space="preserve">  -----------------------</v>
          </cell>
          <cell r="P103" t="str">
            <v xml:space="preserve">  -----------------------</v>
          </cell>
          <cell r="Q103" t="str">
            <v xml:space="preserve">  -----------------------</v>
          </cell>
          <cell r="R103" t="str">
            <v xml:space="preserve">  -----------------------</v>
          </cell>
          <cell r="S103" t="str">
            <v xml:space="preserve">  -----------------------</v>
          </cell>
          <cell r="T103" t="str">
            <v xml:space="preserve">  -----------------------</v>
          </cell>
          <cell r="U103" t="str">
            <v xml:space="preserve">  -----------------------</v>
          </cell>
          <cell r="V103" t="str">
            <v xml:space="preserve">  -----------------------</v>
          </cell>
          <cell r="W103" t="str">
            <v xml:space="preserve">  -----------------------</v>
          </cell>
          <cell r="X103" t="str">
            <v xml:space="preserve">  -----------------------</v>
          </cell>
          <cell r="Y103" t="str">
            <v xml:space="preserve">  -----------------------</v>
          </cell>
          <cell r="Z103" t="str">
            <v xml:space="preserve">  -----------------------</v>
          </cell>
          <cell r="AA103" t="str">
            <v xml:space="preserve">  -----------------------</v>
          </cell>
          <cell r="AB103" t="str">
            <v xml:space="preserve">  -----------------------</v>
          </cell>
          <cell r="AC103" t="str">
            <v xml:space="preserve">  -----------------------</v>
          </cell>
          <cell r="AD103" t="str">
            <v xml:space="preserve">  -----------------------</v>
          </cell>
          <cell r="AE103" t="str">
            <v xml:space="preserve">  -----------------------</v>
          </cell>
          <cell r="AF103" t="str">
            <v xml:space="preserve">  -----------------------</v>
          </cell>
          <cell r="AG103" t="str">
            <v xml:space="preserve">  -----------------------</v>
          </cell>
          <cell r="AH103" t="str">
            <v xml:space="preserve">  -----------------------</v>
          </cell>
          <cell r="AI103" t="str">
            <v xml:space="preserve">  -----------------------</v>
          </cell>
          <cell r="AJ103" t="str">
            <v xml:space="preserve">  -----------------------</v>
          </cell>
          <cell r="AK103" t="str">
            <v xml:space="preserve">  -----------------------</v>
          </cell>
          <cell r="AL103" t="str">
            <v xml:space="preserve">  -----------------------</v>
          </cell>
          <cell r="AM103" t="str">
            <v xml:space="preserve">  -----------------------</v>
          </cell>
        </row>
        <row r="104">
          <cell r="C104">
            <v>10906.25</v>
          </cell>
          <cell r="D104">
            <v>2181.25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13087.5</v>
          </cell>
          <cell r="M104">
            <v>0</v>
          </cell>
          <cell r="N104">
            <v>0</v>
          </cell>
          <cell r="O104">
            <v>3638.66</v>
          </cell>
          <cell r="P104">
            <v>0</v>
          </cell>
          <cell r="Q104">
            <v>0</v>
          </cell>
          <cell r="R104">
            <v>1377.34</v>
          </cell>
          <cell r="S104">
            <v>0</v>
          </cell>
          <cell r="T104">
            <v>1377.34</v>
          </cell>
          <cell r="U104">
            <v>385.26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5401.26</v>
          </cell>
          <cell r="AH104">
            <v>7686.24</v>
          </cell>
          <cell r="AI104">
            <v>264.8</v>
          </cell>
          <cell r="AJ104">
            <v>476.64</v>
          </cell>
          <cell r="AK104">
            <v>924.86</v>
          </cell>
          <cell r="AL104">
            <v>302.64</v>
          </cell>
          <cell r="AM104">
            <v>261.76</v>
          </cell>
        </row>
        <row r="106">
          <cell r="A106" t="str">
            <v>Departamento 4118 CDE COMISION ESTATAL DE PROCESOS INTERN</v>
          </cell>
        </row>
        <row r="107">
          <cell r="A107" t="str">
            <v>00042</v>
          </cell>
          <cell r="B107" t="str">
            <v>Muciño Velazquez Erika Viviana</v>
          </cell>
          <cell r="C107">
            <v>9800.7000000000007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9800.7000000000007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811.94</v>
          </cell>
          <cell r="S107">
            <v>0</v>
          </cell>
          <cell r="T107">
            <v>811.94</v>
          </cell>
          <cell r="U107">
            <v>279.8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1091.74</v>
          </cell>
          <cell r="AH107">
            <v>8708.9599999999991</v>
          </cell>
          <cell r="AI107">
            <v>198.3</v>
          </cell>
          <cell r="AJ107">
            <v>356.94</v>
          </cell>
          <cell r="AK107">
            <v>816.54</v>
          </cell>
          <cell r="AL107">
            <v>226.64</v>
          </cell>
          <cell r="AM107">
            <v>196.02</v>
          </cell>
        </row>
        <row r="108">
          <cell r="A108" t="str">
            <v>00856</v>
          </cell>
          <cell r="B108" t="str">
            <v>Iñiguez Ibarra Gustavo</v>
          </cell>
          <cell r="C108">
            <v>9990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1120.74</v>
          </cell>
          <cell r="J108">
            <v>0</v>
          </cell>
          <cell r="K108">
            <v>0</v>
          </cell>
          <cell r="L108">
            <v>11110.74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1023.1</v>
          </cell>
          <cell r="S108">
            <v>0</v>
          </cell>
          <cell r="T108">
            <v>1023.1</v>
          </cell>
          <cell r="U108">
            <v>316.98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1340.08</v>
          </cell>
          <cell r="AH108">
            <v>9770.66</v>
          </cell>
          <cell r="AI108">
            <v>221.74</v>
          </cell>
          <cell r="AJ108">
            <v>399.14</v>
          </cell>
          <cell r="AK108">
            <v>854.72</v>
          </cell>
          <cell r="AL108">
            <v>253.42</v>
          </cell>
          <cell r="AM108">
            <v>222.22</v>
          </cell>
        </row>
        <row r="109">
          <cell r="A109" t="str">
            <v>Total Depto</v>
          </cell>
          <cell r="C109" t="str">
            <v xml:space="preserve">  -----------------------</v>
          </cell>
          <cell r="D109" t="str">
            <v xml:space="preserve">  -----------------------</v>
          </cell>
          <cell r="E109" t="str">
            <v xml:space="preserve">  -----------------------</v>
          </cell>
          <cell r="F109" t="str">
            <v xml:space="preserve">  -----------------------</v>
          </cell>
          <cell r="G109" t="str">
            <v xml:space="preserve">  -----------------------</v>
          </cell>
          <cell r="H109" t="str">
            <v xml:space="preserve">  -----------------------</v>
          </cell>
          <cell r="I109" t="str">
            <v xml:space="preserve">  -----------------------</v>
          </cell>
          <cell r="J109" t="str">
            <v xml:space="preserve">  -----------------------</v>
          </cell>
          <cell r="K109" t="str">
            <v xml:space="preserve">  -----------------------</v>
          </cell>
          <cell r="L109" t="str">
            <v xml:space="preserve">  -----------------------</v>
          </cell>
          <cell r="M109" t="str">
            <v xml:space="preserve">  -----------------------</v>
          </cell>
          <cell r="N109" t="str">
            <v xml:space="preserve">  -----------------------</v>
          </cell>
          <cell r="O109" t="str">
            <v xml:space="preserve">  -----------------------</v>
          </cell>
          <cell r="P109" t="str">
            <v xml:space="preserve">  -----------------------</v>
          </cell>
          <cell r="Q109" t="str">
            <v xml:space="preserve">  -----------------------</v>
          </cell>
          <cell r="R109" t="str">
            <v xml:space="preserve">  -----------------------</v>
          </cell>
          <cell r="S109" t="str">
            <v xml:space="preserve">  -----------------------</v>
          </cell>
          <cell r="T109" t="str">
            <v xml:space="preserve">  -----------------------</v>
          </cell>
          <cell r="U109" t="str">
            <v xml:space="preserve">  -----------------------</v>
          </cell>
          <cell r="V109" t="str">
            <v xml:space="preserve">  -----------------------</v>
          </cell>
          <cell r="W109" t="str">
            <v xml:space="preserve">  -----------------------</v>
          </cell>
          <cell r="X109" t="str">
            <v xml:space="preserve">  -----------------------</v>
          </cell>
          <cell r="Y109" t="str">
            <v xml:space="preserve">  -----------------------</v>
          </cell>
          <cell r="Z109" t="str">
            <v xml:space="preserve">  -----------------------</v>
          </cell>
          <cell r="AA109" t="str">
            <v xml:space="preserve">  -----------------------</v>
          </cell>
          <cell r="AB109" t="str">
            <v xml:space="preserve">  -----------------------</v>
          </cell>
          <cell r="AC109" t="str">
            <v xml:space="preserve">  -----------------------</v>
          </cell>
          <cell r="AD109" t="str">
            <v xml:space="preserve">  -----------------------</v>
          </cell>
          <cell r="AE109" t="str">
            <v xml:space="preserve">  -----------------------</v>
          </cell>
          <cell r="AF109" t="str">
            <v xml:space="preserve">  -----------------------</v>
          </cell>
          <cell r="AG109" t="str">
            <v xml:space="preserve">  -----------------------</v>
          </cell>
          <cell r="AH109" t="str">
            <v xml:space="preserve">  -----------------------</v>
          </cell>
          <cell r="AI109" t="str">
            <v xml:space="preserve">  -----------------------</v>
          </cell>
          <cell r="AJ109" t="str">
            <v xml:space="preserve">  -----------------------</v>
          </cell>
          <cell r="AK109" t="str">
            <v xml:space="preserve">  -----------------------</v>
          </cell>
          <cell r="AL109" t="str">
            <v xml:space="preserve">  -----------------------</v>
          </cell>
          <cell r="AM109" t="str">
            <v xml:space="preserve">  -----------------------</v>
          </cell>
        </row>
        <row r="110">
          <cell r="C110">
            <v>19790.7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1120.74</v>
          </cell>
          <cell r="J110">
            <v>0</v>
          </cell>
          <cell r="K110">
            <v>0</v>
          </cell>
          <cell r="L110">
            <v>20911.439999999999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1835.04</v>
          </cell>
          <cell r="S110">
            <v>0</v>
          </cell>
          <cell r="T110">
            <v>1835.04</v>
          </cell>
          <cell r="U110">
            <v>596.78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2431.8200000000002</v>
          </cell>
          <cell r="AH110">
            <v>18479.62</v>
          </cell>
          <cell r="AI110">
            <v>420.04</v>
          </cell>
          <cell r="AJ110">
            <v>756.08</v>
          </cell>
          <cell r="AK110">
            <v>1671.26</v>
          </cell>
          <cell r="AL110">
            <v>480.06</v>
          </cell>
          <cell r="AM110">
            <v>418.24</v>
          </cell>
        </row>
        <row r="112">
          <cell r="A112" t="str">
            <v>Departamento 4122 CDE SECRETARIA DE OPERACION POLITICA</v>
          </cell>
        </row>
        <row r="113">
          <cell r="A113" t="str">
            <v>00887</v>
          </cell>
          <cell r="B113" t="str">
            <v>De Leon Meza Hugo Fidencio</v>
          </cell>
          <cell r="C113">
            <v>17429.400000000001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17429.400000000001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2300.7199999999998</v>
          </cell>
          <cell r="S113">
            <v>0</v>
          </cell>
          <cell r="T113">
            <v>2300.7199999999998</v>
          </cell>
          <cell r="U113">
            <v>524.54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2825.26</v>
          </cell>
          <cell r="AH113">
            <v>14604.14</v>
          </cell>
          <cell r="AI113">
            <v>352.66</v>
          </cell>
          <cell r="AJ113">
            <v>634.78</v>
          </cell>
          <cell r="AK113">
            <v>1067.94</v>
          </cell>
          <cell r="AL113">
            <v>403.04</v>
          </cell>
          <cell r="AM113">
            <v>348.58</v>
          </cell>
        </row>
        <row r="114">
          <cell r="A114" t="str">
            <v>Total Depto</v>
          </cell>
          <cell r="C114" t="str">
            <v xml:space="preserve">  -----------------------</v>
          </cell>
          <cell r="D114" t="str">
            <v xml:space="preserve">  -----------------------</v>
          </cell>
          <cell r="E114" t="str">
            <v xml:space="preserve">  -----------------------</v>
          </cell>
          <cell r="F114" t="str">
            <v xml:space="preserve">  -----------------------</v>
          </cell>
          <cell r="G114" t="str">
            <v xml:space="preserve">  -----------------------</v>
          </cell>
          <cell r="H114" t="str">
            <v xml:space="preserve">  -----------------------</v>
          </cell>
          <cell r="I114" t="str">
            <v xml:space="preserve">  -----------------------</v>
          </cell>
          <cell r="J114" t="str">
            <v xml:space="preserve">  -----------------------</v>
          </cell>
          <cell r="K114" t="str">
            <v xml:space="preserve">  -----------------------</v>
          </cell>
          <cell r="L114" t="str">
            <v xml:space="preserve">  -----------------------</v>
          </cell>
          <cell r="M114" t="str">
            <v xml:space="preserve">  -----------------------</v>
          </cell>
          <cell r="N114" t="str">
            <v xml:space="preserve">  -----------------------</v>
          </cell>
          <cell r="O114" t="str">
            <v xml:space="preserve">  -----------------------</v>
          </cell>
          <cell r="P114" t="str">
            <v xml:space="preserve">  -----------------------</v>
          </cell>
          <cell r="Q114" t="str">
            <v xml:space="preserve">  -----------------------</v>
          </cell>
          <cell r="R114" t="str">
            <v xml:space="preserve">  -----------------------</v>
          </cell>
          <cell r="S114" t="str">
            <v xml:space="preserve">  -----------------------</v>
          </cell>
          <cell r="T114" t="str">
            <v xml:space="preserve">  -----------------------</v>
          </cell>
          <cell r="U114" t="str">
            <v xml:space="preserve">  -----------------------</v>
          </cell>
          <cell r="V114" t="str">
            <v xml:space="preserve">  -----------------------</v>
          </cell>
          <cell r="W114" t="str">
            <v xml:space="preserve">  -----------------------</v>
          </cell>
          <cell r="X114" t="str">
            <v xml:space="preserve">  -----------------------</v>
          </cell>
          <cell r="Y114" t="str">
            <v xml:space="preserve">  -----------------------</v>
          </cell>
          <cell r="Z114" t="str">
            <v xml:space="preserve">  -----------------------</v>
          </cell>
          <cell r="AA114" t="str">
            <v xml:space="preserve">  -----------------------</v>
          </cell>
          <cell r="AB114" t="str">
            <v xml:space="preserve">  -----------------------</v>
          </cell>
          <cell r="AC114" t="str">
            <v xml:space="preserve">  -----------------------</v>
          </cell>
          <cell r="AD114" t="str">
            <v xml:space="preserve">  -----------------------</v>
          </cell>
          <cell r="AE114" t="str">
            <v xml:space="preserve">  -----------------------</v>
          </cell>
          <cell r="AF114" t="str">
            <v xml:space="preserve">  -----------------------</v>
          </cell>
          <cell r="AG114" t="str">
            <v xml:space="preserve">  -----------------------</v>
          </cell>
          <cell r="AH114" t="str">
            <v xml:space="preserve">  -----------------------</v>
          </cell>
          <cell r="AI114" t="str">
            <v xml:space="preserve">  -----------------------</v>
          </cell>
          <cell r="AJ114" t="str">
            <v xml:space="preserve">  -----------------------</v>
          </cell>
          <cell r="AK114" t="str">
            <v xml:space="preserve">  -----------------------</v>
          </cell>
          <cell r="AL114" t="str">
            <v xml:space="preserve">  -----------------------</v>
          </cell>
          <cell r="AM114" t="str">
            <v xml:space="preserve">  -----------------------</v>
          </cell>
        </row>
        <row r="115">
          <cell r="C115">
            <v>17429.400000000001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17429.400000000001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2300.7199999999998</v>
          </cell>
          <cell r="S115">
            <v>0</v>
          </cell>
          <cell r="T115">
            <v>2300.7199999999998</v>
          </cell>
          <cell r="U115">
            <v>524.54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2825.26</v>
          </cell>
          <cell r="AH115">
            <v>14604.14</v>
          </cell>
          <cell r="AI115">
            <v>352.66</v>
          </cell>
          <cell r="AJ115">
            <v>634.78</v>
          </cell>
          <cell r="AK115">
            <v>1067.94</v>
          </cell>
          <cell r="AL115">
            <v>403.04</v>
          </cell>
          <cell r="AM115">
            <v>348.58</v>
          </cell>
        </row>
        <row r="117">
          <cell r="A117" t="str">
            <v>Departamento 4123 CDE SECRETARIA DE ATENCION P DISCAPACIDA</v>
          </cell>
        </row>
        <row r="118">
          <cell r="A118" t="str">
            <v>00276</v>
          </cell>
          <cell r="B118" t="str">
            <v>Mata Avila Jesus</v>
          </cell>
          <cell r="C118">
            <v>10275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1925</v>
          </cell>
          <cell r="J118">
            <v>0</v>
          </cell>
          <cell r="K118">
            <v>0</v>
          </cell>
          <cell r="L118">
            <v>12200</v>
          </cell>
          <cell r="M118">
            <v>15</v>
          </cell>
          <cell r="N118">
            <v>1313.1</v>
          </cell>
          <cell r="O118">
            <v>0</v>
          </cell>
          <cell r="P118">
            <v>0</v>
          </cell>
          <cell r="Q118">
            <v>0</v>
          </cell>
          <cell r="R118">
            <v>1218.3</v>
          </cell>
          <cell r="S118">
            <v>0</v>
          </cell>
          <cell r="T118">
            <v>1218.3</v>
          </cell>
          <cell r="U118">
            <v>348.44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2894.84</v>
          </cell>
          <cell r="AH118">
            <v>9305.16</v>
          </cell>
          <cell r="AI118">
            <v>241.58</v>
          </cell>
          <cell r="AJ118">
            <v>434.86</v>
          </cell>
          <cell r="AK118">
            <v>887.06</v>
          </cell>
          <cell r="AL118">
            <v>276.10000000000002</v>
          </cell>
          <cell r="AM118">
            <v>244</v>
          </cell>
        </row>
        <row r="119">
          <cell r="A119" t="str">
            <v>Total Depto</v>
          </cell>
          <cell r="C119" t="str">
            <v xml:space="preserve">  -----------------------</v>
          </cell>
          <cell r="D119" t="str">
            <v xml:space="preserve">  -----------------------</v>
          </cell>
          <cell r="E119" t="str">
            <v xml:space="preserve">  -----------------------</v>
          </cell>
          <cell r="F119" t="str">
            <v xml:space="preserve">  -----------------------</v>
          </cell>
          <cell r="G119" t="str">
            <v xml:space="preserve">  -----------------------</v>
          </cell>
          <cell r="H119" t="str">
            <v xml:space="preserve">  -----------------------</v>
          </cell>
          <cell r="I119" t="str">
            <v xml:space="preserve">  -----------------------</v>
          </cell>
          <cell r="J119" t="str">
            <v xml:space="preserve">  -----------------------</v>
          </cell>
          <cell r="K119" t="str">
            <v xml:space="preserve">  -----------------------</v>
          </cell>
          <cell r="L119" t="str">
            <v xml:space="preserve">  -----------------------</v>
          </cell>
          <cell r="M119" t="str">
            <v xml:space="preserve">  -----------------------</v>
          </cell>
          <cell r="N119" t="str">
            <v xml:space="preserve">  -----------------------</v>
          </cell>
          <cell r="O119" t="str">
            <v xml:space="preserve">  -----------------------</v>
          </cell>
          <cell r="P119" t="str">
            <v xml:space="preserve">  -----------------------</v>
          </cell>
          <cell r="Q119" t="str">
            <v xml:space="preserve">  -----------------------</v>
          </cell>
          <cell r="R119" t="str">
            <v xml:space="preserve">  -----------------------</v>
          </cell>
          <cell r="S119" t="str">
            <v xml:space="preserve">  -----------------------</v>
          </cell>
          <cell r="T119" t="str">
            <v xml:space="preserve">  -----------------------</v>
          </cell>
          <cell r="U119" t="str">
            <v xml:space="preserve">  -----------------------</v>
          </cell>
          <cell r="V119" t="str">
            <v xml:space="preserve">  -----------------------</v>
          </cell>
          <cell r="W119" t="str">
            <v xml:space="preserve">  -----------------------</v>
          </cell>
          <cell r="X119" t="str">
            <v xml:space="preserve">  -----------------------</v>
          </cell>
          <cell r="Y119" t="str">
            <v xml:space="preserve">  -----------------------</v>
          </cell>
          <cell r="Z119" t="str">
            <v xml:space="preserve">  -----------------------</v>
          </cell>
          <cell r="AA119" t="str">
            <v xml:space="preserve">  -----------------------</v>
          </cell>
          <cell r="AB119" t="str">
            <v xml:space="preserve">  -----------------------</v>
          </cell>
          <cell r="AC119" t="str">
            <v xml:space="preserve">  -----------------------</v>
          </cell>
          <cell r="AD119" t="str">
            <v xml:space="preserve">  -----------------------</v>
          </cell>
          <cell r="AE119" t="str">
            <v xml:space="preserve">  -----------------------</v>
          </cell>
          <cell r="AF119" t="str">
            <v xml:space="preserve">  -----------------------</v>
          </cell>
          <cell r="AG119" t="str">
            <v xml:space="preserve">  -----------------------</v>
          </cell>
          <cell r="AH119" t="str">
            <v xml:space="preserve">  -----------------------</v>
          </cell>
          <cell r="AI119" t="str">
            <v xml:space="preserve">  -----------------------</v>
          </cell>
          <cell r="AJ119" t="str">
            <v xml:space="preserve">  -----------------------</v>
          </cell>
          <cell r="AK119" t="str">
            <v xml:space="preserve">  -----------------------</v>
          </cell>
          <cell r="AL119" t="str">
            <v xml:space="preserve">  -----------------------</v>
          </cell>
          <cell r="AM119" t="str">
            <v xml:space="preserve">  -----------------------</v>
          </cell>
        </row>
        <row r="120">
          <cell r="C120">
            <v>10275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1925</v>
          </cell>
          <cell r="J120">
            <v>0</v>
          </cell>
          <cell r="K120">
            <v>0</v>
          </cell>
          <cell r="L120">
            <v>12200</v>
          </cell>
          <cell r="M120">
            <v>15</v>
          </cell>
          <cell r="N120">
            <v>1313.1</v>
          </cell>
          <cell r="O120">
            <v>0</v>
          </cell>
          <cell r="P120">
            <v>0</v>
          </cell>
          <cell r="Q120">
            <v>0</v>
          </cell>
          <cell r="R120">
            <v>1218.3</v>
          </cell>
          <cell r="S120">
            <v>0</v>
          </cell>
          <cell r="T120">
            <v>1218.3</v>
          </cell>
          <cell r="U120">
            <v>348.44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2894.84</v>
          </cell>
          <cell r="AH120">
            <v>9305.16</v>
          </cell>
          <cell r="AI120">
            <v>241.58</v>
          </cell>
          <cell r="AJ120">
            <v>434.86</v>
          </cell>
          <cell r="AK120">
            <v>887.06</v>
          </cell>
          <cell r="AL120">
            <v>276.10000000000002</v>
          </cell>
          <cell r="AM120">
            <v>244</v>
          </cell>
        </row>
        <row r="122">
          <cell r="A122" t="str">
            <v>Departamento 4221 COM MUN TONALA</v>
          </cell>
        </row>
        <row r="123">
          <cell r="A123" t="str">
            <v>00848</v>
          </cell>
          <cell r="B123" t="str">
            <v>Rivas Padilla Margarita</v>
          </cell>
          <cell r="C123">
            <v>9999.9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6603.04</v>
          </cell>
          <cell r="J123">
            <v>0</v>
          </cell>
          <cell r="K123">
            <v>0</v>
          </cell>
          <cell r="L123">
            <v>16602.939999999999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2124.1799999999998</v>
          </cell>
          <cell r="S123">
            <v>0</v>
          </cell>
          <cell r="T123">
            <v>2124.1799999999998</v>
          </cell>
          <cell r="U123">
            <v>469.46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2593.64</v>
          </cell>
          <cell r="AH123">
            <v>14009.3</v>
          </cell>
          <cell r="AI123">
            <v>317.88</v>
          </cell>
          <cell r="AJ123">
            <v>572.20000000000005</v>
          </cell>
          <cell r="AK123">
            <v>1011.32</v>
          </cell>
          <cell r="AL123">
            <v>363.3</v>
          </cell>
          <cell r="AM123">
            <v>332.06</v>
          </cell>
        </row>
        <row r="124">
          <cell r="A124" t="str">
            <v>Total Depto</v>
          </cell>
          <cell r="C124" t="str">
            <v xml:space="preserve">  -----------------------</v>
          </cell>
          <cell r="D124" t="str">
            <v xml:space="preserve">  -----------------------</v>
          </cell>
          <cell r="E124" t="str">
            <v xml:space="preserve">  -----------------------</v>
          </cell>
          <cell r="F124" t="str">
            <v xml:space="preserve">  -----------------------</v>
          </cell>
          <cell r="G124" t="str">
            <v xml:space="preserve">  -----------------------</v>
          </cell>
          <cell r="H124" t="str">
            <v xml:space="preserve">  -----------------------</v>
          </cell>
          <cell r="I124" t="str">
            <v xml:space="preserve">  -----------------------</v>
          </cell>
          <cell r="J124" t="str">
            <v xml:space="preserve">  -----------------------</v>
          </cell>
          <cell r="K124" t="str">
            <v xml:space="preserve">  -----------------------</v>
          </cell>
          <cell r="L124" t="str">
            <v xml:space="preserve">  -----------------------</v>
          </cell>
          <cell r="M124" t="str">
            <v xml:space="preserve">  -----------------------</v>
          </cell>
          <cell r="N124" t="str">
            <v xml:space="preserve">  -----------------------</v>
          </cell>
          <cell r="O124" t="str">
            <v xml:space="preserve">  -----------------------</v>
          </cell>
          <cell r="P124" t="str">
            <v xml:space="preserve">  -----------------------</v>
          </cell>
          <cell r="Q124" t="str">
            <v xml:space="preserve">  -----------------------</v>
          </cell>
          <cell r="R124" t="str">
            <v xml:space="preserve">  -----------------------</v>
          </cell>
          <cell r="S124" t="str">
            <v xml:space="preserve">  -----------------------</v>
          </cell>
          <cell r="T124" t="str">
            <v xml:space="preserve">  -----------------------</v>
          </cell>
          <cell r="U124" t="str">
            <v xml:space="preserve">  -----------------------</v>
          </cell>
          <cell r="V124" t="str">
            <v xml:space="preserve">  -----------------------</v>
          </cell>
          <cell r="W124" t="str">
            <v xml:space="preserve">  -----------------------</v>
          </cell>
          <cell r="X124" t="str">
            <v xml:space="preserve">  -----------------------</v>
          </cell>
          <cell r="Y124" t="str">
            <v xml:space="preserve">  -----------------------</v>
          </cell>
          <cell r="Z124" t="str">
            <v xml:space="preserve">  -----------------------</v>
          </cell>
          <cell r="AA124" t="str">
            <v xml:space="preserve">  -----------------------</v>
          </cell>
          <cell r="AB124" t="str">
            <v xml:space="preserve">  -----------------------</v>
          </cell>
          <cell r="AC124" t="str">
            <v xml:space="preserve">  -----------------------</v>
          </cell>
          <cell r="AD124" t="str">
            <v xml:space="preserve">  -----------------------</v>
          </cell>
          <cell r="AE124" t="str">
            <v xml:space="preserve">  -----------------------</v>
          </cell>
          <cell r="AF124" t="str">
            <v xml:space="preserve">  -----------------------</v>
          </cell>
          <cell r="AG124" t="str">
            <v xml:space="preserve">  -----------------------</v>
          </cell>
          <cell r="AH124" t="str">
            <v xml:space="preserve">  -----------------------</v>
          </cell>
          <cell r="AI124" t="str">
            <v xml:space="preserve">  -----------------------</v>
          </cell>
          <cell r="AJ124" t="str">
            <v xml:space="preserve">  -----------------------</v>
          </cell>
          <cell r="AK124" t="str">
            <v xml:space="preserve">  -----------------------</v>
          </cell>
          <cell r="AL124" t="str">
            <v xml:space="preserve">  -----------------------</v>
          </cell>
          <cell r="AM124" t="str">
            <v xml:space="preserve">  -----------------------</v>
          </cell>
        </row>
        <row r="125">
          <cell r="C125">
            <v>9999.9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6603.04</v>
          </cell>
          <cell r="J125">
            <v>0</v>
          </cell>
          <cell r="K125">
            <v>0</v>
          </cell>
          <cell r="L125">
            <v>16602.939999999999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2124.1799999999998</v>
          </cell>
          <cell r="S125">
            <v>0</v>
          </cell>
          <cell r="T125">
            <v>2124.1799999999998</v>
          </cell>
          <cell r="U125">
            <v>469.46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2593.64</v>
          </cell>
          <cell r="AH125">
            <v>14009.3</v>
          </cell>
          <cell r="AI125">
            <v>317.88</v>
          </cell>
          <cell r="AJ125">
            <v>572.20000000000005</v>
          </cell>
          <cell r="AK125">
            <v>1011.32</v>
          </cell>
          <cell r="AL125">
            <v>363.3</v>
          </cell>
          <cell r="AM125">
            <v>332.06</v>
          </cell>
        </row>
        <row r="127">
          <cell r="A127" t="str">
            <v>Departamento 4301 SECT MOVIMIENTO TERRITORIAL</v>
          </cell>
        </row>
        <row r="128">
          <cell r="A128" t="str">
            <v>00015</v>
          </cell>
          <cell r="B128" t="str">
            <v>López Hueso Tayde Lucina</v>
          </cell>
          <cell r="C128">
            <v>14409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14409</v>
          </cell>
          <cell r="M128">
            <v>15</v>
          </cell>
          <cell r="N128">
            <v>0</v>
          </cell>
          <cell r="O128">
            <v>4755.8599999999997</v>
          </cell>
          <cell r="P128">
            <v>0</v>
          </cell>
          <cell r="Q128">
            <v>0</v>
          </cell>
          <cell r="R128">
            <v>1655.56</v>
          </cell>
          <cell r="S128">
            <v>0</v>
          </cell>
          <cell r="T128">
            <v>1655.56</v>
          </cell>
          <cell r="U128">
            <v>427.66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6854.08</v>
          </cell>
          <cell r="AH128">
            <v>7554.92</v>
          </cell>
          <cell r="AI128">
            <v>291.54000000000002</v>
          </cell>
          <cell r="AJ128">
            <v>524.76</v>
          </cell>
          <cell r="AK128">
            <v>968.4</v>
          </cell>
          <cell r="AL128">
            <v>333.18</v>
          </cell>
          <cell r="AM128">
            <v>288.18</v>
          </cell>
        </row>
        <row r="129">
          <cell r="A129" t="str">
            <v>Total Depto</v>
          </cell>
          <cell r="C129" t="str">
            <v xml:space="preserve">  -----------------------</v>
          </cell>
          <cell r="D129" t="str">
            <v xml:space="preserve">  -----------------------</v>
          </cell>
          <cell r="E129" t="str">
            <v xml:space="preserve">  -----------------------</v>
          </cell>
          <cell r="F129" t="str">
            <v xml:space="preserve">  -----------------------</v>
          </cell>
          <cell r="G129" t="str">
            <v xml:space="preserve">  -----------------------</v>
          </cell>
          <cell r="H129" t="str">
            <v xml:space="preserve">  -----------------------</v>
          </cell>
          <cell r="I129" t="str">
            <v xml:space="preserve">  -----------------------</v>
          </cell>
          <cell r="J129" t="str">
            <v xml:space="preserve">  -----------------------</v>
          </cell>
          <cell r="K129" t="str">
            <v xml:space="preserve">  -----------------------</v>
          </cell>
          <cell r="L129" t="str">
            <v xml:space="preserve">  -----------------------</v>
          </cell>
          <cell r="M129" t="str">
            <v xml:space="preserve">  -----------------------</v>
          </cell>
          <cell r="N129" t="str">
            <v xml:space="preserve">  -----------------------</v>
          </cell>
          <cell r="O129" t="str">
            <v xml:space="preserve">  -----------------------</v>
          </cell>
          <cell r="P129" t="str">
            <v xml:space="preserve">  -----------------------</v>
          </cell>
          <cell r="Q129" t="str">
            <v xml:space="preserve">  -----------------------</v>
          </cell>
          <cell r="R129" t="str">
            <v xml:space="preserve">  -----------------------</v>
          </cell>
          <cell r="S129" t="str">
            <v xml:space="preserve">  -----------------------</v>
          </cell>
          <cell r="T129" t="str">
            <v xml:space="preserve">  -----------------------</v>
          </cell>
          <cell r="U129" t="str">
            <v xml:space="preserve">  -----------------------</v>
          </cell>
          <cell r="V129" t="str">
            <v xml:space="preserve">  -----------------------</v>
          </cell>
          <cell r="W129" t="str">
            <v xml:space="preserve">  -----------------------</v>
          </cell>
          <cell r="X129" t="str">
            <v xml:space="preserve">  -----------------------</v>
          </cell>
          <cell r="Y129" t="str">
            <v xml:space="preserve">  -----------------------</v>
          </cell>
          <cell r="Z129" t="str">
            <v xml:space="preserve">  -----------------------</v>
          </cell>
          <cell r="AA129" t="str">
            <v xml:space="preserve">  -----------------------</v>
          </cell>
          <cell r="AB129" t="str">
            <v xml:space="preserve">  -----------------------</v>
          </cell>
          <cell r="AC129" t="str">
            <v xml:space="preserve">  -----------------------</v>
          </cell>
          <cell r="AD129" t="str">
            <v xml:space="preserve">  -----------------------</v>
          </cell>
          <cell r="AE129" t="str">
            <v xml:space="preserve">  -----------------------</v>
          </cell>
          <cell r="AF129" t="str">
            <v xml:space="preserve">  -----------------------</v>
          </cell>
          <cell r="AG129" t="str">
            <v xml:space="preserve">  -----------------------</v>
          </cell>
          <cell r="AH129" t="str">
            <v xml:space="preserve">  -----------------------</v>
          </cell>
          <cell r="AI129" t="str">
            <v xml:space="preserve">  -----------------------</v>
          </cell>
          <cell r="AJ129" t="str">
            <v xml:space="preserve">  -----------------------</v>
          </cell>
          <cell r="AK129" t="str">
            <v xml:space="preserve">  -----------------------</v>
          </cell>
          <cell r="AL129" t="str">
            <v xml:space="preserve">  -----------------------</v>
          </cell>
          <cell r="AM129" t="str">
            <v xml:space="preserve">  -----------------------</v>
          </cell>
        </row>
        <row r="130">
          <cell r="C130">
            <v>14409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14409</v>
          </cell>
          <cell r="M130">
            <v>15</v>
          </cell>
          <cell r="N130">
            <v>0</v>
          </cell>
          <cell r="O130">
            <v>4755.8599999999997</v>
          </cell>
          <cell r="P130">
            <v>0</v>
          </cell>
          <cell r="Q130">
            <v>0</v>
          </cell>
          <cell r="R130">
            <v>1655.56</v>
          </cell>
          <cell r="S130">
            <v>0</v>
          </cell>
          <cell r="T130">
            <v>1655.56</v>
          </cell>
          <cell r="U130">
            <v>427.66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6854.08</v>
          </cell>
          <cell r="AH130">
            <v>7554.92</v>
          </cell>
          <cell r="AI130">
            <v>291.54000000000002</v>
          </cell>
          <cell r="AJ130">
            <v>524.76</v>
          </cell>
          <cell r="AK130">
            <v>968.4</v>
          </cell>
          <cell r="AL130">
            <v>333.18</v>
          </cell>
          <cell r="AM130">
            <v>288.18</v>
          </cell>
        </row>
        <row r="132">
          <cell r="A132" t="str">
            <v>Departamento 4303 SECT FRENTE JUVENIL REVOLUCIONARIO</v>
          </cell>
        </row>
        <row r="133">
          <cell r="A133" t="str">
            <v>00858</v>
          </cell>
          <cell r="B133" t="str">
            <v>Chavez Mora Jesus Armando</v>
          </cell>
          <cell r="C133">
            <v>3200</v>
          </cell>
          <cell r="D133">
            <v>10.96</v>
          </cell>
          <cell r="E133">
            <v>0</v>
          </cell>
          <cell r="F133">
            <v>2000</v>
          </cell>
          <cell r="G133">
            <v>603.84</v>
          </cell>
          <cell r="H133">
            <v>8767.1200000000008</v>
          </cell>
          <cell r="I133">
            <v>1069.8499999999999</v>
          </cell>
          <cell r="J133">
            <v>0</v>
          </cell>
          <cell r="K133">
            <v>0</v>
          </cell>
          <cell r="L133">
            <v>15651.77</v>
          </cell>
          <cell r="M133">
            <v>15</v>
          </cell>
          <cell r="N133">
            <v>0</v>
          </cell>
          <cell r="O133">
            <v>1625.6</v>
          </cell>
          <cell r="P133">
            <v>-174.78</v>
          </cell>
          <cell r="Q133">
            <v>0</v>
          </cell>
          <cell r="R133">
            <v>434.86</v>
          </cell>
          <cell r="S133">
            <v>639.79999999999995</v>
          </cell>
          <cell r="T133">
            <v>307.61</v>
          </cell>
          <cell r="U133">
            <v>217.26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2805.27</v>
          </cell>
          <cell r="AH133">
            <v>12846.5</v>
          </cell>
          <cell r="AI133">
            <v>158.84</v>
          </cell>
          <cell r="AJ133">
            <v>285.92</v>
          </cell>
          <cell r="AK133">
            <v>752.28</v>
          </cell>
          <cell r="AL133">
            <v>181.54</v>
          </cell>
          <cell r="AM133">
            <v>313.04000000000002</v>
          </cell>
        </row>
        <row r="134">
          <cell r="A134" t="str">
            <v>Total Depto</v>
          </cell>
          <cell r="C134" t="str">
            <v xml:space="preserve">  -----------------------</v>
          </cell>
          <cell r="D134" t="str">
            <v xml:space="preserve">  -----------------------</v>
          </cell>
          <cell r="E134" t="str">
            <v xml:space="preserve">  -----------------------</v>
          </cell>
          <cell r="F134" t="str">
            <v xml:space="preserve">  -----------------------</v>
          </cell>
          <cell r="G134" t="str">
            <v xml:space="preserve">  -----------------------</v>
          </cell>
          <cell r="H134" t="str">
            <v xml:space="preserve">  -----------------------</v>
          </cell>
          <cell r="I134" t="str">
            <v xml:space="preserve">  -----------------------</v>
          </cell>
          <cell r="J134" t="str">
            <v xml:space="preserve">  -----------------------</v>
          </cell>
          <cell r="K134" t="str">
            <v xml:space="preserve">  -----------------------</v>
          </cell>
          <cell r="L134" t="str">
            <v xml:space="preserve">  -----------------------</v>
          </cell>
          <cell r="M134" t="str">
            <v xml:space="preserve">  -----------------------</v>
          </cell>
          <cell r="N134" t="str">
            <v xml:space="preserve">  -----------------------</v>
          </cell>
          <cell r="O134" t="str">
            <v xml:space="preserve">  -----------------------</v>
          </cell>
          <cell r="P134" t="str">
            <v xml:space="preserve">  -----------------------</v>
          </cell>
          <cell r="Q134" t="str">
            <v xml:space="preserve">  -----------------------</v>
          </cell>
          <cell r="R134" t="str">
            <v xml:space="preserve">  -----------------------</v>
          </cell>
          <cell r="S134" t="str">
            <v xml:space="preserve">  -----------------------</v>
          </cell>
          <cell r="T134" t="str">
            <v xml:space="preserve">  -----------------------</v>
          </cell>
          <cell r="U134" t="str">
            <v xml:space="preserve">  -----------------------</v>
          </cell>
          <cell r="V134" t="str">
            <v xml:space="preserve">  -----------------------</v>
          </cell>
          <cell r="W134" t="str">
            <v xml:space="preserve">  -----------------------</v>
          </cell>
          <cell r="X134" t="str">
            <v xml:space="preserve">  -----------------------</v>
          </cell>
          <cell r="Y134" t="str">
            <v xml:space="preserve">  -----------------------</v>
          </cell>
          <cell r="Z134" t="str">
            <v xml:space="preserve">  -----------------------</v>
          </cell>
          <cell r="AA134" t="str">
            <v xml:space="preserve">  -----------------------</v>
          </cell>
          <cell r="AB134" t="str">
            <v xml:space="preserve">  -----------------------</v>
          </cell>
          <cell r="AC134" t="str">
            <v xml:space="preserve">  -----------------------</v>
          </cell>
          <cell r="AD134" t="str">
            <v xml:space="preserve">  -----------------------</v>
          </cell>
          <cell r="AE134" t="str">
            <v xml:space="preserve">  -----------------------</v>
          </cell>
          <cell r="AF134" t="str">
            <v xml:space="preserve">  -----------------------</v>
          </cell>
          <cell r="AG134" t="str">
            <v xml:space="preserve">  -----------------------</v>
          </cell>
          <cell r="AH134" t="str">
            <v xml:space="preserve">  -----------------------</v>
          </cell>
          <cell r="AI134" t="str">
            <v xml:space="preserve">  -----------------------</v>
          </cell>
          <cell r="AJ134" t="str">
            <v xml:space="preserve">  -----------------------</v>
          </cell>
          <cell r="AK134" t="str">
            <v xml:space="preserve">  -----------------------</v>
          </cell>
          <cell r="AL134" t="str">
            <v xml:space="preserve">  -----------------------</v>
          </cell>
          <cell r="AM134" t="str">
            <v xml:space="preserve">  -----------------------</v>
          </cell>
        </row>
        <row r="135">
          <cell r="C135">
            <v>3200</v>
          </cell>
          <cell r="D135">
            <v>10.96</v>
          </cell>
          <cell r="E135">
            <v>0</v>
          </cell>
          <cell r="F135">
            <v>2000</v>
          </cell>
          <cell r="G135">
            <v>603.84</v>
          </cell>
          <cell r="H135">
            <v>8767.1200000000008</v>
          </cell>
          <cell r="I135">
            <v>1069.8499999999999</v>
          </cell>
          <cell r="J135">
            <v>0</v>
          </cell>
          <cell r="K135">
            <v>0</v>
          </cell>
          <cell r="L135">
            <v>15651.77</v>
          </cell>
          <cell r="M135">
            <v>15</v>
          </cell>
          <cell r="N135">
            <v>0</v>
          </cell>
          <cell r="O135">
            <v>1625.6</v>
          </cell>
          <cell r="P135">
            <v>-174.78</v>
          </cell>
          <cell r="Q135">
            <v>0</v>
          </cell>
          <cell r="R135">
            <v>434.86</v>
          </cell>
          <cell r="S135">
            <v>639.79999999999995</v>
          </cell>
          <cell r="T135">
            <v>307.61</v>
          </cell>
          <cell r="U135">
            <v>217.26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2805.27</v>
          </cell>
          <cell r="AH135">
            <v>12846.5</v>
          </cell>
          <cell r="AI135">
            <v>158.84</v>
          </cell>
          <cell r="AJ135">
            <v>285.92</v>
          </cell>
          <cell r="AK135">
            <v>752.28</v>
          </cell>
          <cell r="AL135">
            <v>181.54</v>
          </cell>
          <cell r="AM135">
            <v>313.04000000000002</v>
          </cell>
        </row>
        <row r="137">
          <cell r="A137" t="str">
            <v>Departamento 4501 ORG CNC</v>
          </cell>
        </row>
        <row r="138">
          <cell r="A138" t="str">
            <v>00871</v>
          </cell>
          <cell r="B138" t="str">
            <v>Gonzalez Vizcaino Maria Lucia</v>
          </cell>
          <cell r="C138">
            <v>9999.9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1110.8399999999999</v>
          </cell>
          <cell r="J138">
            <v>0</v>
          </cell>
          <cell r="K138">
            <v>0</v>
          </cell>
          <cell r="L138">
            <v>11110.74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1023.1</v>
          </cell>
          <cell r="S138">
            <v>0</v>
          </cell>
          <cell r="T138">
            <v>1023.1</v>
          </cell>
          <cell r="U138">
            <v>317.02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1340.12</v>
          </cell>
          <cell r="AH138">
            <v>9770.6200000000008</v>
          </cell>
          <cell r="AI138">
            <v>221.78</v>
          </cell>
          <cell r="AJ138">
            <v>399.18</v>
          </cell>
          <cell r="AK138">
            <v>854.76</v>
          </cell>
          <cell r="AL138">
            <v>253.46</v>
          </cell>
          <cell r="AM138">
            <v>222.22</v>
          </cell>
        </row>
        <row r="139">
          <cell r="A139" t="str">
            <v>Total Depto</v>
          </cell>
          <cell r="C139" t="str">
            <v xml:space="preserve">  -----------------------</v>
          </cell>
          <cell r="D139" t="str">
            <v xml:space="preserve">  -----------------------</v>
          </cell>
          <cell r="E139" t="str">
            <v xml:space="preserve">  -----------------------</v>
          </cell>
          <cell r="F139" t="str">
            <v xml:space="preserve">  -----------------------</v>
          </cell>
          <cell r="G139" t="str">
            <v xml:space="preserve">  -----------------------</v>
          </cell>
          <cell r="H139" t="str">
            <v xml:space="preserve">  -----------------------</v>
          </cell>
          <cell r="I139" t="str">
            <v xml:space="preserve">  -----------------------</v>
          </cell>
          <cell r="J139" t="str">
            <v xml:space="preserve">  -----------------------</v>
          </cell>
          <cell r="K139" t="str">
            <v xml:space="preserve">  -----------------------</v>
          </cell>
          <cell r="L139" t="str">
            <v xml:space="preserve">  -----------------------</v>
          </cell>
          <cell r="M139" t="str">
            <v xml:space="preserve">  -----------------------</v>
          </cell>
          <cell r="N139" t="str">
            <v xml:space="preserve">  -----------------------</v>
          </cell>
          <cell r="O139" t="str">
            <v xml:space="preserve">  -----------------------</v>
          </cell>
          <cell r="P139" t="str">
            <v xml:space="preserve">  -----------------------</v>
          </cell>
          <cell r="Q139" t="str">
            <v xml:space="preserve">  -----------------------</v>
          </cell>
          <cell r="R139" t="str">
            <v xml:space="preserve">  -----------------------</v>
          </cell>
          <cell r="S139" t="str">
            <v xml:space="preserve">  -----------------------</v>
          </cell>
          <cell r="T139" t="str">
            <v xml:space="preserve">  -----------------------</v>
          </cell>
          <cell r="U139" t="str">
            <v xml:space="preserve">  -----------------------</v>
          </cell>
          <cell r="V139" t="str">
            <v xml:space="preserve">  -----------------------</v>
          </cell>
          <cell r="W139" t="str">
            <v xml:space="preserve">  -----------------------</v>
          </cell>
          <cell r="X139" t="str">
            <v xml:space="preserve">  -----------------------</v>
          </cell>
          <cell r="Y139" t="str">
            <v xml:space="preserve">  -----------------------</v>
          </cell>
          <cell r="Z139" t="str">
            <v xml:space="preserve">  -----------------------</v>
          </cell>
          <cell r="AA139" t="str">
            <v xml:space="preserve">  -----------------------</v>
          </cell>
          <cell r="AB139" t="str">
            <v xml:space="preserve">  -----------------------</v>
          </cell>
          <cell r="AC139" t="str">
            <v xml:space="preserve">  -----------------------</v>
          </cell>
          <cell r="AD139" t="str">
            <v xml:space="preserve">  -----------------------</v>
          </cell>
          <cell r="AE139" t="str">
            <v xml:space="preserve">  -----------------------</v>
          </cell>
          <cell r="AF139" t="str">
            <v xml:space="preserve">  -----------------------</v>
          </cell>
          <cell r="AG139" t="str">
            <v xml:space="preserve">  -----------------------</v>
          </cell>
          <cell r="AH139" t="str">
            <v xml:space="preserve">  -----------------------</v>
          </cell>
          <cell r="AI139" t="str">
            <v xml:space="preserve">  -----------------------</v>
          </cell>
          <cell r="AJ139" t="str">
            <v xml:space="preserve">  -----------------------</v>
          </cell>
          <cell r="AK139" t="str">
            <v xml:space="preserve">  -----------------------</v>
          </cell>
          <cell r="AL139" t="str">
            <v xml:space="preserve">  -----------------------</v>
          </cell>
          <cell r="AM139" t="str">
            <v xml:space="preserve">  -----------------------</v>
          </cell>
        </row>
        <row r="140">
          <cell r="C140">
            <v>9999.9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1110.8399999999999</v>
          </cell>
          <cell r="J140">
            <v>0</v>
          </cell>
          <cell r="K140">
            <v>0</v>
          </cell>
          <cell r="L140">
            <v>11110.74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1023.1</v>
          </cell>
          <cell r="S140">
            <v>0</v>
          </cell>
          <cell r="T140">
            <v>1023.1</v>
          </cell>
          <cell r="U140">
            <v>317.02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1340.12</v>
          </cell>
          <cell r="AH140">
            <v>9770.6200000000008</v>
          </cell>
          <cell r="AI140">
            <v>221.78</v>
          </cell>
          <cell r="AJ140">
            <v>399.18</v>
          </cell>
          <cell r="AK140">
            <v>854.76</v>
          </cell>
          <cell r="AL140">
            <v>253.46</v>
          </cell>
          <cell r="AM140">
            <v>222.22</v>
          </cell>
        </row>
        <row r="142">
          <cell r="A142" t="str">
            <v>Departamento 4502 ORG CNOP</v>
          </cell>
        </row>
        <row r="143">
          <cell r="A143" t="str">
            <v>00781</v>
          </cell>
          <cell r="B143" t="str">
            <v>Hernandez Diaz Genesis</v>
          </cell>
          <cell r="C143">
            <v>6384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6384</v>
          </cell>
          <cell r="M143">
            <v>0</v>
          </cell>
          <cell r="N143">
            <v>0</v>
          </cell>
          <cell r="O143">
            <v>2762.76</v>
          </cell>
          <cell r="P143">
            <v>-250.2</v>
          </cell>
          <cell r="Q143">
            <v>0</v>
          </cell>
          <cell r="R143">
            <v>424.2</v>
          </cell>
          <cell r="S143">
            <v>0</v>
          </cell>
          <cell r="T143">
            <v>174</v>
          </cell>
          <cell r="U143">
            <v>175.32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3112.08</v>
          </cell>
          <cell r="AH143">
            <v>3271.92</v>
          </cell>
          <cell r="AI143">
            <v>129.16</v>
          </cell>
          <cell r="AJ143">
            <v>232.5</v>
          </cell>
          <cell r="AK143">
            <v>718.02</v>
          </cell>
          <cell r="AL143">
            <v>147.62</v>
          </cell>
          <cell r="AM143">
            <v>127.68</v>
          </cell>
        </row>
        <row r="144">
          <cell r="A144" t="str">
            <v>Total Depto</v>
          </cell>
          <cell r="C144" t="str">
            <v xml:space="preserve">  -----------------------</v>
          </cell>
          <cell r="D144" t="str">
            <v xml:space="preserve">  -----------------------</v>
          </cell>
          <cell r="E144" t="str">
            <v xml:space="preserve">  -----------------------</v>
          </cell>
          <cell r="F144" t="str">
            <v xml:space="preserve">  -----------------------</v>
          </cell>
          <cell r="G144" t="str">
            <v xml:space="preserve">  -----------------------</v>
          </cell>
          <cell r="H144" t="str">
            <v xml:space="preserve">  -----------------------</v>
          </cell>
          <cell r="I144" t="str">
            <v xml:space="preserve">  -----------------------</v>
          </cell>
          <cell r="J144" t="str">
            <v xml:space="preserve">  -----------------------</v>
          </cell>
          <cell r="K144" t="str">
            <v xml:space="preserve">  -----------------------</v>
          </cell>
          <cell r="L144" t="str">
            <v xml:space="preserve">  -----------------------</v>
          </cell>
          <cell r="M144" t="str">
            <v xml:space="preserve">  -----------------------</v>
          </cell>
          <cell r="N144" t="str">
            <v xml:space="preserve">  -----------------------</v>
          </cell>
          <cell r="O144" t="str">
            <v xml:space="preserve">  -----------------------</v>
          </cell>
          <cell r="P144" t="str">
            <v xml:space="preserve">  -----------------------</v>
          </cell>
          <cell r="Q144" t="str">
            <v xml:space="preserve">  -----------------------</v>
          </cell>
          <cell r="R144" t="str">
            <v xml:space="preserve">  -----------------------</v>
          </cell>
          <cell r="S144" t="str">
            <v xml:space="preserve">  -----------------------</v>
          </cell>
          <cell r="T144" t="str">
            <v xml:space="preserve">  -----------------------</v>
          </cell>
          <cell r="U144" t="str">
            <v xml:space="preserve">  -----------------------</v>
          </cell>
          <cell r="V144" t="str">
            <v xml:space="preserve">  -----------------------</v>
          </cell>
          <cell r="W144" t="str">
            <v xml:space="preserve">  -----------------------</v>
          </cell>
          <cell r="X144" t="str">
            <v xml:space="preserve">  -----------------------</v>
          </cell>
          <cell r="Y144" t="str">
            <v xml:space="preserve">  -----------------------</v>
          </cell>
          <cell r="Z144" t="str">
            <v xml:space="preserve">  -----------------------</v>
          </cell>
          <cell r="AA144" t="str">
            <v xml:space="preserve">  -----------------------</v>
          </cell>
          <cell r="AB144" t="str">
            <v xml:space="preserve">  -----------------------</v>
          </cell>
          <cell r="AC144" t="str">
            <v xml:space="preserve">  -----------------------</v>
          </cell>
          <cell r="AD144" t="str">
            <v xml:space="preserve">  -----------------------</v>
          </cell>
          <cell r="AE144" t="str">
            <v xml:space="preserve">  -----------------------</v>
          </cell>
          <cell r="AF144" t="str">
            <v xml:space="preserve">  -----------------------</v>
          </cell>
          <cell r="AG144" t="str">
            <v xml:space="preserve">  -----------------------</v>
          </cell>
          <cell r="AH144" t="str">
            <v xml:space="preserve">  -----------------------</v>
          </cell>
          <cell r="AI144" t="str">
            <v xml:space="preserve">  -----------------------</v>
          </cell>
          <cell r="AJ144" t="str">
            <v xml:space="preserve">  -----------------------</v>
          </cell>
          <cell r="AK144" t="str">
            <v xml:space="preserve">  -----------------------</v>
          </cell>
          <cell r="AL144" t="str">
            <v xml:space="preserve">  -----------------------</v>
          </cell>
          <cell r="AM144" t="str">
            <v xml:space="preserve">  -----------------------</v>
          </cell>
        </row>
        <row r="145">
          <cell r="C145">
            <v>6384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6384</v>
          </cell>
          <cell r="M145">
            <v>0</v>
          </cell>
          <cell r="N145">
            <v>0</v>
          </cell>
          <cell r="O145">
            <v>2762.76</v>
          </cell>
          <cell r="P145">
            <v>-250.2</v>
          </cell>
          <cell r="Q145">
            <v>0</v>
          </cell>
          <cell r="R145">
            <v>424.2</v>
          </cell>
          <cell r="S145">
            <v>0</v>
          </cell>
          <cell r="T145">
            <v>174</v>
          </cell>
          <cell r="U145">
            <v>175.32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3112.08</v>
          </cell>
          <cell r="AH145">
            <v>3271.92</v>
          </cell>
          <cell r="AI145">
            <v>129.16</v>
          </cell>
          <cell r="AJ145">
            <v>232.5</v>
          </cell>
          <cell r="AK145">
            <v>718.02</v>
          </cell>
          <cell r="AL145">
            <v>147.62</v>
          </cell>
          <cell r="AM145">
            <v>127.68</v>
          </cell>
        </row>
        <row r="147">
          <cell r="A147" t="str">
            <v>Departamento 4712 COM MUN ZAPOPAN</v>
          </cell>
        </row>
        <row r="148">
          <cell r="A148" t="str">
            <v>00850</v>
          </cell>
          <cell r="B148" t="str">
            <v>Becerra Iñiguez Julio Ricardo</v>
          </cell>
          <cell r="C148">
            <v>5186.1000000000004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5186.1000000000004</v>
          </cell>
          <cell r="M148">
            <v>0</v>
          </cell>
          <cell r="N148">
            <v>0</v>
          </cell>
          <cell r="O148">
            <v>0</v>
          </cell>
          <cell r="P148">
            <v>-320.60000000000002</v>
          </cell>
          <cell r="Q148">
            <v>-17.18</v>
          </cell>
          <cell r="R148">
            <v>303.42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-17.18</v>
          </cell>
          <cell r="AH148">
            <v>5203.28</v>
          </cell>
          <cell r="AI148">
            <v>142.4</v>
          </cell>
          <cell r="AJ148">
            <v>256.33999999999997</v>
          </cell>
          <cell r="AK148">
            <v>731.26</v>
          </cell>
          <cell r="AL148">
            <v>119.92</v>
          </cell>
          <cell r="AM148">
            <v>103.72</v>
          </cell>
        </row>
        <row r="149">
          <cell r="A149" t="str">
            <v>00876</v>
          </cell>
          <cell r="B149" t="str">
            <v>Perez Palacios Jorge Antonio</v>
          </cell>
          <cell r="C149">
            <v>6000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2000</v>
          </cell>
          <cell r="J149">
            <v>0</v>
          </cell>
          <cell r="K149">
            <v>0</v>
          </cell>
          <cell r="L149">
            <v>8000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600.02</v>
          </cell>
          <cell r="S149">
            <v>0</v>
          </cell>
          <cell r="T149">
            <v>600.02</v>
          </cell>
          <cell r="U149">
            <v>213.38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813.4</v>
          </cell>
          <cell r="AH149">
            <v>7186.6</v>
          </cell>
          <cell r="AI149">
            <v>156.4</v>
          </cell>
          <cell r="AJ149">
            <v>281.52</v>
          </cell>
          <cell r="AK149">
            <v>748.32</v>
          </cell>
          <cell r="AL149">
            <v>178.74</v>
          </cell>
          <cell r="AM149">
            <v>160</v>
          </cell>
        </row>
        <row r="150">
          <cell r="A150" t="str">
            <v>00927</v>
          </cell>
          <cell r="B150" t="str">
            <v>Coronado Rojas Jenifer Yaneth</v>
          </cell>
          <cell r="C150">
            <v>5186.1000000000004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2813.9</v>
          </cell>
          <cell r="J150">
            <v>0</v>
          </cell>
          <cell r="K150">
            <v>0</v>
          </cell>
          <cell r="L150">
            <v>8000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600.02</v>
          </cell>
          <cell r="S150">
            <v>0</v>
          </cell>
          <cell r="T150">
            <v>600.02</v>
          </cell>
          <cell r="U150">
            <v>205.34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805.36</v>
          </cell>
          <cell r="AH150">
            <v>7194.64</v>
          </cell>
          <cell r="AI150">
            <v>151.30000000000001</v>
          </cell>
          <cell r="AJ150">
            <v>272.33999999999997</v>
          </cell>
          <cell r="AK150">
            <v>740.16</v>
          </cell>
          <cell r="AL150">
            <v>172.9</v>
          </cell>
          <cell r="AM150">
            <v>160</v>
          </cell>
        </row>
        <row r="151">
          <cell r="A151" t="str">
            <v>Total Depto</v>
          </cell>
          <cell r="C151" t="str">
            <v xml:space="preserve">  -----------------------</v>
          </cell>
          <cell r="D151" t="str">
            <v xml:space="preserve">  -----------------------</v>
          </cell>
          <cell r="E151" t="str">
            <v xml:space="preserve">  -----------------------</v>
          </cell>
          <cell r="F151" t="str">
            <v xml:space="preserve">  -----------------------</v>
          </cell>
          <cell r="G151" t="str">
            <v xml:space="preserve">  -----------------------</v>
          </cell>
          <cell r="H151" t="str">
            <v xml:space="preserve">  -----------------------</v>
          </cell>
          <cell r="I151" t="str">
            <v xml:space="preserve">  -----------------------</v>
          </cell>
          <cell r="J151" t="str">
            <v xml:space="preserve">  -----------------------</v>
          </cell>
          <cell r="K151" t="str">
            <v xml:space="preserve">  -----------------------</v>
          </cell>
          <cell r="L151" t="str">
            <v xml:space="preserve">  -----------------------</v>
          </cell>
          <cell r="M151" t="str">
            <v xml:space="preserve">  -----------------------</v>
          </cell>
          <cell r="N151" t="str">
            <v xml:space="preserve">  -----------------------</v>
          </cell>
          <cell r="O151" t="str">
            <v xml:space="preserve">  -----------------------</v>
          </cell>
          <cell r="P151" t="str">
            <v xml:space="preserve">  -----------------------</v>
          </cell>
          <cell r="Q151" t="str">
            <v xml:space="preserve">  -----------------------</v>
          </cell>
          <cell r="R151" t="str">
            <v xml:space="preserve">  -----------------------</v>
          </cell>
          <cell r="S151" t="str">
            <v xml:space="preserve">  -----------------------</v>
          </cell>
          <cell r="T151" t="str">
            <v xml:space="preserve">  -----------------------</v>
          </cell>
          <cell r="U151" t="str">
            <v xml:space="preserve">  -----------------------</v>
          </cell>
          <cell r="V151" t="str">
            <v xml:space="preserve">  -----------------------</v>
          </cell>
          <cell r="W151" t="str">
            <v xml:space="preserve">  -----------------------</v>
          </cell>
          <cell r="X151" t="str">
            <v xml:space="preserve">  -----------------------</v>
          </cell>
          <cell r="Y151" t="str">
            <v xml:space="preserve">  -----------------------</v>
          </cell>
          <cell r="Z151" t="str">
            <v xml:space="preserve">  -----------------------</v>
          </cell>
          <cell r="AA151" t="str">
            <v xml:space="preserve">  -----------------------</v>
          </cell>
          <cell r="AB151" t="str">
            <v xml:space="preserve">  -----------------------</v>
          </cell>
          <cell r="AC151" t="str">
            <v xml:space="preserve">  -----------------------</v>
          </cell>
          <cell r="AD151" t="str">
            <v xml:space="preserve">  -----------------------</v>
          </cell>
          <cell r="AE151" t="str">
            <v xml:space="preserve">  -----------------------</v>
          </cell>
          <cell r="AF151" t="str">
            <v xml:space="preserve">  -----------------------</v>
          </cell>
          <cell r="AG151" t="str">
            <v xml:space="preserve">  -----------------------</v>
          </cell>
          <cell r="AH151" t="str">
            <v xml:space="preserve">  -----------------------</v>
          </cell>
          <cell r="AI151" t="str">
            <v xml:space="preserve">  -----------------------</v>
          </cell>
          <cell r="AJ151" t="str">
            <v xml:space="preserve">  -----------------------</v>
          </cell>
          <cell r="AK151" t="str">
            <v xml:space="preserve">  -----------------------</v>
          </cell>
          <cell r="AL151" t="str">
            <v xml:space="preserve">  -----------------------</v>
          </cell>
          <cell r="AM151" t="str">
            <v xml:space="preserve">  -----------------------</v>
          </cell>
        </row>
        <row r="152">
          <cell r="C152">
            <v>16372.2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4813.8999999999996</v>
          </cell>
          <cell r="J152">
            <v>0</v>
          </cell>
          <cell r="K152">
            <v>0</v>
          </cell>
          <cell r="L152">
            <v>21186.1</v>
          </cell>
          <cell r="M152">
            <v>0</v>
          </cell>
          <cell r="N152">
            <v>0</v>
          </cell>
          <cell r="O152">
            <v>0</v>
          </cell>
          <cell r="P152">
            <v>-320.60000000000002</v>
          </cell>
          <cell r="Q152">
            <v>-17.18</v>
          </cell>
          <cell r="R152">
            <v>1503.46</v>
          </cell>
          <cell r="S152">
            <v>0</v>
          </cell>
          <cell r="T152">
            <v>1200.04</v>
          </cell>
          <cell r="U152">
            <v>418.72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1601.58</v>
          </cell>
          <cell r="AH152">
            <v>19584.52</v>
          </cell>
          <cell r="AI152">
            <v>450.1</v>
          </cell>
          <cell r="AJ152">
            <v>810.2</v>
          </cell>
          <cell r="AK152">
            <v>2219.7399999999998</v>
          </cell>
          <cell r="AL152">
            <v>471.56</v>
          </cell>
          <cell r="AM152">
            <v>423.72</v>
          </cell>
        </row>
        <row r="154">
          <cell r="A154" t="str">
            <v>Departamento 4741 COM MUN GUADALAJARA</v>
          </cell>
        </row>
        <row r="155">
          <cell r="A155" t="str">
            <v>00878</v>
          </cell>
          <cell r="B155" t="str">
            <v>Tovar Covarrubias Brianda Jackeline</v>
          </cell>
          <cell r="C155">
            <v>6378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6378</v>
          </cell>
          <cell r="M155">
            <v>0</v>
          </cell>
          <cell r="N155">
            <v>0</v>
          </cell>
          <cell r="O155">
            <v>926.64</v>
          </cell>
          <cell r="P155">
            <v>-250.2</v>
          </cell>
          <cell r="Q155">
            <v>0</v>
          </cell>
          <cell r="R155">
            <v>423.56</v>
          </cell>
          <cell r="S155">
            <v>0</v>
          </cell>
          <cell r="T155">
            <v>173.36</v>
          </cell>
          <cell r="U155">
            <v>175.14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1275.1400000000001</v>
          </cell>
          <cell r="AH155">
            <v>5102.8599999999997</v>
          </cell>
          <cell r="AI155">
            <v>129.04</v>
          </cell>
          <cell r="AJ155">
            <v>232.28</v>
          </cell>
          <cell r="AK155">
            <v>717.9</v>
          </cell>
          <cell r="AL155">
            <v>147.47999999999999</v>
          </cell>
          <cell r="AM155">
            <v>127.56</v>
          </cell>
        </row>
        <row r="156">
          <cell r="A156" t="str">
            <v>00880</v>
          </cell>
          <cell r="B156" t="str">
            <v>Macias Lopez Roberto</v>
          </cell>
          <cell r="C156">
            <v>5186.1000000000004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5186.1000000000004</v>
          </cell>
          <cell r="M156">
            <v>0</v>
          </cell>
          <cell r="N156">
            <v>0</v>
          </cell>
          <cell r="O156">
            <v>0</v>
          </cell>
          <cell r="P156">
            <v>-320.60000000000002</v>
          </cell>
          <cell r="Q156">
            <v>-17.18</v>
          </cell>
          <cell r="R156">
            <v>303.42</v>
          </cell>
          <cell r="S156">
            <v>0</v>
          </cell>
          <cell r="T156">
            <v>0</v>
          </cell>
          <cell r="U156">
            <v>165.84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148.66</v>
          </cell>
          <cell r="AH156">
            <v>5037.4399999999996</v>
          </cell>
          <cell r="AI156">
            <v>122.22</v>
          </cell>
          <cell r="AJ156">
            <v>219.98</v>
          </cell>
          <cell r="AK156">
            <v>711.06</v>
          </cell>
          <cell r="AL156">
            <v>139.68</v>
          </cell>
          <cell r="AM156">
            <v>103.72</v>
          </cell>
        </row>
        <row r="157">
          <cell r="A157" t="str">
            <v>00912</v>
          </cell>
          <cell r="B157" t="str">
            <v>Cuevas Chacon Jose Luis</v>
          </cell>
          <cell r="C157">
            <v>5186.1000000000004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1131.9000000000001</v>
          </cell>
          <cell r="J157">
            <v>0</v>
          </cell>
          <cell r="K157">
            <v>0</v>
          </cell>
          <cell r="L157">
            <v>6318</v>
          </cell>
          <cell r="M157">
            <v>0</v>
          </cell>
          <cell r="N157">
            <v>0</v>
          </cell>
          <cell r="O157">
            <v>0</v>
          </cell>
          <cell r="P157">
            <v>-250.2</v>
          </cell>
          <cell r="Q157">
            <v>0</v>
          </cell>
          <cell r="R157">
            <v>417.02</v>
          </cell>
          <cell r="S157">
            <v>0</v>
          </cell>
          <cell r="T157">
            <v>166.82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166.82</v>
          </cell>
          <cell r="AH157">
            <v>6151.18</v>
          </cell>
          <cell r="AI157">
            <v>155.86000000000001</v>
          </cell>
          <cell r="AJ157">
            <v>280.54000000000002</v>
          </cell>
          <cell r="AK157">
            <v>744.72</v>
          </cell>
          <cell r="AL157">
            <v>131.24</v>
          </cell>
          <cell r="AM157">
            <v>126.36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16750.2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1131.9000000000001</v>
          </cell>
          <cell r="J159">
            <v>0</v>
          </cell>
          <cell r="K159">
            <v>0</v>
          </cell>
          <cell r="L159">
            <v>17882.099999999999</v>
          </cell>
          <cell r="M159">
            <v>0</v>
          </cell>
          <cell r="N159">
            <v>0</v>
          </cell>
          <cell r="O159">
            <v>926.64</v>
          </cell>
          <cell r="P159">
            <v>-821</v>
          </cell>
          <cell r="Q159">
            <v>-17.18</v>
          </cell>
          <cell r="R159">
            <v>1144</v>
          </cell>
          <cell r="S159">
            <v>0</v>
          </cell>
          <cell r="T159">
            <v>340.18</v>
          </cell>
          <cell r="U159">
            <v>340.98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1590.62</v>
          </cell>
          <cell r="AH159">
            <v>16291.48</v>
          </cell>
          <cell r="AI159">
            <v>407.12</v>
          </cell>
          <cell r="AJ159">
            <v>732.8</v>
          </cell>
          <cell r="AK159">
            <v>2173.6799999999998</v>
          </cell>
          <cell r="AL159">
            <v>418.4</v>
          </cell>
          <cell r="AM159">
            <v>357.64</v>
          </cell>
        </row>
        <row r="161">
          <cell r="A161" t="str">
            <v>Departamento 4794 COM MUN TEPATITLAN DE MORELOS</v>
          </cell>
        </row>
        <row r="162">
          <cell r="A162" t="str">
            <v>00279</v>
          </cell>
          <cell r="B162" t="str">
            <v>Bravo Garcia Andrea Nallely</v>
          </cell>
          <cell r="C162">
            <v>5186.1000000000004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1113.9000000000001</v>
          </cell>
          <cell r="J162">
            <v>0</v>
          </cell>
          <cell r="K162">
            <v>0</v>
          </cell>
          <cell r="L162">
            <v>6300</v>
          </cell>
          <cell r="M162">
            <v>0</v>
          </cell>
          <cell r="N162">
            <v>0</v>
          </cell>
          <cell r="O162">
            <v>0</v>
          </cell>
          <cell r="P162">
            <v>-250.2</v>
          </cell>
          <cell r="Q162">
            <v>0</v>
          </cell>
          <cell r="R162">
            <v>415.06</v>
          </cell>
          <cell r="S162">
            <v>0</v>
          </cell>
          <cell r="T162">
            <v>164.86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164.86</v>
          </cell>
          <cell r="AH162">
            <v>6135.14</v>
          </cell>
          <cell r="AI162">
            <v>168.86</v>
          </cell>
          <cell r="AJ162">
            <v>303.95999999999998</v>
          </cell>
          <cell r="AK162">
            <v>757.72</v>
          </cell>
          <cell r="AL162">
            <v>142.19999999999999</v>
          </cell>
          <cell r="AM162">
            <v>126</v>
          </cell>
        </row>
        <row r="163">
          <cell r="A163" t="str">
            <v>Total Depto</v>
          </cell>
          <cell r="C163" t="str">
            <v xml:space="preserve">  -----------------------</v>
          </cell>
          <cell r="D163" t="str">
            <v xml:space="preserve">  -----------------------</v>
          </cell>
          <cell r="E163" t="str">
            <v xml:space="preserve">  -----------------------</v>
          </cell>
          <cell r="F163" t="str">
            <v xml:space="preserve">  -----------------------</v>
          </cell>
          <cell r="G163" t="str">
            <v xml:space="preserve">  -----------------------</v>
          </cell>
          <cell r="H163" t="str">
            <v xml:space="preserve">  -----------------------</v>
          </cell>
          <cell r="I163" t="str">
            <v xml:space="preserve">  -----------------------</v>
          </cell>
          <cell r="J163" t="str">
            <v xml:space="preserve">  -----------------------</v>
          </cell>
          <cell r="K163" t="str">
            <v xml:space="preserve">  -----------------------</v>
          </cell>
          <cell r="L163" t="str">
            <v xml:space="preserve">  -----------------------</v>
          </cell>
          <cell r="M163" t="str">
            <v xml:space="preserve">  -----------------------</v>
          </cell>
          <cell r="N163" t="str">
            <v xml:space="preserve">  -----------------------</v>
          </cell>
          <cell r="O163" t="str">
            <v xml:space="preserve">  -----------------------</v>
          </cell>
          <cell r="P163" t="str">
            <v xml:space="preserve">  -----------------------</v>
          </cell>
          <cell r="Q163" t="str">
            <v xml:space="preserve">  -----------------------</v>
          </cell>
          <cell r="R163" t="str">
            <v xml:space="preserve">  -----------------------</v>
          </cell>
          <cell r="S163" t="str">
            <v xml:space="preserve">  -----------------------</v>
          </cell>
          <cell r="T163" t="str">
            <v xml:space="preserve">  -----------------------</v>
          </cell>
          <cell r="U163" t="str">
            <v xml:space="preserve">  -----------------------</v>
          </cell>
          <cell r="V163" t="str">
            <v xml:space="preserve">  -----------------------</v>
          </cell>
          <cell r="W163" t="str">
            <v xml:space="preserve">  -----------------------</v>
          </cell>
          <cell r="X163" t="str">
            <v xml:space="preserve">  -----------------------</v>
          </cell>
          <cell r="Y163" t="str">
            <v xml:space="preserve">  -----------------------</v>
          </cell>
          <cell r="Z163" t="str">
            <v xml:space="preserve">  -----------------------</v>
          </cell>
          <cell r="AA163" t="str">
            <v xml:space="preserve">  -----------------------</v>
          </cell>
          <cell r="AB163" t="str">
            <v xml:space="preserve">  -----------------------</v>
          </cell>
          <cell r="AC163" t="str">
            <v xml:space="preserve">  -----------------------</v>
          </cell>
          <cell r="AD163" t="str">
            <v xml:space="preserve">  -----------------------</v>
          </cell>
          <cell r="AE163" t="str">
            <v xml:space="preserve">  -----------------------</v>
          </cell>
          <cell r="AF163" t="str">
            <v xml:space="preserve">  -----------------------</v>
          </cell>
          <cell r="AG163" t="str">
            <v xml:space="preserve">  -----------------------</v>
          </cell>
          <cell r="AH163" t="str">
            <v xml:space="preserve">  -----------------------</v>
          </cell>
          <cell r="AI163" t="str">
            <v xml:space="preserve">  -----------------------</v>
          </cell>
          <cell r="AJ163" t="str">
            <v xml:space="preserve">  -----------------------</v>
          </cell>
          <cell r="AK163" t="str">
            <v xml:space="preserve">  -----------------------</v>
          </cell>
          <cell r="AL163" t="str">
            <v xml:space="preserve">  -----------------------</v>
          </cell>
          <cell r="AM163" t="str">
            <v xml:space="preserve">  -----------------------</v>
          </cell>
        </row>
        <row r="164">
          <cell r="C164">
            <v>5186.1000000000004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1113.9000000000001</v>
          </cell>
          <cell r="J164">
            <v>0</v>
          </cell>
          <cell r="K164">
            <v>0</v>
          </cell>
          <cell r="L164">
            <v>6300</v>
          </cell>
          <cell r="M164">
            <v>0</v>
          </cell>
          <cell r="N164">
            <v>0</v>
          </cell>
          <cell r="O164">
            <v>0</v>
          </cell>
          <cell r="P164">
            <v>-250.2</v>
          </cell>
          <cell r="Q164">
            <v>0</v>
          </cell>
          <cell r="R164">
            <v>415.06</v>
          </cell>
          <cell r="S164">
            <v>0</v>
          </cell>
          <cell r="T164">
            <v>164.86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164.86</v>
          </cell>
          <cell r="AH164">
            <v>6135.14</v>
          </cell>
          <cell r="AI164">
            <v>168.86</v>
          </cell>
          <cell r="AJ164">
            <v>303.95999999999998</v>
          </cell>
          <cell r="AK164">
            <v>757.72</v>
          </cell>
          <cell r="AL164">
            <v>142.19999999999999</v>
          </cell>
          <cell r="AM164">
            <v>126</v>
          </cell>
        </row>
        <row r="166">
          <cell r="A166" t="str">
            <v>Departamento 4799 COM MUN TLAQUEPAQUE</v>
          </cell>
        </row>
        <row r="167">
          <cell r="A167" t="str">
            <v>00873</v>
          </cell>
          <cell r="B167" t="str">
            <v>Gonzalez Real  Blanca Lucero</v>
          </cell>
          <cell r="C167">
            <v>5186.1000000000004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5186.1000000000004</v>
          </cell>
          <cell r="M167">
            <v>0</v>
          </cell>
          <cell r="N167">
            <v>0</v>
          </cell>
          <cell r="O167">
            <v>0</v>
          </cell>
          <cell r="P167">
            <v>-320.60000000000002</v>
          </cell>
          <cell r="Q167">
            <v>-17.18</v>
          </cell>
          <cell r="R167">
            <v>303.42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-17.18</v>
          </cell>
          <cell r="AH167">
            <v>5203.28</v>
          </cell>
          <cell r="AI167">
            <v>142.4</v>
          </cell>
          <cell r="AJ167">
            <v>256.33999999999997</v>
          </cell>
          <cell r="AK167">
            <v>731.26</v>
          </cell>
          <cell r="AL167">
            <v>119.92</v>
          </cell>
          <cell r="AM167">
            <v>103.72</v>
          </cell>
        </row>
        <row r="168">
          <cell r="A168" t="str">
            <v>Total Depto</v>
          </cell>
          <cell r="C168" t="str">
            <v xml:space="preserve">  -----------------------</v>
          </cell>
          <cell r="D168" t="str">
            <v xml:space="preserve">  -----------------------</v>
          </cell>
          <cell r="E168" t="str">
            <v xml:space="preserve">  -----------------------</v>
          </cell>
          <cell r="F168" t="str">
            <v xml:space="preserve">  -----------------------</v>
          </cell>
          <cell r="G168" t="str">
            <v xml:space="preserve">  -----------------------</v>
          </cell>
          <cell r="H168" t="str">
            <v xml:space="preserve">  -----------------------</v>
          </cell>
          <cell r="I168" t="str">
            <v xml:space="preserve">  -----------------------</v>
          </cell>
          <cell r="J168" t="str">
            <v xml:space="preserve">  -----------------------</v>
          </cell>
          <cell r="K168" t="str">
            <v xml:space="preserve">  -----------------------</v>
          </cell>
          <cell r="L168" t="str">
            <v xml:space="preserve">  -----------------------</v>
          </cell>
          <cell r="M168" t="str">
            <v xml:space="preserve">  -----------------------</v>
          </cell>
          <cell r="N168" t="str">
            <v xml:space="preserve">  -----------------------</v>
          </cell>
          <cell r="O168" t="str">
            <v xml:space="preserve">  -----------------------</v>
          </cell>
          <cell r="P168" t="str">
            <v xml:space="preserve">  -----------------------</v>
          </cell>
          <cell r="Q168" t="str">
            <v xml:space="preserve">  -----------------------</v>
          </cell>
          <cell r="R168" t="str">
            <v xml:space="preserve">  -----------------------</v>
          </cell>
          <cell r="S168" t="str">
            <v xml:space="preserve">  -----------------------</v>
          </cell>
          <cell r="T168" t="str">
            <v xml:space="preserve">  -----------------------</v>
          </cell>
          <cell r="U168" t="str">
            <v xml:space="preserve">  -----------------------</v>
          </cell>
          <cell r="V168" t="str">
            <v xml:space="preserve">  -----------------------</v>
          </cell>
          <cell r="W168" t="str">
            <v xml:space="preserve">  -----------------------</v>
          </cell>
          <cell r="X168" t="str">
            <v xml:space="preserve">  -----------------------</v>
          </cell>
          <cell r="Y168" t="str">
            <v xml:space="preserve">  -----------------------</v>
          </cell>
          <cell r="Z168" t="str">
            <v xml:space="preserve">  -----------------------</v>
          </cell>
          <cell r="AA168" t="str">
            <v xml:space="preserve">  -----------------------</v>
          </cell>
          <cell r="AB168" t="str">
            <v xml:space="preserve">  -----------------------</v>
          </cell>
          <cell r="AC168" t="str">
            <v xml:space="preserve">  -----------------------</v>
          </cell>
          <cell r="AD168" t="str">
            <v xml:space="preserve">  -----------------------</v>
          </cell>
          <cell r="AE168" t="str">
            <v xml:space="preserve">  -----------------------</v>
          </cell>
          <cell r="AF168" t="str">
            <v xml:space="preserve">  -----------------------</v>
          </cell>
          <cell r="AG168" t="str">
            <v xml:space="preserve">  -----------------------</v>
          </cell>
          <cell r="AH168" t="str">
            <v xml:space="preserve">  -----------------------</v>
          </cell>
          <cell r="AI168" t="str">
            <v xml:space="preserve">  -----------------------</v>
          </cell>
          <cell r="AJ168" t="str">
            <v xml:space="preserve">  -----------------------</v>
          </cell>
          <cell r="AK168" t="str">
            <v xml:space="preserve">  -----------------------</v>
          </cell>
          <cell r="AL168" t="str">
            <v xml:space="preserve">  -----------------------</v>
          </cell>
          <cell r="AM168" t="str">
            <v xml:space="preserve">  -----------------------</v>
          </cell>
        </row>
        <row r="169">
          <cell r="C169">
            <v>5186.1000000000004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5186.1000000000004</v>
          </cell>
          <cell r="M169">
            <v>0</v>
          </cell>
          <cell r="N169">
            <v>0</v>
          </cell>
          <cell r="O169">
            <v>0</v>
          </cell>
          <cell r="P169">
            <v>-320.60000000000002</v>
          </cell>
          <cell r="Q169">
            <v>-17.18</v>
          </cell>
          <cell r="R169">
            <v>303.42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-17.18</v>
          </cell>
          <cell r="AH169">
            <v>5203.28</v>
          </cell>
          <cell r="AI169">
            <v>142.4</v>
          </cell>
          <cell r="AJ169">
            <v>256.33999999999997</v>
          </cell>
          <cell r="AK169">
            <v>731.26</v>
          </cell>
          <cell r="AL169">
            <v>119.92</v>
          </cell>
          <cell r="AM169">
            <v>103.72</v>
          </cell>
        </row>
        <row r="171">
          <cell r="A171" t="str">
            <v>Departamento 9114 INSTITUTO REYES HEROLES</v>
          </cell>
        </row>
        <row r="172">
          <cell r="A172" t="str">
            <v>00093</v>
          </cell>
          <cell r="B172" t="str">
            <v>Hernandez Virgen Veronica</v>
          </cell>
          <cell r="C172">
            <v>9168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9168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727.1</v>
          </cell>
          <cell r="S172">
            <v>0</v>
          </cell>
          <cell r="T172">
            <v>727.1</v>
          </cell>
          <cell r="U172">
            <v>259.48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986.58</v>
          </cell>
          <cell r="AH172">
            <v>8181.42</v>
          </cell>
          <cell r="AI172">
            <v>185.5</v>
          </cell>
          <cell r="AJ172">
            <v>333.9</v>
          </cell>
          <cell r="AK172">
            <v>795.7</v>
          </cell>
          <cell r="AL172">
            <v>212</v>
          </cell>
          <cell r="AM172">
            <v>183.36</v>
          </cell>
        </row>
        <row r="173">
          <cell r="A173" t="str">
            <v>Total Depto</v>
          </cell>
          <cell r="C173" t="str">
            <v xml:space="preserve">  -----------------------</v>
          </cell>
          <cell r="D173" t="str">
            <v xml:space="preserve">  -----------------------</v>
          </cell>
          <cell r="E173" t="str">
            <v xml:space="preserve">  -----------------------</v>
          </cell>
          <cell r="F173" t="str">
            <v xml:space="preserve">  -----------------------</v>
          </cell>
          <cell r="G173" t="str">
            <v xml:space="preserve">  -----------------------</v>
          </cell>
          <cell r="H173" t="str">
            <v xml:space="preserve">  -----------------------</v>
          </cell>
          <cell r="I173" t="str">
            <v xml:space="preserve">  -----------------------</v>
          </cell>
          <cell r="J173" t="str">
            <v xml:space="preserve">  -----------------------</v>
          </cell>
          <cell r="K173" t="str">
            <v xml:space="preserve">  -----------------------</v>
          </cell>
          <cell r="L173" t="str">
            <v xml:space="preserve">  -----------------------</v>
          </cell>
          <cell r="M173" t="str">
            <v xml:space="preserve">  -----------------------</v>
          </cell>
          <cell r="N173" t="str">
            <v xml:space="preserve">  -----------------------</v>
          </cell>
          <cell r="O173" t="str">
            <v xml:space="preserve">  -----------------------</v>
          </cell>
          <cell r="P173" t="str">
            <v xml:space="preserve">  -----------------------</v>
          </cell>
          <cell r="Q173" t="str">
            <v xml:space="preserve">  -----------------------</v>
          </cell>
          <cell r="R173" t="str">
            <v xml:space="preserve">  -----------------------</v>
          </cell>
          <cell r="S173" t="str">
            <v xml:space="preserve">  -----------------------</v>
          </cell>
          <cell r="T173" t="str">
            <v xml:space="preserve">  -----------------------</v>
          </cell>
          <cell r="U173" t="str">
            <v xml:space="preserve">  -----------------------</v>
          </cell>
          <cell r="V173" t="str">
            <v xml:space="preserve">  -----------------------</v>
          </cell>
          <cell r="W173" t="str">
            <v xml:space="preserve">  -----------------------</v>
          </cell>
          <cell r="X173" t="str">
            <v xml:space="preserve">  -----------------------</v>
          </cell>
          <cell r="Y173" t="str">
            <v xml:space="preserve">  -----------------------</v>
          </cell>
          <cell r="Z173" t="str">
            <v xml:space="preserve">  -----------------------</v>
          </cell>
          <cell r="AA173" t="str">
            <v xml:space="preserve">  -----------------------</v>
          </cell>
          <cell r="AB173" t="str">
            <v xml:space="preserve">  -----------------------</v>
          </cell>
          <cell r="AC173" t="str">
            <v xml:space="preserve">  -----------------------</v>
          </cell>
          <cell r="AD173" t="str">
            <v xml:space="preserve">  -----------------------</v>
          </cell>
          <cell r="AE173" t="str">
            <v xml:space="preserve">  -----------------------</v>
          </cell>
          <cell r="AF173" t="str">
            <v xml:space="preserve">  -----------------------</v>
          </cell>
          <cell r="AG173" t="str">
            <v xml:space="preserve">  -----------------------</v>
          </cell>
          <cell r="AH173" t="str">
            <v xml:space="preserve">  -----------------------</v>
          </cell>
          <cell r="AI173" t="str">
            <v xml:space="preserve">  -----------------------</v>
          </cell>
          <cell r="AJ173" t="str">
            <v xml:space="preserve">  -----------------------</v>
          </cell>
          <cell r="AK173" t="str">
            <v xml:space="preserve">  -----------------------</v>
          </cell>
          <cell r="AL173" t="str">
            <v xml:space="preserve">  -----------------------</v>
          </cell>
          <cell r="AM173" t="str">
            <v xml:space="preserve">  -----------------------</v>
          </cell>
        </row>
        <row r="174">
          <cell r="C174">
            <v>9168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9168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727.1</v>
          </cell>
          <cell r="S174">
            <v>0</v>
          </cell>
          <cell r="T174">
            <v>727.1</v>
          </cell>
          <cell r="U174">
            <v>259.48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986.58</v>
          </cell>
          <cell r="AH174">
            <v>8181.42</v>
          </cell>
          <cell r="AI174">
            <v>185.5</v>
          </cell>
          <cell r="AJ174">
            <v>333.9</v>
          </cell>
          <cell r="AK174">
            <v>795.7</v>
          </cell>
          <cell r="AL174">
            <v>212</v>
          </cell>
          <cell r="AM174">
            <v>183.36</v>
          </cell>
        </row>
        <row r="176">
          <cell r="A176"/>
          <cell r="C176" t="str">
            <v xml:space="preserve">  =============</v>
          </cell>
          <cell r="D176" t="str">
            <v xml:space="preserve">  =============</v>
          </cell>
          <cell r="E176" t="str">
            <v xml:space="preserve">  =============</v>
          </cell>
          <cell r="F176" t="str">
            <v xml:space="preserve">  =============</v>
          </cell>
          <cell r="G176" t="str">
            <v xml:space="preserve">  =============</v>
          </cell>
          <cell r="H176" t="str">
            <v xml:space="preserve">  =============</v>
          </cell>
          <cell r="I176" t="str">
            <v xml:space="preserve">  =============</v>
          </cell>
          <cell r="J176" t="str">
            <v xml:space="preserve">  =============</v>
          </cell>
          <cell r="K176" t="str">
            <v xml:space="preserve">  =============</v>
          </cell>
          <cell r="L176" t="str">
            <v xml:space="preserve">  =============</v>
          </cell>
          <cell r="M176" t="str">
            <v xml:space="preserve">  =============</v>
          </cell>
          <cell r="N176" t="str">
            <v xml:space="preserve">  =============</v>
          </cell>
          <cell r="O176" t="str">
            <v xml:space="preserve">  =============</v>
          </cell>
          <cell r="P176" t="str">
            <v xml:space="preserve">  =============</v>
          </cell>
          <cell r="Q176" t="str">
            <v xml:space="preserve">  =============</v>
          </cell>
          <cell r="R176" t="str">
            <v xml:space="preserve">  =============</v>
          </cell>
          <cell r="S176" t="str">
            <v xml:space="preserve">  =============</v>
          </cell>
          <cell r="T176" t="str">
            <v xml:space="preserve">  =============</v>
          </cell>
          <cell r="U176" t="str">
            <v xml:space="preserve">  =============</v>
          </cell>
          <cell r="V176" t="str">
            <v xml:space="preserve">  =============</v>
          </cell>
          <cell r="W176" t="str">
            <v xml:space="preserve">  =============</v>
          </cell>
          <cell r="X176" t="str">
            <v xml:space="preserve">  =============</v>
          </cell>
          <cell r="Y176" t="str">
            <v xml:space="preserve">  =============</v>
          </cell>
          <cell r="Z176" t="str">
            <v xml:space="preserve">  =============</v>
          </cell>
          <cell r="AA176" t="str">
            <v xml:space="preserve">  =============</v>
          </cell>
          <cell r="AB176" t="str">
            <v xml:space="preserve">  =============</v>
          </cell>
          <cell r="AC176" t="str">
            <v xml:space="preserve">  =============</v>
          </cell>
          <cell r="AD176" t="str">
            <v xml:space="preserve">  =============</v>
          </cell>
          <cell r="AE176" t="str">
            <v xml:space="preserve">  =============</v>
          </cell>
          <cell r="AF176" t="str">
            <v xml:space="preserve">  =============</v>
          </cell>
          <cell r="AG176" t="str">
            <v xml:space="preserve">  =============</v>
          </cell>
          <cell r="AH176" t="str">
            <v xml:space="preserve">  =============</v>
          </cell>
          <cell r="AI176" t="str">
            <v xml:space="preserve">  =============</v>
          </cell>
          <cell r="AJ176" t="str">
            <v xml:space="preserve">  =============</v>
          </cell>
          <cell r="AK176" t="str">
            <v xml:space="preserve">  =============</v>
          </cell>
          <cell r="AL176" t="str">
            <v xml:space="preserve">  =============</v>
          </cell>
          <cell r="AM176" t="str">
            <v xml:space="preserve">  =============</v>
          </cell>
        </row>
        <row r="177">
          <cell r="A177" t="str">
            <v>Total Gral.</v>
          </cell>
          <cell r="B177" t="str">
            <v xml:space="preserve"> </v>
          </cell>
          <cell r="C177">
            <v>562512.59</v>
          </cell>
          <cell r="D177">
            <v>5429.26</v>
          </cell>
          <cell r="E177">
            <v>0</v>
          </cell>
          <cell r="F177">
            <v>4145.6000000000004</v>
          </cell>
          <cell r="G177">
            <v>1451.06</v>
          </cell>
          <cell r="H177">
            <v>20560.57</v>
          </cell>
          <cell r="I177">
            <v>95675.74</v>
          </cell>
          <cell r="J177">
            <v>0</v>
          </cell>
          <cell r="K177">
            <v>0</v>
          </cell>
          <cell r="L177">
            <v>689774.82</v>
          </cell>
          <cell r="M177">
            <v>150</v>
          </cell>
          <cell r="N177">
            <v>13777.32</v>
          </cell>
          <cell r="O177">
            <v>34030.32</v>
          </cell>
          <cell r="P177">
            <v>-5584.14</v>
          </cell>
          <cell r="Q177">
            <v>-346.57</v>
          </cell>
          <cell r="R177">
            <v>68726.289999999994</v>
          </cell>
          <cell r="S177">
            <v>1608.87</v>
          </cell>
          <cell r="T177">
            <v>63536.24</v>
          </cell>
          <cell r="U177">
            <v>17774.689999999999</v>
          </cell>
          <cell r="V177">
            <v>3793</v>
          </cell>
          <cell r="W177">
            <v>0</v>
          </cell>
          <cell r="X177">
            <v>41.27</v>
          </cell>
          <cell r="Y177">
            <v>-41.27</v>
          </cell>
          <cell r="Z177">
            <v>0</v>
          </cell>
          <cell r="AA177">
            <v>0</v>
          </cell>
          <cell r="AB177">
            <v>133.51</v>
          </cell>
          <cell r="AC177">
            <v>-133.51</v>
          </cell>
          <cell r="AD177">
            <v>174.78</v>
          </cell>
          <cell r="AE177">
            <v>0</v>
          </cell>
          <cell r="AF177">
            <v>0</v>
          </cell>
          <cell r="AG177">
            <v>134498.65</v>
          </cell>
          <cell r="AH177">
            <v>555276.17000000004</v>
          </cell>
          <cell r="AI177">
            <v>13643.55</v>
          </cell>
          <cell r="AJ177">
            <v>24558.42</v>
          </cell>
          <cell r="AK177">
            <v>53046.42</v>
          </cell>
          <cell r="AL177">
            <v>15508.08</v>
          </cell>
          <cell r="AM177">
            <v>13795.52</v>
          </cell>
        </row>
        <row r="179">
          <cell r="C179" t="str">
            <v xml:space="preserve"> </v>
          </cell>
          <cell r="D179" t="str">
            <v xml:space="preserve"> </v>
          </cell>
          <cell r="E179" t="str">
            <v xml:space="preserve"> </v>
          </cell>
          <cell r="F179" t="str">
            <v xml:space="preserve"> </v>
          </cell>
          <cell r="G179" t="str">
            <v xml:space="preserve"> </v>
          </cell>
          <cell r="H179" t="str">
            <v xml:space="preserve"> </v>
          </cell>
          <cell r="I179" t="str">
            <v xml:space="preserve"> </v>
          </cell>
          <cell r="J179" t="str">
            <v xml:space="preserve"> </v>
          </cell>
          <cell r="K179" t="str">
            <v xml:space="preserve"> </v>
          </cell>
          <cell r="L179" t="str">
            <v xml:space="preserve"> </v>
          </cell>
          <cell r="M179" t="str">
            <v xml:space="preserve"> </v>
          </cell>
          <cell r="N179" t="str">
            <v xml:space="preserve"> </v>
          </cell>
          <cell r="O179" t="str">
            <v xml:space="preserve"> </v>
          </cell>
          <cell r="P179" t="str">
            <v xml:space="preserve"> </v>
          </cell>
          <cell r="Q179" t="str">
            <v xml:space="preserve"> </v>
          </cell>
          <cell r="R179" t="str">
            <v xml:space="preserve"> </v>
          </cell>
          <cell r="S179" t="str">
            <v xml:space="preserve"> </v>
          </cell>
          <cell r="T179" t="str">
            <v xml:space="preserve"> </v>
          </cell>
          <cell r="U179" t="str">
            <v xml:space="preserve"> </v>
          </cell>
          <cell r="V179" t="str">
            <v xml:space="preserve"> </v>
          </cell>
          <cell r="W179" t="str">
            <v xml:space="preserve"> </v>
          </cell>
          <cell r="X179" t="str">
            <v xml:space="preserve"> </v>
          </cell>
          <cell r="Y179" t="str">
            <v xml:space="preserve"> </v>
          </cell>
          <cell r="Z179" t="str">
            <v xml:space="preserve"> </v>
          </cell>
          <cell r="AA179" t="str">
            <v xml:space="preserve"> </v>
          </cell>
          <cell r="AB179" t="str">
            <v xml:space="preserve"> </v>
          </cell>
          <cell r="AC179" t="str">
            <v xml:space="preserve"> </v>
          </cell>
          <cell r="AD179" t="str">
            <v xml:space="preserve"> </v>
          </cell>
          <cell r="AE179" t="str">
            <v xml:space="preserve"> </v>
          </cell>
          <cell r="AF179" t="str">
            <v xml:space="preserve"> </v>
          </cell>
          <cell r="AG179" t="str">
            <v xml:space="preserve"> </v>
          </cell>
          <cell r="AH179" t="str">
            <v xml:space="preserve"> </v>
          </cell>
          <cell r="AI179" t="str">
            <v xml:space="preserve"> </v>
          </cell>
          <cell r="AJ179" t="str">
            <v xml:space="preserve"> </v>
          </cell>
          <cell r="AK179" t="str">
            <v xml:space="preserve"> </v>
          </cell>
          <cell r="AL179" t="str">
            <v xml:space="preserve"> </v>
          </cell>
          <cell r="AM179" t="str">
            <v xml:space="preserve"> </v>
          </cell>
        </row>
        <row r="180">
          <cell r="A180" t="str">
            <v xml:space="preserve"> </v>
          </cell>
          <cell r="B180" t="str">
            <v xml:space="preserve"> </v>
          </cell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5"/>
  <sheetViews>
    <sheetView showGridLines="0" tabSelected="1" zoomScale="96" zoomScaleNormal="96" workbookViewId="0">
      <pane ySplit="6" topLeftCell="A112" activePane="bottomLeft" state="frozen"/>
      <selection pane="bottomLeft" activeCell="J128" sqref="J128"/>
    </sheetView>
  </sheetViews>
  <sheetFormatPr baseColWidth="10" defaultRowHeight="14.25" x14ac:dyDescent="0.25"/>
  <cols>
    <col min="1" max="1" width="14.7109375" style="20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1" customWidth="1"/>
    <col min="6" max="6" width="13.85546875" style="21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3" customWidth="1"/>
    <col min="12" max="12" width="16.7109375" style="23" customWidth="1"/>
    <col min="13" max="13" width="16.5703125" style="23" customWidth="1"/>
    <col min="14" max="16384" width="11.42578125" style="1"/>
  </cols>
  <sheetData>
    <row r="1" spans="1:13" ht="30" x14ac:dyDescent="0.25">
      <c r="A1" s="29" t="s">
        <v>129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0" x14ac:dyDescent="0.25">
      <c r="A3" s="31" t="s">
        <v>188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8" t="s">
        <v>6</v>
      </c>
      <c r="L5" s="28" t="s">
        <v>7</v>
      </c>
      <c r="M5" s="28" t="s">
        <v>8</v>
      </c>
    </row>
    <row r="6" spans="1:13" s="5" customFormat="1" ht="47.25" customHeight="1" x14ac:dyDescent="0.25">
      <c r="A6" s="32"/>
      <c r="B6" s="33"/>
      <c r="C6" s="33"/>
      <c r="D6" s="33"/>
      <c r="E6" s="3" t="s">
        <v>9</v>
      </c>
      <c r="F6" s="3" t="s">
        <v>155</v>
      </c>
      <c r="G6" s="4" t="s">
        <v>10</v>
      </c>
      <c r="H6" s="4" t="s">
        <v>11</v>
      </c>
      <c r="I6" s="4" t="s">
        <v>12</v>
      </c>
      <c r="J6" s="4" t="s">
        <v>13</v>
      </c>
      <c r="K6" s="28"/>
      <c r="L6" s="28"/>
      <c r="M6" s="28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f>VLOOKUP($A8,[1]Hoja1!$A$9:$AM$276,8,0)</f>
        <v>0</v>
      </c>
      <c r="H8" s="15">
        <f>VLOOKUP($A8,[1]Hoja1!$A$9:$AM$276,5,0)+VLOOKUP($A8,[1]Hoja1!$A$9:$AM$276,7,0)</f>
        <v>0</v>
      </c>
      <c r="I8" s="15">
        <f>VLOOKUP($A8,[1]Hoja1!$A$9:$AM$276,4,0)+VLOOKUP($A8,[1]Hoja1!$A$9:$AM$276,6,0)</f>
        <v>0</v>
      </c>
      <c r="J8" s="15">
        <f>VLOOKUP($A8,[1]Hoja1!$A$9:$AM$276,9,0)+VLOOKUP($A8,[1]Hoja1!$A$9:$AM$276,10,0)++VLOOKUP($A8,[1]Hoja1!$A$9:$AM$276,11,0)</f>
        <v>0</v>
      </c>
      <c r="K8" s="16">
        <f>SUM(F8:J8)</f>
        <v>11767.5</v>
      </c>
      <c r="L8" s="15">
        <f>VLOOKUP($A8,[1]Hoja1!$A$9:$AM$276,33,0)</f>
        <v>1510.92</v>
      </c>
      <c r="M8" s="16">
        <f>+K8-L8</f>
        <v>10256.58</v>
      </c>
    </row>
    <row r="9" spans="1:13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1" si="0">+F9/30</f>
        <v>580.98</v>
      </c>
      <c r="F9" s="15">
        <f>VLOOKUP($A9,[1]Hoja1!$A$9:$AM$276,3,0)</f>
        <v>17429.400000000001</v>
      </c>
      <c r="G9" s="15">
        <f>VLOOKUP($A9,[1]Hoja1!$A$9:$AM$276,8,0)</f>
        <v>0</v>
      </c>
      <c r="H9" s="15">
        <f>VLOOKUP($A9,[1]Hoja1!$A$9:$AM$276,5,0)+VLOOKUP($A9,[1]Hoja1!$A$9:$AM$276,7,0)</f>
        <v>0</v>
      </c>
      <c r="I9" s="15">
        <f>VLOOKUP($A9,[1]Hoja1!$A$9:$AM$276,4,0)+VLOOKUP($A9,[1]Hoja1!$A$9:$AM$276,6,0)</f>
        <v>0</v>
      </c>
      <c r="J9" s="15">
        <f>VLOOKUP($A9,[1]Hoja1!$A$9:$AM$276,9,0)+VLOOKUP($A9,[1]Hoja1!$A$9:$AM$276,10,0)++VLOOKUP($A9,[1]Hoja1!$A$9:$AM$276,11,0)</f>
        <v>0</v>
      </c>
      <c r="K9" s="16">
        <f t="shared" ref="K9:K14" si="1">SUM(F9:J9)</f>
        <v>17429.400000000001</v>
      </c>
      <c r="L9" s="15">
        <f>VLOOKUP($A9,[1]Hoja1!$A$9:$AM$276,33,0)</f>
        <v>2857.54</v>
      </c>
      <c r="M9" s="16">
        <f t="shared" ref="M9:M14" si="2">+K9-L9</f>
        <v>14571.86</v>
      </c>
    </row>
    <row r="10" spans="1:13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VLOOKUP($A10,[1]Hoja1!$A$9:$AM$276,8,0)</f>
        <v>0</v>
      </c>
      <c r="H10" s="15">
        <f>VLOOKUP($A10,[1]Hoja1!$A$9:$AM$276,5,0)+VLOOKUP($A10,[1]Hoja1!$A$9:$AM$276,7,0)</f>
        <v>0</v>
      </c>
      <c r="I10" s="15">
        <f>VLOOKUP($A10,[1]Hoja1!$A$9:$AM$276,4,0)+VLOOKUP($A10,[1]Hoja1!$A$9:$AM$276,6,0)</f>
        <v>0</v>
      </c>
      <c r="J10" s="15">
        <f>VLOOKUP($A10,[1]Hoja1!$A$9:$AM$276,9,0)+VLOOKUP($A10,[1]Hoja1!$A$9:$AM$276,10,0)++VLOOKUP($A10,[1]Hoja1!$A$9:$AM$276,11,0)</f>
        <v>0</v>
      </c>
      <c r="K10" s="16">
        <f t="shared" si="1"/>
        <v>11767.5</v>
      </c>
      <c r="L10" s="15">
        <f>VLOOKUP($A10,[1]Hoja1!$A$9:$AM$276,33,0)</f>
        <v>1505.48</v>
      </c>
      <c r="M10" s="16">
        <f t="shared" si="2"/>
        <v>10262.02</v>
      </c>
    </row>
    <row r="11" spans="1:13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VLOOKUP($A11,[1]Hoja1!$A$9:$AM$276,8,0)</f>
        <v>0</v>
      </c>
      <c r="H11" s="15">
        <f>VLOOKUP($A11,[1]Hoja1!$A$9:$AM$276,5,0)+VLOOKUP($A11,[1]Hoja1!$A$9:$AM$276,7,0)</f>
        <v>0</v>
      </c>
      <c r="I11" s="15">
        <f>VLOOKUP($A11,[1]Hoja1!$A$9:$AM$276,4,0)+VLOOKUP($A11,[1]Hoja1!$A$9:$AM$276,6,0)</f>
        <v>0</v>
      </c>
      <c r="J11" s="15">
        <f>VLOOKUP($A11,[1]Hoja1!$A$9:$AM$276,9,0)+VLOOKUP($A11,[1]Hoja1!$A$9:$AM$276,10,0)++VLOOKUP($A11,[1]Hoja1!$A$9:$AM$276,11,0)</f>
        <v>2000</v>
      </c>
      <c r="K11" s="16">
        <f t="shared" si="1"/>
        <v>10550</v>
      </c>
      <c r="L11" s="15">
        <f>VLOOKUP($A11,[1]Hoja1!$A$9:$AM$276,33,0)</f>
        <v>4269.9799999999996</v>
      </c>
      <c r="M11" s="16">
        <f t="shared" si="2"/>
        <v>6280.02</v>
      </c>
    </row>
    <row r="12" spans="1:13" s="11" customFormat="1" ht="10.5" customHeight="1" x14ac:dyDescent="0.25">
      <c r="A12" s="12" t="s">
        <v>63</v>
      </c>
      <c r="B12" s="13" t="s">
        <v>130</v>
      </c>
      <c r="C12" s="14" t="s">
        <v>120</v>
      </c>
      <c r="D12" s="14" t="s">
        <v>156</v>
      </c>
      <c r="E12" s="15">
        <f t="shared" ref="E12" si="3">+F12/30</f>
        <v>200</v>
      </c>
      <c r="F12" s="15">
        <f>VLOOKUP($A12,[1]Hoja1!$A$9:$AM$276,3,0)</f>
        <v>6000</v>
      </c>
      <c r="G12" s="15">
        <f>VLOOKUP($A12,[1]Hoja1!$A$9:$AM$276,8,0)</f>
        <v>0</v>
      </c>
      <c r="H12" s="15">
        <f>VLOOKUP($A12,[1]Hoja1!$A$9:$AM$276,5,0)+VLOOKUP($A12,[1]Hoja1!$A$9:$AM$276,7,0)</f>
        <v>0</v>
      </c>
      <c r="I12" s="15">
        <f>VLOOKUP($A12,[1]Hoja1!$A$9:$AM$276,4,0)+VLOOKUP($A12,[1]Hoja1!$A$9:$AM$276,6,0)</f>
        <v>0</v>
      </c>
      <c r="J12" s="15">
        <f>VLOOKUP($A12,[1]Hoja1!$A$9:$AM$276,9,0)+VLOOKUP($A12,[1]Hoja1!$A$9:$AM$276,10,0)++VLOOKUP($A12,[1]Hoja1!$A$9:$AM$276,11,0)</f>
        <v>5061.93</v>
      </c>
      <c r="K12" s="16">
        <f t="shared" si="1"/>
        <v>11061.93</v>
      </c>
      <c r="L12" s="15">
        <f>VLOOKUP($A12,[1]Hoja1!$A$9:$AM$276,33,0)</f>
        <v>4033.36</v>
      </c>
      <c r="M12" s="16">
        <f t="shared" ref="M12:M13" si="4">+K12-L12</f>
        <v>7028.57</v>
      </c>
    </row>
    <row r="13" spans="1:13" s="11" customFormat="1" ht="10.5" customHeight="1" x14ac:dyDescent="0.25">
      <c r="A13" s="12" t="s">
        <v>177</v>
      </c>
      <c r="B13" s="13" t="s">
        <v>178</v>
      </c>
      <c r="C13" s="14" t="s">
        <v>179</v>
      </c>
      <c r="D13" s="14" t="s">
        <v>156</v>
      </c>
      <c r="E13" s="15">
        <f>+F13/10</f>
        <v>750</v>
      </c>
      <c r="F13" s="15">
        <f>VLOOKUP($A13,[1]Hoja1!$A$9:$AM$276,3,0)</f>
        <v>7500</v>
      </c>
      <c r="G13" s="15">
        <f>VLOOKUP($A13,[1]Hoja1!$A$9:$AM$276,8,0)</f>
        <v>0</v>
      </c>
      <c r="H13" s="15">
        <f>VLOOKUP($A13,[1]Hoja1!$A$9:$AM$276,5,0)+VLOOKUP($A13,[1]Hoja1!$A$9:$AM$276,7,0)</f>
        <v>0</v>
      </c>
      <c r="I13" s="15">
        <f>VLOOKUP($A13,[1]Hoja1!$A$9:$AM$276,4,0)+VLOOKUP($A13,[1]Hoja1!$A$9:$AM$276,6,0)</f>
        <v>0</v>
      </c>
      <c r="J13" s="15">
        <f>VLOOKUP($A13,[1]Hoja1!$A$9:$AM$276,9,0)+VLOOKUP($A13,[1]Hoja1!$A$9:$AM$276,10,0)++VLOOKUP($A13,[1]Hoja1!$A$9:$AM$276,11,0)</f>
        <v>4500</v>
      </c>
      <c r="K13" s="16">
        <f t="shared" si="1"/>
        <v>12000</v>
      </c>
      <c r="L13" s="15">
        <f>VLOOKUP($A13,[1]Hoja1!$A$9:$AM$276,33,0)</f>
        <v>1513.32</v>
      </c>
      <c r="M13" s="16">
        <f t="shared" si="4"/>
        <v>10486.68</v>
      </c>
    </row>
    <row r="14" spans="1:13" s="11" customFormat="1" ht="10.5" customHeight="1" x14ac:dyDescent="0.25">
      <c r="A14" s="12" t="s">
        <v>180</v>
      </c>
      <c r="B14" s="13" t="s">
        <v>181</v>
      </c>
      <c r="C14" s="14" t="s">
        <v>182</v>
      </c>
      <c r="D14" s="14" t="s">
        <v>156</v>
      </c>
      <c r="E14" s="15">
        <f>+F14/10</f>
        <v>600</v>
      </c>
      <c r="F14" s="15">
        <f>VLOOKUP($A14,[1]Hoja1!$A$9:$AM$276,3,0)</f>
        <v>6000</v>
      </c>
      <c r="G14" s="15">
        <f>VLOOKUP($A14,[1]Hoja1!$A$9:$AM$276,8,0)</f>
        <v>0</v>
      </c>
      <c r="H14" s="15">
        <f>VLOOKUP($A14,[1]Hoja1!$A$9:$AM$276,5,0)+VLOOKUP($A14,[1]Hoja1!$A$9:$AM$276,7,0)</f>
        <v>0</v>
      </c>
      <c r="I14" s="15">
        <f>VLOOKUP($A14,[1]Hoja1!$A$9:$AM$276,4,0)+VLOOKUP($A14,[1]Hoja1!$A$9:$AM$276,6,0)</f>
        <v>0</v>
      </c>
      <c r="J14" s="15">
        <f>VLOOKUP($A14,[1]Hoja1!$A$9:$AM$276,9,0)+VLOOKUP($A14,[1]Hoja1!$A$9:$AM$276,10,0)++VLOOKUP($A14,[1]Hoja1!$A$9:$AM$276,11,0)</f>
        <v>4000</v>
      </c>
      <c r="K14" s="16">
        <f t="shared" si="1"/>
        <v>10000</v>
      </c>
      <c r="L14" s="15">
        <f>VLOOKUP($A14,[1]Hoja1!$A$9:$AM$276,33,0)</f>
        <v>1112.7</v>
      </c>
      <c r="M14" s="16">
        <f t="shared" si="2"/>
        <v>8887.2999999999993</v>
      </c>
    </row>
    <row r="15" spans="1:13" s="11" customFormat="1" ht="10.5" customHeight="1" x14ac:dyDescent="0.25">
      <c r="A15" s="12"/>
      <c r="B15" s="13"/>
      <c r="C15" s="14"/>
      <c r="D15" s="14"/>
      <c r="E15" s="15"/>
      <c r="F15" s="15"/>
      <c r="G15" s="14"/>
      <c r="H15" s="14"/>
      <c r="I15" s="14"/>
      <c r="J15" s="14"/>
      <c r="K15" s="16"/>
      <c r="L15" s="16"/>
      <c r="M15" s="16"/>
    </row>
    <row r="16" spans="1:13" s="11" customFormat="1" ht="10.5" customHeight="1" x14ac:dyDescent="0.25">
      <c r="A16" s="12"/>
      <c r="B16" s="13"/>
      <c r="C16" s="14"/>
      <c r="D16" s="14"/>
      <c r="E16" s="15"/>
      <c r="F16" s="15"/>
      <c r="G16" s="14"/>
      <c r="H16" s="14"/>
      <c r="I16" s="15">
        <v>0</v>
      </c>
      <c r="J16" s="14"/>
      <c r="K16" s="16"/>
      <c r="L16" s="16"/>
      <c r="M16" s="16"/>
    </row>
    <row r="17" spans="1:13" s="11" customFormat="1" ht="17.25" customHeight="1" x14ac:dyDescent="0.25">
      <c r="A17" s="6" t="s">
        <v>23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119</v>
      </c>
      <c r="B18" s="13" t="s">
        <v>128</v>
      </c>
      <c r="C18" s="14" t="s">
        <v>17</v>
      </c>
      <c r="D18" s="14" t="s">
        <v>156</v>
      </c>
      <c r="E18" s="15">
        <f t="shared" ref="E18:E20" si="5">+F18/30</f>
        <v>0</v>
      </c>
      <c r="F18" s="15">
        <f>VLOOKUP($A18,[1]Hoja1!$A$9:$AM$276,3,0)</f>
        <v>0</v>
      </c>
      <c r="G18" s="15">
        <f>VLOOKUP($A18,[1]Hoja1!$A$9:$AM$276,8,0)</f>
        <v>0</v>
      </c>
      <c r="H18" s="15">
        <f>VLOOKUP($A18,[1]Hoja1!$A$9:$AM$276,5,0)+VLOOKUP($A18,[1]Hoja1!$A$9:$AM$276,7,0)</f>
        <v>0</v>
      </c>
      <c r="I18" s="15">
        <f>VLOOKUP($A18,[1]Hoja1!$A$9:$AM$276,4,0)+VLOOKUP($A18,[1]Hoja1!$A$9:$AM$276,6,0)</f>
        <v>0</v>
      </c>
      <c r="J18" s="15">
        <f>VLOOKUP($A18,[1]Hoja1!$A$9:$AM$276,9,0)+VLOOKUP($A18,[1]Hoja1!$A$9:$AM$276,10,0)++VLOOKUP($A18,[1]Hoja1!$A$9:$AM$276,11,0)</f>
        <v>3719.66</v>
      </c>
      <c r="K18" s="16">
        <f t="shared" ref="K18:K20" si="6">SUM(F18:J18)</f>
        <v>3719.66</v>
      </c>
      <c r="L18" s="15">
        <f>VLOOKUP($A18,[1]Hoja1!$A$9:$AM$276,33,0)</f>
        <v>932.14</v>
      </c>
      <c r="M18" s="16">
        <f t="shared" ref="M18:M20" si="7">+K18-L18</f>
        <v>2787.52</v>
      </c>
    </row>
    <row r="19" spans="1:13" s="11" customFormat="1" ht="10.5" customHeight="1" x14ac:dyDescent="0.25">
      <c r="A19" s="12" t="s">
        <v>169</v>
      </c>
      <c r="B19" s="13" t="s">
        <v>170</v>
      </c>
      <c r="C19" s="14" t="s">
        <v>17</v>
      </c>
      <c r="D19" s="14" t="s">
        <v>156</v>
      </c>
      <c r="E19" s="15">
        <f t="shared" ref="E19" si="8">+F19/30</f>
        <v>333.33</v>
      </c>
      <c r="F19" s="15">
        <f>VLOOKUP($A19,[1]Hoja1!$A$9:$AM$276,3,0)</f>
        <v>9999.9</v>
      </c>
      <c r="G19" s="15">
        <f>VLOOKUP($A19,[1]Hoja1!$A$9:$AM$276,8,0)</f>
        <v>0</v>
      </c>
      <c r="H19" s="15">
        <f>VLOOKUP($A19,[1]Hoja1!$A$9:$AM$276,5,0)+VLOOKUP($A19,[1]Hoja1!$A$9:$AM$276,7,0)</f>
        <v>0</v>
      </c>
      <c r="I19" s="15">
        <f>VLOOKUP($A19,[1]Hoja1!$A$9:$AM$276,4,0)+VLOOKUP($A19,[1]Hoja1!$A$9:$AM$276,6,0)</f>
        <v>0</v>
      </c>
      <c r="J19" s="15">
        <f>VLOOKUP($A19,[1]Hoja1!$A$9:$AM$276,9,0)+VLOOKUP($A19,[1]Hoja1!$A$9:$AM$276,10,0)++VLOOKUP($A19,[1]Hoja1!$A$9:$AM$276,11,0)</f>
        <v>3614.72</v>
      </c>
      <c r="K19" s="16">
        <f t="shared" si="6"/>
        <v>13614.619999999999</v>
      </c>
      <c r="L19" s="15">
        <f>VLOOKUP($A19,[1]Hoja1!$A$9:$AM$276,33,0)</f>
        <v>1872.4</v>
      </c>
      <c r="M19" s="16">
        <f t="shared" ref="M19" si="9">+K19-L19</f>
        <v>11742.22</v>
      </c>
    </row>
    <row r="20" spans="1:13" s="11" customFormat="1" ht="10.5" customHeight="1" x14ac:dyDescent="0.25">
      <c r="A20" s="12" t="s">
        <v>183</v>
      </c>
      <c r="B20" s="13" t="s">
        <v>184</v>
      </c>
      <c r="C20" s="14" t="s">
        <v>185</v>
      </c>
      <c r="D20" s="14" t="s">
        <v>156</v>
      </c>
      <c r="E20" s="15">
        <f t="shared" si="5"/>
        <v>450</v>
      </c>
      <c r="F20" s="15">
        <f>VLOOKUP($A20,[1]Hoja1!$A$9:$AM$276,3,0)</f>
        <v>13500</v>
      </c>
      <c r="G20" s="15">
        <f>VLOOKUP($A20,[1]Hoja1!$A$9:$AM$276,8,0)</f>
        <v>0</v>
      </c>
      <c r="H20" s="15">
        <f>VLOOKUP($A20,[1]Hoja1!$A$9:$AM$276,5,0)+VLOOKUP($A20,[1]Hoja1!$A$9:$AM$276,7,0)</f>
        <v>0</v>
      </c>
      <c r="I20" s="15">
        <f>VLOOKUP($A20,[1]Hoja1!$A$9:$AM$276,4,0)+VLOOKUP($A20,[1]Hoja1!$A$9:$AM$276,6,0)</f>
        <v>0</v>
      </c>
      <c r="J20" s="15">
        <f>VLOOKUP($A20,[1]Hoja1!$A$9:$AM$276,9,0)+VLOOKUP($A20,[1]Hoja1!$A$9:$AM$276,10,0)++VLOOKUP($A20,[1]Hoja1!$A$9:$AM$276,11,0)</f>
        <v>1500</v>
      </c>
      <c r="K20" s="16">
        <f t="shared" si="6"/>
        <v>15000</v>
      </c>
      <c r="L20" s="15">
        <f>VLOOKUP($A20,[1]Hoja1!$A$9:$AM$276,33,0)</f>
        <v>2221.94</v>
      </c>
      <c r="M20" s="16">
        <f t="shared" si="7"/>
        <v>12778.06</v>
      </c>
    </row>
    <row r="21" spans="1:13" s="11" customFormat="1" ht="10.5" customHeight="1" x14ac:dyDescent="0.25">
      <c r="A21" s="12"/>
      <c r="B21" s="13"/>
      <c r="C21" s="14"/>
      <c r="D21" s="14"/>
      <c r="E21" s="15"/>
      <c r="F21" s="15"/>
      <c r="G21" s="14"/>
      <c r="H21" s="14"/>
      <c r="I21" s="15">
        <v>0</v>
      </c>
      <c r="J21" s="14"/>
      <c r="K21" s="16"/>
      <c r="L21" s="16"/>
      <c r="M21" s="16"/>
    </row>
    <row r="22" spans="1:13" s="11" customFormat="1" ht="17.25" customHeight="1" x14ac:dyDescent="0.25">
      <c r="A22" s="6" t="s">
        <v>24</v>
      </c>
      <c r="B22" s="7"/>
      <c r="C22" s="8"/>
      <c r="D22" s="8"/>
      <c r="E22" s="9"/>
      <c r="F22" s="9"/>
      <c r="G22" s="8"/>
      <c r="H22" s="8"/>
      <c r="I22" s="8"/>
      <c r="J22" s="8"/>
      <c r="K22" s="10"/>
      <c r="L22" s="10"/>
      <c r="M22" s="10"/>
    </row>
    <row r="23" spans="1:13" s="11" customFormat="1" ht="10.5" customHeight="1" x14ac:dyDescent="0.25">
      <c r="A23" s="12" t="s">
        <v>25</v>
      </c>
      <c r="B23" s="13" t="s">
        <v>26</v>
      </c>
      <c r="C23" s="14" t="s">
        <v>17</v>
      </c>
      <c r="D23" s="14" t="s">
        <v>18</v>
      </c>
      <c r="E23" s="15">
        <f t="shared" ref="E23" si="10">+F23/30</f>
        <v>305.60000000000002</v>
      </c>
      <c r="F23" s="15">
        <f>VLOOKUP($A23,[1]Hoja1!$A$9:$AM$276,3,0)</f>
        <v>9168</v>
      </c>
      <c r="G23" s="15">
        <f>VLOOKUP($A23,[1]Hoja1!$A$9:$AM$276,8,0)</f>
        <v>0</v>
      </c>
      <c r="H23" s="15">
        <f>VLOOKUP($A23,[1]Hoja1!$A$9:$AM$276,5,0)+VLOOKUP($A23,[1]Hoja1!$A$9:$AM$276,7,0)</f>
        <v>0</v>
      </c>
      <c r="I23" s="15">
        <f>VLOOKUP($A23,[1]Hoja1!$A$9:$AM$276,4,0)+VLOOKUP($A23,[1]Hoja1!$A$9:$AM$276,6,0)</f>
        <v>0</v>
      </c>
      <c r="J23" s="15">
        <f>VLOOKUP($A23,[1]Hoja1!$A$9:$AM$276,9,0)+VLOOKUP($A23,[1]Hoja1!$A$9:$AM$276,10,0)++VLOOKUP($A23,[1]Hoja1!$A$9:$AM$276,11,0)</f>
        <v>0</v>
      </c>
      <c r="K23" s="16">
        <f t="shared" ref="K23:K24" si="11">SUM(F23:J23)</f>
        <v>9168</v>
      </c>
      <c r="L23" s="15">
        <f>VLOOKUP($A23,[1]Hoja1!$A$9:$AM$276,33,0)</f>
        <v>4355.8999999999996</v>
      </c>
      <c r="M23" s="16">
        <f t="shared" ref="M23:M24" si="12">+K23-L23</f>
        <v>4812.1000000000004</v>
      </c>
    </row>
    <row r="24" spans="1:13" s="11" customFormat="1" ht="10.5" customHeight="1" x14ac:dyDescent="0.25">
      <c r="A24" s="12" t="s">
        <v>27</v>
      </c>
      <c r="B24" s="13" t="s">
        <v>28</v>
      </c>
      <c r="C24" s="14" t="s">
        <v>17</v>
      </c>
      <c r="D24" s="14" t="s">
        <v>18</v>
      </c>
      <c r="E24" s="15">
        <v>0</v>
      </c>
      <c r="F24" s="15">
        <f>VLOOKUP($A24,[1]Hoja1!$A$9:$AM$276,3,0)</f>
        <v>8080.8</v>
      </c>
      <c r="G24" s="15">
        <f>VLOOKUP($A24,[1]Hoja1!$A$9:$AM$276,8,0)</f>
        <v>0</v>
      </c>
      <c r="H24" s="15">
        <f>VLOOKUP($A24,[1]Hoja1!$A$9:$AM$276,5,0)+VLOOKUP($A24,[1]Hoja1!$A$9:$AM$276,7,0)</f>
        <v>0</v>
      </c>
      <c r="I24" s="15">
        <f>VLOOKUP($A24,[1]Hoja1!$A$9:$AM$276,4,0)+VLOOKUP($A24,[1]Hoja1!$A$9:$AM$276,6,0)</f>
        <v>0</v>
      </c>
      <c r="J24" s="15">
        <f>VLOOKUP($A24,[1]Hoja1!$A$9:$AM$276,9,0)+VLOOKUP($A24,[1]Hoja1!$A$9:$AM$276,10,0)++VLOOKUP($A24,[1]Hoja1!$A$9:$AM$276,11,0)</f>
        <v>0</v>
      </c>
      <c r="K24" s="16">
        <f t="shared" si="11"/>
        <v>8080.8</v>
      </c>
      <c r="L24" s="15">
        <f>VLOOKUP($A24,[1]Hoja1!$A$9:$AM$276,33,0)</f>
        <v>918.9</v>
      </c>
      <c r="M24" s="16">
        <f t="shared" si="12"/>
        <v>7161.9000000000005</v>
      </c>
    </row>
    <row r="25" spans="1:13" s="11" customFormat="1" ht="10.5" customHeight="1" x14ac:dyDescent="0.25">
      <c r="A25" s="12"/>
      <c r="B25" s="13"/>
      <c r="C25" s="14"/>
      <c r="D25" s="14"/>
      <c r="E25" s="15"/>
      <c r="F25" s="15"/>
      <c r="G25" s="14"/>
      <c r="H25" s="14"/>
      <c r="I25" s="15"/>
      <c r="J25" s="14"/>
      <c r="K25" s="16"/>
      <c r="L25" s="16"/>
      <c r="M25" s="16"/>
    </row>
    <row r="26" spans="1:13" s="11" customFormat="1" ht="17.25" customHeight="1" x14ac:dyDescent="0.25">
      <c r="A26" s="6" t="s">
        <v>29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3" s="11" customFormat="1" ht="10.5" customHeight="1" x14ac:dyDescent="0.25">
      <c r="A27" s="17" t="s">
        <v>30</v>
      </c>
      <c r="B27" s="13" t="s">
        <v>31</v>
      </c>
      <c r="C27" s="18" t="s">
        <v>32</v>
      </c>
      <c r="D27" s="18" t="s">
        <v>18</v>
      </c>
      <c r="E27" s="15">
        <f>+F27/30</f>
        <v>342.5</v>
      </c>
      <c r="F27" s="15">
        <f>VLOOKUP($A27,[1]Hoja1!$A$9:$AM$276,3,0)</f>
        <v>10275</v>
      </c>
      <c r="G27" s="15">
        <f>VLOOKUP($A27,[1]Hoja1!$A$9:$AM$276,8,0)</f>
        <v>0</v>
      </c>
      <c r="H27" s="15">
        <f>VLOOKUP($A27,[1]Hoja1!$A$9:$AM$276,5,0)+VLOOKUP($A27,[1]Hoja1!$A$9:$AM$276,7,0)</f>
        <v>0</v>
      </c>
      <c r="I27" s="15">
        <f>VLOOKUP($A27,[1]Hoja1!$A$9:$AM$276,4,0)+VLOOKUP($A27,[1]Hoja1!$A$9:$AM$276,6,0)</f>
        <v>0</v>
      </c>
      <c r="J27" s="15">
        <f>VLOOKUP($A27,[1]Hoja1!$A$9:$AM$276,9,0)+VLOOKUP($A27,[1]Hoja1!$A$9:$AM$276,10,0)++VLOOKUP($A27,[1]Hoja1!$A$9:$AM$276,11,0)</f>
        <v>1925</v>
      </c>
      <c r="K27" s="16">
        <f>SUM(F27:J27)</f>
        <v>12200</v>
      </c>
      <c r="L27" s="15">
        <f>VLOOKUP($A27,[1]Hoja1!$A$9:$AM$276,33,0)</f>
        <v>2894.84</v>
      </c>
      <c r="M27" s="16">
        <f>+K27-L27</f>
        <v>9305.16</v>
      </c>
    </row>
    <row r="28" spans="1:13" s="11" customFormat="1" ht="10.5" customHeight="1" x14ac:dyDescent="0.25">
      <c r="A28" s="17"/>
      <c r="B28" s="13"/>
      <c r="C28" s="14"/>
      <c r="D28" s="14"/>
      <c r="E28" s="15"/>
      <c r="F28" s="15"/>
      <c r="G28" s="14"/>
      <c r="H28" s="14"/>
      <c r="I28" s="14"/>
      <c r="J28" s="14"/>
      <c r="K28" s="16"/>
      <c r="L28" s="16"/>
      <c r="M28" s="16"/>
    </row>
    <row r="29" spans="1:13" s="11" customFormat="1" ht="17.25" customHeight="1" x14ac:dyDescent="0.25">
      <c r="A29" s="6" t="s">
        <v>33</v>
      </c>
      <c r="B29" s="7"/>
      <c r="C29" s="8"/>
      <c r="D29" s="8"/>
      <c r="E29" s="9"/>
      <c r="F29" s="9"/>
      <c r="G29" s="8"/>
      <c r="H29" s="8"/>
      <c r="I29" s="8"/>
      <c r="J29" s="8"/>
      <c r="K29" s="10"/>
      <c r="L29" s="10"/>
      <c r="M29" s="10"/>
    </row>
    <row r="30" spans="1:13" s="11" customFormat="1" ht="10.5" customHeight="1" x14ac:dyDescent="0.25">
      <c r="A30" s="12" t="s">
        <v>34</v>
      </c>
      <c r="B30" s="13" t="s">
        <v>35</v>
      </c>
      <c r="C30" s="14" t="s">
        <v>17</v>
      </c>
      <c r="D30" s="14" t="s">
        <v>18</v>
      </c>
      <c r="E30" s="15">
        <f t="shared" ref="E30" si="13">+F30/30</f>
        <v>480.3</v>
      </c>
      <c r="F30" s="15">
        <f>VLOOKUP($A30,[1]Hoja1!$A$9:$AM$276,3,0)</f>
        <v>14409</v>
      </c>
      <c r="G30" s="15">
        <f>VLOOKUP($A30,[1]Hoja1!$A$9:$AM$276,8,0)</f>
        <v>0</v>
      </c>
      <c r="H30" s="15">
        <f>VLOOKUP($A30,[1]Hoja1!$A$9:$AM$276,5,0)+VLOOKUP($A30,[1]Hoja1!$A$9:$AM$276,7,0)</f>
        <v>0</v>
      </c>
      <c r="I30" s="15">
        <f>VLOOKUP($A30,[1]Hoja1!$A$9:$AM$276,4,0)+VLOOKUP($A30,[1]Hoja1!$A$9:$AM$276,6,0)</f>
        <v>0</v>
      </c>
      <c r="J30" s="15">
        <f>VLOOKUP($A30,[1]Hoja1!$A$9:$AM$276,9,0)+VLOOKUP($A30,[1]Hoja1!$A$9:$AM$276,10,0)++VLOOKUP($A30,[1]Hoja1!$A$9:$AM$276,11,0)</f>
        <v>0</v>
      </c>
      <c r="K30" s="16">
        <f t="shared" ref="K30:K31" si="14">SUM(F30:J30)</f>
        <v>14409</v>
      </c>
      <c r="L30" s="15">
        <f>VLOOKUP($A30,[1]Hoja1!$A$9:$AM$276,33,0)</f>
        <v>7994.12</v>
      </c>
      <c r="M30" s="16">
        <f t="shared" ref="M30:M31" si="15">+K30-L30</f>
        <v>6414.88</v>
      </c>
    </row>
    <row r="31" spans="1:13" s="11" customFormat="1" ht="10.5" customHeight="1" x14ac:dyDescent="0.25">
      <c r="A31" s="12" t="s">
        <v>173</v>
      </c>
      <c r="B31" s="13" t="s">
        <v>174</v>
      </c>
      <c r="C31" s="14" t="s">
        <v>32</v>
      </c>
      <c r="D31" s="14" t="s">
        <v>18</v>
      </c>
      <c r="E31" s="15">
        <v>475</v>
      </c>
      <c r="F31" s="15">
        <f>VLOOKUP($A31,[1]Hoja1!$A$9:$AM$276,3,0)</f>
        <v>14250</v>
      </c>
      <c r="G31" s="15">
        <f>VLOOKUP($A31,[1]Hoja1!$A$9:$AM$276,8,0)</f>
        <v>0</v>
      </c>
      <c r="H31" s="15">
        <f>VLOOKUP($A31,[1]Hoja1!$A$9:$AM$276,5,0)+VLOOKUP($A31,[1]Hoja1!$A$9:$AM$276,7,0)</f>
        <v>0</v>
      </c>
      <c r="I31" s="15">
        <f>VLOOKUP($A31,[1]Hoja1!$A$9:$AM$276,4,0)+VLOOKUP($A31,[1]Hoja1!$A$9:$AM$276,6,0)</f>
        <v>0</v>
      </c>
      <c r="J31" s="15">
        <f>VLOOKUP($A31,[1]Hoja1!$A$9:$AM$276,9,0)+VLOOKUP($A31,[1]Hoja1!$A$9:$AM$276,10,0)++VLOOKUP($A31,[1]Hoja1!$A$9:$AM$276,11,0)</f>
        <v>9537.56</v>
      </c>
      <c r="K31" s="16">
        <f t="shared" si="14"/>
        <v>23787.559999999998</v>
      </c>
      <c r="L31" s="15">
        <f>VLOOKUP($A31,[1]Hoja1!$A$9:$AM$276,33,0)</f>
        <v>4346.04</v>
      </c>
      <c r="M31" s="16">
        <f t="shared" si="15"/>
        <v>19441.519999999997</v>
      </c>
    </row>
    <row r="32" spans="1:13" s="11" customFormat="1" ht="10.5" customHeight="1" x14ac:dyDescent="0.25">
      <c r="A32" s="27"/>
      <c r="B32" s="13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3" s="11" customFormat="1" ht="17.25" customHeight="1" x14ac:dyDescent="0.25">
      <c r="A33" s="6" t="s">
        <v>38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11" customFormat="1" ht="10.5" customHeight="1" x14ac:dyDescent="0.25">
      <c r="A34" s="27" t="s">
        <v>39</v>
      </c>
      <c r="B34" s="13" t="s">
        <v>40</v>
      </c>
      <c r="C34" s="14" t="s">
        <v>41</v>
      </c>
      <c r="D34" s="14" t="s">
        <v>18</v>
      </c>
      <c r="E34" s="15">
        <f t="shared" ref="E34:E49" si="16">+F34/30</f>
        <v>392.25</v>
      </c>
      <c r="F34" s="15">
        <f>VLOOKUP($A34,[1]Hoja1!$A$9:$AM$276,3,0)</f>
        <v>11767.5</v>
      </c>
      <c r="G34" s="15">
        <f>VLOOKUP($A34,[1]Hoja1!$A$9:$AM$276,8,0)</f>
        <v>0</v>
      </c>
      <c r="H34" s="15">
        <f>VLOOKUP($A34,[1]Hoja1!$A$9:$AM$276,5,0)+VLOOKUP($A34,[1]Hoja1!$A$9:$AM$276,7,0)</f>
        <v>0</v>
      </c>
      <c r="I34" s="15">
        <f>VLOOKUP($A34,[1]Hoja1!$A$9:$AM$276,4,0)+VLOOKUP($A34,[1]Hoja1!$A$9:$AM$276,6,0)</f>
        <v>0</v>
      </c>
      <c r="J34" s="15">
        <f>VLOOKUP($A34,[1]Hoja1!$A$9:$AM$276,9,0)+VLOOKUP($A34,[1]Hoja1!$A$9:$AM$276,10,0)++VLOOKUP($A34,[1]Hoja1!$A$9:$AM$276,11,0)</f>
        <v>0</v>
      </c>
      <c r="K34" s="16">
        <f t="shared" ref="K34:K51" si="17">SUM(F34:J34)</f>
        <v>11767.5</v>
      </c>
      <c r="L34" s="15">
        <f>VLOOKUP($A34,[1]Hoja1!$A$9:$AM$276,33,0)</f>
        <v>3509.14</v>
      </c>
      <c r="M34" s="16">
        <f t="shared" ref="M34:M51" si="18">+K34-L34</f>
        <v>8258.36</v>
      </c>
    </row>
    <row r="35" spans="1:13" s="11" customFormat="1" ht="10.5" customHeight="1" x14ac:dyDescent="0.25">
      <c r="A35" s="27" t="s">
        <v>42</v>
      </c>
      <c r="B35" s="13" t="s">
        <v>43</v>
      </c>
      <c r="C35" s="14" t="s">
        <v>44</v>
      </c>
      <c r="D35" s="14" t="s">
        <v>18</v>
      </c>
      <c r="E35" s="15">
        <f t="shared" si="16"/>
        <v>222</v>
      </c>
      <c r="F35" s="15">
        <f>VLOOKUP($A35,[1]Hoja1!$A$9:$AM$276,3,0)</f>
        <v>6660</v>
      </c>
      <c r="G35" s="15">
        <f>VLOOKUP($A35,[1]Hoja1!$A$9:$AM$276,8,0)</f>
        <v>0</v>
      </c>
      <c r="H35" s="15">
        <f>VLOOKUP($A35,[1]Hoja1!$A$9:$AM$276,5,0)+VLOOKUP($A35,[1]Hoja1!$A$9:$AM$276,7,0)</f>
        <v>0</v>
      </c>
      <c r="I35" s="15">
        <f>VLOOKUP($A35,[1]Hoja1!$A$9:$AM$276,4,0)+VLOOKUP($A35,[1]Hoja1!$A$9:$AM$276,6,0)</f>
        <v>0</v>
      </c>
      <c r="J35" s="15">
        <f>VLOOKUP($A35,[1]Hoja1!$A$9:$AM$276,9,0)+VLOOKUP($A35,[1]Hoja1!$A$9:$AM$276,10,0)++VLOOKUP($A35,[1]Hoja1!$A$9:$AM$276,11,0)</f>
        <v>166.5</v>
      </c>
      <c r="K35" s="16">
        <f t="shared" si="17"/>
        <v>6826.5</v>
      </c>
      <c r="L35" s="15">
        <f>VLOOKUP($A35,[1]Hoja1!$A$9:$AM$276,33,0)</f>
        <v>405.03</v>
      </c>
      <c r="M35" s="16">
        <f t="shared" si="18"/>
        <v>6421.47</v>
      </c>
    </row>
    <row r="36" spans="1:13" s="11" customFormat="1" ht="10.5" customHeight="1" x14ac:dyDescent="0.25">
      <c r="A36" s="27" t="s">
        <v>45</v>
      </c>
      <c r="B36" s="13" t="s">
        <v>46</v>
      </c>
      <c r="C36" s="14" t="s">
        <v>44</v>
      </c>
      <c r="D36" s="14" t="s">
        <v>18</v>
      </c>
      <c r="E36" s="15">
        <f t="shared" si="16"/>
        <v>222</v>
      </c>
      <c r="F36" s="15">
        <f>VLOOKUP($A36,[1]Hoja1!$A$9:$AM$276,3,0)</f>
        <v>6660</v>
      </c>
      <c r="G36" s="15">
        <f>VLOOKUP($A36,[1]Hoja1!$A$9:$AM$276,8,0)</f>
        <v>0</v>
      </c>
      <c r="H36" s="15">
        <f>VLOOKUP($A36,[1]Hoja1!$A$9:$AM$276,5,0)+VLOOKUP($A36,[1]Hoja1!$A$9:$AM$276,7,0)</f>
        <v>0</v>
      </c>
      <c r="I36" s="15">
        <f>VLOOKUP($A36,[1]Hoja1!$A$9:$AM$276,4,0)+VLOOKUP($A36,[1]Hoja1!$A$9:$AM$276,6,0)</f>
        <v>0</v>
      </c>
      <c r="J36" s="15">
        <f>VLOOKUP($A36,[1]Hoja1!$A$9:$AM$276,9,0)+VLOOKUP($A36,[1]Hoja1!$A$9:$AM$276,10,0)++VLOOKUP($A36,[1]Hoja1!$A$9:$AM$276,11,0)</f>
        <v>0</v>
      </c>
      <c r="K36" s="16">
        <f t="shared" si="17"/>
        <v>6660</v>
      </c>
      <c r="L36" s="15">
        <f>VLOOKUP($A36,[1]Hoja1!$A$9:$AM$276,33,0)</f>
        <v>2786</v>
      </c>
      <c r="M36" s="16">
        <f t="shared" si="18"/>
        <v>3874</v>
      </c>
    </row>
    <row r="37" spans="1:13" s="11" customFormat="1" ht="10.5" customHeight="1" x14ac:dyDescent="0.25">
      <c r="A37" s="27" t="s">
        <v>47</v>
      </c>
      <c r="B37" s="13" t="s">
        <v>48</v>
      </c>
      <c r="C37" s="14" t="s">
        <v>44</v>
      </c>
      <c r="D37" s="14" t="s">
        <v>18</v>
      </c>
      <c r="E37" s="15">
        <f t="shared" si="16"/>
        <v>222</v>
      </c>
      <c r="F37" s="15">
        <f>VLOOKUP($A37,[1]Hoja1!$A$9:$AM$276,3,0)</f>
        <v>6660</v>
      </c>
      <c r="G37" s="15">
        <f>VLOOKUP($A37,[1]Hoja1!$A$9:$AM$276,8,0)</f>
        <v>0</v>
      </c>
      <c r="H37" s="15">
        <f>VLOOKUP($A37,[1]Hoja1!$A$9:$AM$276,5,0)+VLOOKUP($A37,[1]Hoja1!$A$9:$AM$276,7,0)</f>
        <v>0</v>
      </c>
      <c r="I37" s="15">
        <f>VLOOKUP($A37,[1]Hoja1!$A$9:$AM$276,4,0)+VLOOKUP($A37,[1]Hoja1!$A$9:$AM$276,6,0)</f>
        <v>0</v>
      </c>
      <c r="J37" s="15">
        <f>VLOOKUP($A37,[1]Hoja1!$A$9:$AM$276,9,0)+VLOOKUP($A37,[1]Hoja1!$A$9:$AM$276,10,0)++VLOOKUP($A37,[1]Hoja1!$A$9:$AM$276,11,0)</f>
        <v>166.5</v>
      </c>
      <c r="K37" s="16">
        <f t="shared" si="17"/>
        <v>6826.5</v>
      </c>
      <c r="L37" s="15">
        <f>VLOOKUP($A37,[1]Hoja1!$A$9:$AM$276,33,0)</f>
        <v>2633.17</v>
      </c>
      <c r="M37" s="16">
        <f t="shared" si="18"/>
        <v>4193.33</v>
      </c>
    </row>
    <row r="38" spans="1:13" s="11" customFormat="1" ht="10.5" customHeight="1" x14ac:dyDescent="0.25">
      <c r="A38" s="27" t="s">
        <v>49</v>
      </c>
      <c r="B38" s="13" t="s">
        <v>50</v>
      </c>
      <c r="C38" s="14" t="s">
        <v>41</v>
      </c>
      <c r="D38" s="14" t="s">
        <v>18</v>
      </c>
      <c r="E38" s="15">
        <f t="shared" si="16"/>
        <v>305.60000000000002</v>
      </c>
      <c r="F38" s="15">
        <f>VLOOKUP($A38,[1]Hoja1!$A$9:$AM$276,3,0)</f>
        <v>9168</v>
      </c>
      <c r="G38" s="15">
        <f>VLOOKUP($A38,[1]Hoja1!$A$9:$AM$276,8,0)</f>
        <v>0</v>
      </c>
      <c r="H38" s="15">
        <f>VLOOKUP($A38,[1]Hoja1!$A$9:$AM$276,5,0)+VLOOKUP($A38,[1]Hoja1!$A$9:$AM$276,7,0)</f>
        <v>0</v>
      </c>
      <c r="I38" s="15">
        <f>VLOOKUP($A38,[1]Hoja1!$A$9:$AM$276,4,0)+VLOOKUP($A38,[1]Hoja1!$A$9:$AM$276,6,0)</f>
        <v>0</v>
      </c>
      <c r="J38" s="15">
        <f>VLOOKUP($A38,[1]Hoja1!$A$9:$AM$276,9,0)+VLOOKUP($A38,[1]Hoja1!$A$9:$AM$276,10,0)++VLOOKUP($A38,[1]Hoja1!$A$9:$AM$276,11,0)</f>
        <v>2305.6</v>
      </c>
      <c r="K38" s="16">
        <f t="shared" si="17"/>
        <v>11473.6</v>
      </c>
      <c r="L38" s="15">
        <f>VLOOKUP($A38,[1]Hoja1!$A$9:$AM$276,33,0)</f>
        <v>6027.09</v>
      </c>
      <c r="M38" s="16">
        <f t="shared" si="18"/>
        <v>5446.51</v>
      </c>
    </row>
    <row r="39" spans="1:13" s="11" customFormat="1" ht="10.5" customHeight="1" x14ac:dyDescent="0.25">
      <c r="A39" s="27" t="s">
        <v>36</v>
      </c>
      <c r="B39" s="13" t="s">
        <v>37</v>
      </c>
      <c r="C39" s="14" t="s">
        <v>17</v>
      </c>
      <c r="D39" s="14" t="s">
        <v>18</v>
      </c>
      <c r="E39" s="15">
        <f t="shared" si="16"/>
        <v>263.94</v>
      </c>
      <c r="F39" s="15">
        <f>VLOOKUP($A39,[1]Hoja1!$A$9:$AM$276,3,0)</f>
        <v>7918.2</v>
      </c>
      <c r="G39" s="15">
        <f>VLOOKUP($A39,[1]Hoja1!$A$9:$AM$276,8,0)</f>
        <v>0</v>
      </c>
      <c r="H39" s="15">
        <f>VLOOKUP($A39,[1]Hoja1!$A$9:$AM$276,5,0)+VLOOKUP($A39,[1]Hoja1!$A$9:$AM$276,7,0)</f>
        <v>0</v>
      </c>
      <c r="I39" s="15">
        <f>VLOOKUP($A39,[1]Hoja1!$A$9:$AM$276,4,0)+VLOOKUP($A39,[1]Hoja1!$A$9:$AM$276,6,0)</f>
        <v>0</v>
      </c>
      <c r="J39" s="15">
        <f>VLOOKUP($A39,[1]Hoja1!$A$9:$AM$276,9,0)+VLOOKUP($A39,[1]Hoja1!$A$9:$AM$276,10,0)++VLOOKUP($A39,[1]Hoja1!$A$9:$AM$276,11,0)</f>
        <v>263.94</v>
      </c>
      <c r="K39" s="16">
        <f t="shared" si="17"/>
        <v>8182.1399999999994</v>
      </c>
      <c r="L39" s="15">
        <f>VLOOKUP($A39,[1]Hoja1!$A$9:$AM$276,33,0)</f>
        <v>2332.2600000000002</v>
      </c>
      <c r="M39" s="16">
        <f t="shared" si="18"/>
        <v>5849.8799999999992</v>
      </c>
    </row>
    <row r="40" spans="1:13" s="11" customFormat="1" ht="10.5" customHeight="1" x14ac:dyDescent="0.25">
      <c r="A40" s="27" t="s">
        <v>53</v>
      </c>
      <c r="B40" s="13" t="s">
        <v>54</v>
      </c>
      <c r="C40" s="14" t="s">
        <v>17</v>
      </c>
      <c r="D40" s="14" t="s">
        <v>18</v>
      </c>
      <c r="E40" s="15">
        <f t="shared" si="16"/>
        <v>516.79999999999995</v>
      </c>
      <c r="F40" s="15">
        <f>VLOOKUP($A40,[1]Hoja1!$A$9:$AM$276,3,0)</f>
        <v>15504</v>
      </c>
      <c r="G40" s="15">
        <f>VLOOKUP($A40,[1]Hoja1!$A$9:$AM$276,8,0)</f>
        <v>0</v>
      </c>
      <c r="H40" s="15">
        <f>VLOOKUP($A40,[1]Hoja1!$A$9:$AM$276,5,0)+VLOOKUP($A40,[1]Hoja1!$A$9:$AM$276,7,0)</f>
        <v>0</v>
      </c>
      <c r="I40" s="15">
        <f>VLOOKUP($A40,[1]Hoja1!$A$9:$AM$276,4,0)+VLOOKUP($A40,[1]Hoja1!$A$9:$AM$276,6,0)</f>
        <v>0</v>
      </c>
      <c r="J40" s="15">
        <f>VLOOKUP($A40,[1]Hoja1!$A$9:$AM$276,9,0)+VLOOKUP($A40,[1]Hoja1!$A$9:$AM$276,10,0)++VLOOKUP($A40,[1]Hoja1!$A$9:$AM$276,11,0)</f>
        <v>0</v>
      </c>
      <c r="K40" s="16">
        <f t="shared" si="17"/>
        <v>15504</v>
      </c>
      <c r="L40" s="15">
        <f>VLOOKUP($A40,[1]Hoja1!$A$9:$AM$276,33,0)</f>
        <v>5995.54</v>
      </c>
      <c r="M40" s="16">
        <f t="shared" si="18"/>
        <v>9508.4599999999991</v>
      </c>
    </row>
    <row r="41" spans="1:13" s="11" customFormat="1" ht="10.5" customHeight="1" x14ac:dyDescent="0.25">
      <c r="A41" s="27" t="s">
        <v>55</v>
      </c>
      <c r="B41" s="13" t="s">
        <v>56</v>
      </c>
      <c r="C41" s="14" t="s">
        <v>57</v>
      </c>
      <c r="D41" s="14" t="s">
        <v>18</v>
      </c>
      <c r="E41" s="15">
        <f t="shared" si="16"/>
        <v>525</v>
      </c>
      <c r="F41" s="15">
        <f>VLOOKUP($A41,[1]Hoja1!$A$9:$AM$276,3,0)</f>
        <v>15750</v>
      </c>
      <c r="G41" s="15">
        <f>VLOOKUP($A41,[1]Hoja1!$A$9:$AM$276,8,0)</f>
        <v>0</v>
      </c>
      <c r="H41" s="15">
        <f>VLOOKUP($A41,[1]Hoja1!$A$9:$AM$276,5,0)+VLOOKUP($A41,[1]Hoja1!$A$9:$AM$276,7,0)</f>
        <v>0</v>
      </c>
      <c r="I41" s="15">
        <f>VLOOKUP($A41,[1]Hoja1!$A$9:$AM$276,4,0)+VLOOKUP($A41,[1]Hoja1!$A$9:$AM$276,6,0)</f>
        <v>0</v>
      </c>
      <c r="J41" s="15">
        <f>VLOOKUP($A41,[1]Hoja1!$A$9:$AM$276,9,0)+VLOOKUP($A41,[1]Hoja1!$A$9:$AM$276,10,0)++VLOOKUP($A41,[1]Hoja1!$A$9:$AM$276,11,0)</f>
        <v>0</v>
      </c>
      <c r="K41" s="16">
        <f t="shared" si="17"/>
        <v>15750</v>
      </c>
      <c r="L41" s="15">
        <f>VLOOKUP($A41,[1]Hoja1!$A$9:$AM$276,33,0)</f>
        <v>4271.8</v>
      </c>
      <c r="M41" s="16">
        <f t="shared" si="18"/>
        <v>11478.2</v>
      </c>
    </row>
    <row r="42" spans="1:13" s="11" customFormat="1" ht="10.5" customHeight="1" x14ac:dyDescent="0.25">
      <c r="A42" s="27" t="s">
        <v>58</v>
      </c>
      <c r="B42" s="13" t="s">
        <v>59</v>
      </c>
      <c r="C42" s="14" t="s">
        <v>60</v>
      </c>
      <c r="D42" s="14" t="s">
        <v>18</v>
      </c>
      <c r="E42" s="15">
        <f t="shared" si="16"/>
        <v>212.8</v>
      </c>
      <c r="F42" s="15">
        <f>VLOOKUP($A42,[1]Hoja1!$A$9:$AM$276,3,0)</f>
        <v>6384</v>
      </c>
      <c r="G42" s="15">
        <f>VLOOKUP($A42,[1]Hoja1!$A$9:$AM$276,8,0)</f>
        <v>0</v>
      </c>
      <c r="H42" s="15">
        <f>VLOOKUP($A42,[1]Hoja1!$A$9:$AM$276,5,0)+VLOOKUP($A42,[1]Hoja1!$A$9:$AM$276,7,0)</f>
        <v>0</v>
      </c>
      <c r="I42" s="15">
        <f>VLOOKUP($A42,[1]Hoja1!$A$9:$AM$276,4,0)+VLOOKUP($A42,[1]Hoja1!$A$9:$AM$276,6,0)</f>
        <v>0</v>
      </c>
      <c r="J42" s="15">
        <f>VLOOKUP($A42,[1]Hoja1!$A$9:$AM$276,9,0)+VLOOKUP($A42,[1]Hoja1!$A$9:$AM$276,10,0)++VLOOKUP($A42,[1]Hoja1!$A$9:$AM$276,11,0)</f>
        <v>0</v>
      </c>
      <c r="K42" s="16">
        <f t="shared" si="17"/>
        <v>6384</v>
      </c>
      <c r="L42" s="15">
        <f>VLOOKUP($A42,[1]Hoja1!$A$9:$AM$276,33,0)</f>
        <v>349.32</v>
      </c>
      <c r="M42" s="16">
        <f t="shared" si="18"/>
        <v>6034.68</v>
      </c>
    </row>
    <row r="43" spans="1:13" s="11" customFormat="1" ht="10.5" customHeight="1" x14ac:dyDescent="0.25">
      <c r="A43" s="27" t="s">
        <v>142</v>
      </c>
      <c r="B43" s="13" t="s">
        <v>62</v>
      </c>
      <c r="C43" s="14" t="s">
        <v>61</v>
      </c>
      <c r="D43" s="14" t="s">
        <v>18</v>
      </c>
      <c r="E43" s="15">
        <f t="shared" si="16"/>
        <v>534.42999999999995</v>
      </c>
      <c r="F43" s="15">
        <f>VLOOKUP($A43,[1]Hoja1!$A$9:$AM$276,3,0)</f>
        <v>16032.9</v>
      </c>
      <c r="G43" s="15">
        <f>VLOOKUP($A43,[1]Hoja1!$A$9:$AM$276,8,0)</f>
        <v>0</v>
      </c>
      <c r="H43" s="15">
        <f>VLOOKUP($A43,[1]Hoja1!$A$9:$AM$276,5,0)+VLOOKUP($A43,[1]Hoja1!$A$9:$AM$276,7,0)</f>
        <v>0</v>
      </c>
      <c r="I43" s="15">
        <f>VLOOKUP($A43,[1]Hoja1!$A$9:$AM$276,4,0)+VLOOKUP($A43,[1]Hoja1!$A$9:$AM$276,6,0)</f>
        <v>0</v>
      </c>
      <c r="J43" s="15">
        <f>VLOOKUP($A43,[1]Hoja1!$A$9:$AM$276,9,0)+VLOOKUP($A43,[1]Hoja1!$A$9:$AM$276,10,0)++VLOOKUP($A43,[1]Hoja1!$A$9:$AM$276,11,0)</f>
        <v>2600</v>
      </c>
      <c r="K43" s="16">
        <f t="shared" si="17"/>
        <v>18632.900000000001</v>
      </c>
      <c r="L43" s="15">
        <f>VLOOKUP($A43,[1]Hoja1!$A$9:$AM$276,33,0)</f>
        <v>5426.3</v>
      </c>
      <c r="M43" s="16">
        <f t="shared" si="18"/>
        <v>13206.600000000002</v>
      </c>
    </row>
    <row r="44" spans="1:13" s="11" customFormat="1" ht="10.5" customHeight="1" x14ac:dyDescent="0.25">
      <c r="A44" s="27" t="s">
        <v>143</v>
      </c>
      <c r="B44" s="13" t="s">
        <v>64</v>
      </c>
      <c r="C44" s="14" t="s">
        <v>61</v>
      </c>
      <c r="D44" s="14" t="s">
        <v>18</v>
      </c>
      <c r="E44" s="15">
        <f t="shared" si="16"/>
        <v>416.76133333333331</v>
      </c>
      <c r="F44" s="15">
        <f>VLOOKUP($A44,[1]Hoja1!$A$9:$AM$276,3,0)</f>
        <v>12502.84</v>
      </c>
      <c r="G44" s="15">
        <f>VLOOKUP($A44,[1]Hoja1!$A$9:$AM$276,8,0)</f>
        <v>0</v>
      </c>
      <c r="H44" s="15">
        <f>VLOOKUP($A44,[1]Hoja1!$A$9:$AM$276,5,0)+VLOOKUP($A44,[1]Hoja1!$A$9:$AM$276,7,0)</f>
        <v>0</v>
      </c>
      <c r="I44" s="15">
        <f>VLOOKUP($A44,[1]Hoja1!$A$9:$AM$276,4,0)+VLOOKUP($A44,[1]Hoja1!$A$9:$AM$276,6,0)</f>
        <v>893.06</v>
      </c>
      <c r="J44" s="15">
        <f>VLOOKUP($A44,[1]Hoja1!$A$9:$AM$276,9,0)+VLOOKUP($A44,[1]Hoja1!$A$9:$AM$276,10,0)++VLOOKUP($A44,[1]Hoja1!$A$9:$AM$276,11,0)</f>
        <v>2600</v>
      </c>
      <c r="K44" s="16">
        <f t="shared" si="17"/>
        <v>15995.9</v>
      </c>
      <c r="L44" s="15">
        <f>VLOOKUP($A44,[1]Hoja1!$A$9:$AM$276,33,0)</f>
        <v>2461.86</v>
      </c>
      <c r="M44" s="16">
        <f t="shared" si="18"/>
        <v>13534.039999999999</v>
      </c>
    </row>
    <row r="45" spans="1:13" s="11" customFormat="1" ht="10.5" customHeight="1" x14ac:dyDescent="0.25">
      <c r="A45" s="27" t="s">
        <v>144</v>
      </c>
      <c r="B45" s="13" t="s">
        <v>112</v>
      </c>
      <c r="C45" s="14" t="s">
        <v>17</v>
      </c>
      <c r="D45" s="14" t="s">
        <v>156</v>
      </c>
      <c r="E45" s="15">
        <f t="shared" si="16"/>
        <v>172.87</v>
      </c>
      <c r="F45" s="15">
        <f>VLOOKUP($A45,[1]Hoja1!$A$9:$AM$276,3,0)</f>
        <v>5186.1000000000004</v>
      </c>
      <c r="G45" s="15">
        <f>VLOOKUP($A45,[1]Hoja1!$A$9:$AM$276,8,0)</f>
        <v>0</v>
      </c>
      <c r="H45" s="15">
        <f>VLOOKUP($A45,[1]Hoja1!$A$9:$AM$276,5,0)+VLOOKUP($A45,[1]Hoja1!$A$9:$AM$276,7,0)</f>
        <v>0</v>
      </c>
      <c r="I45" s="15">
        <f>VLOOKUP($A45,[1]Hoja1!$A$9:$AM$276,4,0)+VLOOKUP($A45,[1]Hoja1!$A$9:$AM$276,6,0)</f>
        <v>0</v>
      </c>
      <c r="J45" s="15">
        <f>VLOOKUP($A45,[1]Hoja1!$A$9:$AM$276,9,0)+VLOOKUP($A45,[1]Hoja1!$A$9:$AM$276,10,0)++VLOOKUP($A45,[1]Hoja1!$A$9:$AM$276,11,0)</f>
        <v>0</v>
      </c>
      <c r="K45" s="16">
        <f t="shared" si="17"/>
        <v>5186.1000000000004</v>
      </c>
      <c r="L45" s="15">
        <f>VLOOKUP($A45,[1]Hoja1!$A$9:$AM$276,33,0)</f>
        <v>-17.18</v>
      </c>
      <c r="M45" s="16">
        <f t="shared" si="18"/>
        <v>5203.2800000000007</v>
      </c>
    </row>
    <row r="46" spans="1:13" s="11" customFormat="1" ht="10.5" customHeight="1" x14ac:dyDescent="0.25">
      <c r="A46" s="27" t="s">
        <v>145</v>
      </c>
      <c r="B46" s="13" t="s">
        <v>113</v>
      </c>
      <c r="C46" s="14" t="s">
        <v>17</v>
      </c>
      <c r="D46" s="14" t="s">
        <v>156</v>
      </c>
      <c r="E46" s="15">
        <f t="shared" si="16"/>
        <v>172.87</v>
      </c>
      <c r="F46" s="15">
        <f>VLOOKUP($A46,[1]Hoja1!$A$9:$AM$276,3,0)</f>
        <v>5186.1000000000004</v>
      </c>
      <c r="G46" s="15">
        <f>VLOOKUP($A46,[1]Hoja1!$A$9:$AM$276,8,0)</f>
        <v>0</v>
      </c>
      <c r="H46" s="15">
        <f>VLOOKUP($A46,[1]Hoja1!$A$9:$AM$276,5,0)+VLOOKUP($A46,[1]Hoja1!$A$9:$AM$276,7,0)</f>
        <v>0</v>
      </c>
      <c r="I46" s="15">
        <f>VLOOKUP($A46,[1]Hoja1!$A$9:$AM$276,4,0)+VLOOKUP($A46,[1]Hoja1!$A$9:$AM$276,6,0)</f>
        <v>0</v>
      </c>
      <c r="J46" s="15">
        <f>VLOOKUP($A46,[1]Hoja1!$A$9:$AM$276,9,0)+VLOOKUP($A46,[1]Hoja1!$A$9:$AM$276,10,0)++VLOOKUP($A46,[1]Hoja1!$A$9:$AM$276,11,0)</f>
        <v>0</v>
      </c>
      <c r="K46" s="16">
        <f t="shared" si="17"/>
        <v>5186.1000000000004</v>
      </c>
      <c r="L46" s="15">
        <f>VLOOKUP($A46,[1]Hoja1!$A$9:$AM$276,33,0)</f>
        <v>-17.18</v>
      </c>
      <c r="M46" s="16">
        <f t="shared" si="18"/>
        <v>5203.2800000000007</v>
      </c>
    </row>
    <row r="47" spans="1:13" s="11" customFormat="1" ht="10.5" customHeight="1" x14ac:dyDescent="0.25">
      <c r="A47" s="27" t="s">
        <v>133</v>
      </c>
      <c r="B47" s="13" t="s">
        <v>65</v>
      </c>
      <c r="C47" s="14" t="s">
        <v>66</v>
      </c>
      <c r="D47" s="14" t="s">
        <v>156</v>
      </c>
      <c r="E47" s="15">
        <f t="shared" si="16"/>
        <v>233.32999999999998</v>
      </c>
      <c r="F47" s="15">
        <f>VLOOKUP($A47,[1]Hoja1!$A$9:$AM$276,3,0)</f>
        <v>6999.9</v>
      </c>
      <c r="G47" s="15">
        <f>VLOOKUP($A47,[1]Hoja1!$A$9:$AM$276,8,0)</f>
        <v>0</v>
      </c>
      <c r="H47" s="15">
        <f>VLOOKUP($A47,[1]Hoja1!$A$9:$AM$276,5,0)+VLOOKUP($A47,[1]Hoja1!$A$9:$AM$276,7,0)</f>
        <v>0</v>
      </c>
      <c r="I47" s="15">
        <f>VLOOKUP($A47,[1]Hoja1!$A$9:$AM$276,4,0)+VLOOKUP($A47,[1]Hoja1!$A$9:$AM$276,6,0)</f>
        <v>0</v>
      </c>
      <c r="J47" s="15">
        <f>VLOOKUP($A47,[1]Hoja1!$A$9:$AM$276,9,0)+VLOOKUP($A47,[1]Hoja1!$A$9:$AM$276,10,0)++VLOOKUP($A47,[1]Hoja1!$A$9:$AM$276,11,0)</f>
        <v>1476.42</v>
      </c>
      <c r="K47" s="16">
        <f t="shared" si="17"/>
        <v>8476.32</v>
      </c>
      <c r="L47" s="15">
        <f>VLOOKUP($A47,[1]Hoja1!$A$9:$AM$276,33,0)</f>
        <v>900.44</v>
      </c>
      <c r="M47" s="16">
        <f t="shared" si="18"/>
        <v>7575.8799999999992</v>
      </c>
    </row>
    <row r="48" spans="1:13" s="11" customFormat="1" ht="10.5" customHeight="1" x14ac:dyDescent="0.25">
      <c r="A48" s="27" t="s">
        <v>134</v>
      </c>
      <c r="B48" s="13" t="s">
        <v>67</v>
      </c>
      <c r="C48" s="14" t="s">
        <v>66</v>
      </c>
      <c r="D48" s="14" t="s">
        <v>156</v>
      </c>
      <c r="E48" s="15">
        <f t="shared" si="16"/>
        <v>430</v>
      </c>
      <c r="F48" s="15">
        <f>VLOOKUP($A48,[1]Hoja1!$A$9:$AM$276,3,0)</f>
        <v>12900</v>
      </c>
      <c r="G48" s="15">
        <f>VLOOKUP($A48,[1]Hoja1!$A$9:$AM$276,8,0)</f>
        <v>0</v>
      </c>
      <c r="H48" s="15">
        <f>VLOOKUP($A48,[1]Hoja1!$A$9:$AM$276,5,0)+VLOOKUP($A48,[1]Hoja1!$A$9:$AM$276,7,0)</f>
        <v>0</v>
      </c>
      <c r="I48" s="15">
        <f>VLOOKUP($A48,[1]Hoja1!$A$9:$AM$276,4,0)+VLOOKUP($A48,[1]Hoja1!$A$9:$AM$276,6,0)</f>
        <v>0</v>
      </c>
      <c r="J48" s="15">
        <f>VLOOKUP($A48,[1]Hoja1!$A$9:$AM$276,9,0)+VLOOKUP($A48,[1]Hoja1!$A$9:$AM$276,10,0)++VLOOKUP($A48,[1]Hoja1!$A$9:$AM$276,11,0)</f>
        <v>0</v>
      </c>
      <c r="K48" s="16">
        <f t="shared" si="17"/>
        <v>12900</v>
      </c>
      <c r="L48" s="15">
        <f>VLOOKUP($A48,[1]Hoja1!$A$9:$AM$276,33,0)</f>
        <v>1774.44</v>
      </c>
      <c r="M48" s="16">
        <f t="shared" si="18"/>
        <v>11125.56</v>
      </c>
    </row>
    <row r="49" spans="1:13" s="11" customFormat="1" ht="10.5" customHeight="1" x14ac:dyDescent="0.25">
      <c r="A49" s="27" t="s">
        <v>114</v>
      </c>
      <c r="B49" s="13" t="s">
        <v>117</v>
      </c>
      <c r="C49" s="14" t="s">
        <v>118</v>
      </c>
      <c r="D49" s="14" t="s">
        <v>156</v>
      </c>
      <c r="E49" s="15">
        <f t="shared" si="16"/>
        <v>580.98</v>
      </c>
      <c r="F49" s="15">
        <f>VLOOKUP($A49,[1]Hoja1!$A$9:$AM$276,3,0)</f>
        <v>17429.400000000001</v>
      </c>
      <c r="G49" s="15">
        <f>VLOOKUP($A49,[1]Hoja1!$A$9:$AM$276,8,0)</f>
        <v>0</v>
      </c>
      <c r="H49" s="15">
        <f>VLOOKUP($A49,[1]Hoja1!$A$9:$AM$276,5,0)+VLOOKUP($A49,[1]Hoja1!$A$9:$AM$276,7,0)</f>
        <v>0</v>
      </c>
      <c r="I49" s="15">
        <f>VLOOKUP($A49,[1]Hoja1!$A$9:$AM$276,4,0)+VLOOKUP($A49,[1]Hoja1!$A$9:$AM$276,6,0)</f>
        <v>0</v>
      </c>
      <c r="J49" s="15">
        <f>VLOOKUP($A49,[1]Hoja1!$A$9:$AM$276,9,0)+VLOOKUP($A49,[1]Hoja1!$A$9:$AM$276,10,0)++VLOOKUP($A49,[1]Hoja1!$A$9:$AM$276,11,0)</f>
        <v>0</v>
      </c>
      <c r="K49" s="16">
        <f t="shared" si="17"/>
        <v>17429.400000000001</v>
      </c>
      <c r="L49" s="15">
        <f>VLOOKUP($A49,[1]Hoja1!$A$9:$AM$276,33,0)</f>
        <v>2825.26</v>
      </c>
      <c r="M49" s="16">
        <f t="shared" si="18"/>
        <v>14604.140000000001</v>
      </c>
    </row>
    <row r="50" spans="1:13" s="11" customFormat="1" ht="10.5" customHeight="1" x14ac:dyDescent="0.25">
      <c r="A50" s="27" t="s">
        <v>166</v>
      </c>
      <c r="B50" s="13" t="s">
        <v>167</v>
      </c>
      <c r="C50" s="14" t="s">
        <v>61</v>
      </c>
      <c r="D50" s="14" t="s">
        <v>156</v>
      </c>
      <c r="E50" s="15">
        <f t="shared" ref="E50" si="19">+F50/30</f>
        <v>269.85000000000002</v>
      </c>
      <c r="F50" s="15">
        <f>VLOOKUP($A50,[1]Hoja1!$A$9:$AM$276,3,0)</f>
        <v>8095.5</v>
      </c>
      <c r="G50" s="15">
        <f>VLOOKUP($A50,[1]Hoja1!$A$9:$AM$276,8,0)</f>
        <v>0</v>
      </c>
      <c r="H50" s="15">
        <f>VLOOKUP($A50,[1]Hoja1!$A$9:$AM$276,5,0)+VLOOKUP($A50,[1]Hoja1!$A$9:$AM$276,7,0)</f>
        <v>0</v>
      </c>
      <c r="I50" s="15">
        <f>VLOOKUP($A50,[1]Hoja1!$A$9:$AM$276,4,0)+VLOOKUP($A50,[1]Hoja1!$A$9:$AM$276,6,0)</f>
        <v>0</v>
      </c>
      <c r="J50" s="15">
        <f>VLOOKUP($A50,[1]Hoja1!$A$9:$AM$276,9,0)+VLOOKUP($A50,[1]Hoja1!$A$9:$AM$276,10,0)++VLOOKUP($A50,[1]Hoja1!$A$9:$AM$276,11,0)</f>
        <v>104.5</v>
      </c>
      <c r="K50" s="16">
        <f t="shared" si="17"/>
        <v>8200</v>
      </c>
      <c r="L50" s="15">
        <f>VLOOKUP($A50,[1]Hoja1!$A$9:$AM$276,33,0)</f>
        <v>849.8</v>
      </c>
      <c r="M50" s="16">
        <f t="shared" si="18"/>
        <v>7350.2</v>
      </c>
    </row>
    <row r="51" spans="1:13" s="11" customFormat="1" ht="10.5" customHeight="1" x14ac:dyDescent="0.25">
      <c r="A51" s="27" t="s">
        <v>186</v>
      </c>
      <c r="B51" s="13" t="s">
        <v>187</v>
      </c>
      <c r="C51" s="14" t="s">
        <v>32</v>
      </c>
      <c r="D51" s="14" t="s">
        <v>156</v>
      </c>
      <c r="E51" s="15">
        <v>475</v>
      </c>
      <c r="F51" s="15">
        <f>VLOOKUP($A51,[1]Hoja1!$A$9:$AM$276,3,0)</f>
        <v>14250</v>
      </c>
      <c r="G51" s="15">
        <f>VLOOKUP($A51,[1]Hoja1!$A$9:$AM$276,8,0)</f>
        <v>0</v>
      </c>
      <c r="H51" s="15">
        <f>VLOOKUP($A51,[1]Hoja1!$A$9:$AM$276,5,0)+VLOOKUP($A51,[1]Hoja1!$A$9:$AM$276,7,0)</f>
        <v>0</v>
      </c>
      <c r="I51" s="15">
        <f>VLOOKUP($A51,[1]Hoja1!$A$9:$AM$276,4,0)+VLOOKUP($A51,[1]Hoja1!$A$9:$AM$276,6,0)</f>
        <v>0</v>
      </c>
      <c r="J51" s="15">
        <f>VLOOKUP($A51,[1]Hoja1!$A$9:$AM$276,9,0)+VLOOKUP($A51,[1]Hoja1!$A$9:$AM$276,10,0)++VLOOKUP($A51,[1]Hoja1!$A$9:$AM$276,11,0)</f>
        <v>9537.56</v>
      </c>
      <c r="K51" s="16">
        <f t="shared" si="17"/>
        <v>23787.559999999998</v>
      </c>
      <c r="L51" s="15">
        <f>VLOOKUP($A51,[1]Hoja1!$A$9:$AM$276,33,0)</f>
        <v>4213.72</v>
      </c>
      <c r="M51" s="16">
        <f t="shared" si="18"/>
        <v>19573.839999999997</v>
      </c>
    </row>
    <row r="52" spans="1:13" s="11" customFormat="1" ht="10.5" customHeight="1" x14ac:dyDescent="0.25">
      <c r="A52" s="27"/>
      <c r="B52" s="13"/>
      <c r="C52" s="14"/>
      <c r="D52" s="14"/>
      <c r="E52" s="15"/>
      <c r="F52" s="15"/>
      <c r="G52" s="14"/>
      <c r="H52" s="14"/>
      <c r="I52" s="14"/>
      <c r="J52" s="14"/>
      <c r="K52" s="16"/>
      <c r="L52" s="16"/>
      <c r="M52" s="16"/>
    </row>
    <row r="53" spans="1:13" s="11" customFormat="1" ht="17.25" customHeight="1" x14ac:dyDescent="0.25">
      <c r="A53" s="6" t="s">
        <v>68</v>
      </c>
      <c r="B53" s="7"/>
      <c r="C53" s="8"/>
      <c r="D53" s="8"/>
      <c r="E53" s="9"/>
      <c r="F53" s="9"/>
      <c r="G53" s="8"/>
      <c r="H53" s="8"/>
      <c r="I53" s="8"/>
      <c r="J53" s="8"/>
      <c r="K53" s="10"/>
      <c r="L53" s="10"/>
      <c r="M53" s="10"/>
    </row>
    <row r="54" spans="1:13" s="11" customFormat="1" ht="10.5" customHeight="1" x14ac:dyDescent="0.25">
      <c r="A54" s="27" t="s">
        <v>135</v>
      </c>
      <c r="B54" s="13" t="s">
        <v>69</v>
      </c>
      <c r="C54" s="14" t="s">
        <v>70</v>
      </c>
      <c r="D54" s="14" t="s">
        <v>156</v>
      </c>
      <c r="E54" s="15">
        <f t="shared" ref="E54:E58" si="20">+F54/30</f>
        <v>177.82000000000002</v>
      </c>
      <c r="F54" s="15">
        <f>VLOOKUP($A54,[1]Hoja1!$A$9:$AM$276,3,0)</f>
        <v>5334.6</v>
      </c>
      <c r="G54" s="15">
        <f>VLOOKUP($A54,[1]Hoja1!$A$9:$AM$276,8,0)</f>
        <v>0</v>
      </c>
      <c r="H54" s="15">
        <f>VLOOKUP($A54,[1]Hoja1!$A$9:$AM$276,5,0)+VLOOKUP($A54,[1]Hoja1!$A$9:$AM$276,7,0)</f>
        <v>0</v>
      </c>
      <c r="I54" s="15">
        <f>VLOOKUP($A54,[1]Hoja1!$A$9:$AM$276,4,0)+VLOOKUP($A54,[1]Hoja1!$A$9:$AM$276,6,0)</f>
        <v>0</v>
      </c>
      <c r="J54" s="15">
        <f>VLOOKUP($A54,[1]Hoja1!$A$9:$AM$276,9,0)+VLOOKUP($A54,[1]Hoja1!$A$9:$AM$276,10,0)++VLOOKUP($A54,[1]Hoja1!$A$9:$AM$276,11,0)</f>
        <v>0</v>
      </c>
      <c r="K54" s="16">
        <f t="shared" ref="K54:K58" si="21">SUM(F54:J54)</f>
        <v>5334.6</v>
      </c>
      <c r="L54" s="15">
        <f>VLOOKUP($A54,[1]Hoja1!$A$9:$AM$276,33,0)</f>
        <v>168.66</v>
      </c>
      <c r="M54" s="16">
        <f t="shared" ref="M54:M58" si="22">+K54-L54</f>
        <v>5165.9400000000005</v>
      </c>
    </row>
    <row r="55" spans="1:13" s="11" customFormat="1" ht="10.5" customHeight="1" x14ac:dyDescent="0.25">
      <c r="A55" s="27" t="s">
        <v>132</v>
      </c>
      <c r="B55" s="13" t="s">
        <v>92</v>
      </c>
      <c r="C55" s="14" t="s">
        <v>70</v>
      </c>
      <c r="D55" s="14" t="s">
        <v>156</v>
      </c>
      <c r="E55" s="15">
        <f t="shared" si="20"/>
        <v>172.87</v>
      </c>
      <c r="F55" s="15">
        <f>VLOOKUP($A55,[1]Hoja1!$A$9:$AM$276,3,0)</f>
        <v>5186.1000000000004</v>
      </c>
      <c r="G55" s="15">
        <f>VLOOKUP($A55,[1]Hoja1!$A$9:$AM$276,8,0)</f>
        <v>0</v>
      </c>
      <c r="H55" s="15">
        <f>VLOOKUP($A55,[1]Hoja1!$A$9:$AM$276,5,0)+VLOOKUP($A55,[1]Hoja1!$A$9:$AM$276,7,0)</f>
        <v>0</v>
      </c>
      <c r="I55" s="15">
        <f>VLOOKUP($A55,[1]Hoja1!$A$9:$AM$276,4,0)+VLOOKUP($A55,[1]Hoja1!$A$9:$AM$276,6,0)</f>
        <v>0</v>
      </c>
      <c r="J55" s="15">
        <f>VLOOKUP($A55,[1]Hoja1!$A$9:$AM$276,9,0)+VLOOKUP($A55,[1]Hoja1!$A$9:$AM$276,10,0)++VLOOKUP($A55,[1]Hoja1!$A$9:$AM$276,11,0)</f>
        <v>0</v>
      </c>
      <c r="K55" s="16">
        <f t="shared" si="21"/>
        <v>5186.1000000000004</v>
      </c>
      <c r="L55" s="15">
        <f>VLOOKUP($A55,[1]Hoja1!$A$9:$AM$276,33,0)</f>
        <v>-17.18</v>
      </c>
      <c r="M55" s="16">
        <f t="shared" si="22"/>
        <v>5203.2800000000007</v>
      </c>
    </row>
    <row r="56" spans="1:13" s="11" customFormat="1" ht="10.5" customHeight="1" x14ac:dyDescent="0.25">
      <c r="A56" s="27" t="s">
        <v>109</v>
      </c>
      <c r="B56" s="13" t="s">
        <v>71</v>
      </c>
      <c r="C56" s="14" t="s">
        <v>70</v>
      </c>
      <c r="D56" s="14" t="s">
        <v>156</v>
      </c>
      <c r="E56" s="15">
        <f t="shared" si="20"/>
        <v>172.87</v>
      </c>
      <c r="F56" s="15">
        <f>VLOOKUP($A56,[1]Hoja1!$A$9:$AM$276,3,0)</f>
        <v>5186.1000000000004</v>
      </c>
      <c r="G56" s="15">
        <f>VLOOKUP($A56,[1]Hoja1!$A$9:$AM$276,8,0)</f>
        <v>0</v>
      </c>
      <c r="H56" s="15">
        <f>VLOOKUP($A56,[1]Hoja1!$A$9:$AM$276,5,0)+VLOOKUP($A56,[1]Hoja1!$A$9:$AM$276,7,0)</f>
        <v>0</v>
      </c>
      <c r="I56" s="15">
        <f>VLOOKUP($A56,[1]Hoja1!$A$9:$AM$276,4,0)+VLOOKUP($A56,[1]Hoja1!$A$9:$AM$276,6,0)</f>
        <v>0</v>
      </c>
      <c r="J56" s="15">
        <f>VLOOKUP($A56,[1]Hoja1!$A$9:$AM$276,9,0)+VLOOKUP($A56,[1]Hoja1!$A$9:$AM$276,10,0)++VLOOKUP($A56,[1]Hoja1!$A$9:$AM$276,11,0)</f>
        <v>0</v>
      </c>
      <c r="K56" s="16">
        <f t="shared" si="21"/>
        <v>5186.1000000000004</v>
      </c>
      <c r="L56" s="15">
        <f>VLOOKUP($A56,[1]Hoja1!$A$9:$AM$276,33,0)</f>
        <v>-17.18</v>
      </c>
      <c r="M56" s="16">
        <f t="shared" si="22"/>
        <v>5203.2800000000007</v>
      </c>
    </row>
    <row r="57" spans="1:13" s="11" customFormat="1" ht="10.5" customHeight="1" x14ac:dyDescent="0.25">
      <c r="A57" s="27" t="s">
        <v>111</v>
      </c>
      <c r="B57" s="13" t="s">
        <v>72</v>
      </c>
      <c r="C57" s="14" t="s">
        <v>70</v>
      </c>
      <c r="D57" s="14" t="s">
        <v>156</v>
      </c>
      <c r="E57" s="15">
        <f t="shared" si="20"/>
        <v>172.87</v>
      </c>
      <c r="F57" s="15">
        <f>VLOOKUP($A57,[1]Hoja1!$A$9:$AM$276,3,0)</f>
        <v>5186.1000000000004</v>
      </c>
      <c r="G57" s="15">
        <f>VLOOKUP($A57,[1]Hoja1!$A$9:$AM$276,8,0)</f>
        <v>0</v>
      </c>
      <c r="H57" s="15">
        <f>VLOOKUP($A57,[1]Hoja1!$A$9:$AM$276,5,0)+VLOOKUP($A57,[1]Hoja1!$A$9:$AM$276,7,0)</f>
        <v>0</v>
      </c>
      <c r="I57" s="15">
        <f>VLOOKUP($A57,[1]Hoja1!$A$9:$AM$276,4,0)+VLOOKUP($A57,[1]Hoja1!$A$9:$AM$276,6,0)</f>
        <v>0</v>
      </c>
      <c r="J57" s="15">
        <f>VLOOKUP($A57,[1]Hoja1!$A$9:$AM$276,9,0)+VLOOKUP($A57,[1]Hoja1!$A$9:$AM$276,10,0)++VLOOKUP($A57,[1]Hoja1!$A$9:$AM$276,11,0)</f>
        <v>0</v>
      </c>
      <c r="K57" s="16">
        <f t="shared" si="21"/>
        <v>5186.1000000000004</v>
      </c>
      <c r="L57" s="15">
        <f>VLOOKUP($A57,[1]Hoja1!$A$9:$AM$276,33,0)</f>
        <v>-17.18</v>
      </c>
      <c r="M57" s="16">
        <f t="shared" si="22"/>
        <v>5203.2800000000007</v>
      </c>
    </row>
    <row r="58" spans="1:13" s="11" customFormat="1" ht="10.5" customHeight="1" x14ac:dyDescent="0.25">
      <c r="A58" s="27" t="s">
        <v>150</v>
      </c>
      <c r="B58" s="13" t="s">
        <v>172</v>
      </c>
      <c r="C58" s="14" t="s">
        <v>70</v>
      </c>
      <c r="D58" s="14" t="s">
        <v>156</v>
      </c>
      <c r="E58" s="15">
        <f t="shared" si="20"/>
        <v>300</v>
      </c>
      <c r="F58" s="15">
        <f>VLOOKUP($A58,[1]Hoja1!$A$9:$AM$276,3,0)</f>
        <v>9000</v>
      </c>
      <c r="G58" s="15">
        <f>VLOOKUP($A58,[1]Hoja1!$A$9:$AM$276,8,0)</f>
        <v>0</v>
      </c>
      <c r="H58" s="15">
        <f>VLOOKUP($A58,[1]Hoja1!$A$9:$AM$276,5,0)+VLOOKUP($A58,[1]Hoja1!$A$9:$AM$276,7,0)</f>
        <v>0</v>
      </c>
      <c r="I58" s="15">
        <f>VLOOKUP($A58,[1]Hoja1!$A$9:$AM$276,4,0)+VLOOKUP($A58,[1]Hoja1!$A$9:$AM$276,6,0)</f>
        <v>0</v>
      </c>
      <c r="J58" s="15">
        <f>VLOOKUP($A58,[1]Hoja1!$A$9:$AM$276,9,0)+VLOOKUP($A58,[1]Hoja1!$A$9:$AM$276,10,0)++VLOOKUP($A58,[1]Hoja1!$A$9:$AM$276,11,0)</f>
        <v>4200</v>
      </c>
      <c r="K58" s="16">
        <f t="shared" si="21"/>
        <v>13200</v>
      </c>
      <c r="L58" s="15">
        <f>VLOOKUP($A58,[1]Hoja1!$A$9:$AM$276,33,0)</f>
        <v>1768.18</v>
      </c>
      <c r="M58" s="16">
        <f t="shared" si="22"/>
        <v>11431.82</v>
      </c>
    </row>
    <row r="59" spans="1:13" s="11" customFormat="1" ht="10.5" customHeight="1" x14ac:dyDescent="0.25">
      <c r="A59" s="27"/>
      <c r="B59" s="13"/>
      <c r="C59" s="14"/>
      <c r="D59" s="14"/>
      <c r="E59" s="15"/>
      <c r="F59" s="15"/>
      <c r="G59" s="14"/>
      <c r="H59" s="14"/>
      <c r="I59" s="14"/>
      <c r="J59" s="14"/>
      <c r="K59" s="16"/>
      <c r="L59" s="16"/>
      <c r="M59" s="16"/>
    </row>
    <row r="60" spans="1:13" s="11" customFormat="1" ht="17.25" customHeight="1" x14ac:dyDescent="0.25">
      <c r="A60" s="6" t="s">
        <v>73</v>
      </c>
      <c r="B60" s="7"/>
      <c r="C60" s="8"/>
      <c r="D60" s="8"/>
      <c r="E60" s="9"/>
      <c r="F60" s="9"/>
      <c r="G60" s="8"/>
      <c r="H60" s="8"/>
      <c r="I60" s="8"/>
      <c r="J60" s="8"/>
      <c r="K60" s="10"/>
      <c r="L60" s="10"/>
      <c r="M60" s="10"/>
    </row>
    <row r="61" spans="1:13" s="11" customFormat="1" ht="10.5" customHeight="1" x14ac:dyDescent="0.25">
      <c r="A61" s="27" t="s">
        <v>136</v>
      </c>
      <c r="B61" s="13" t="s">
        <v>74</v>
      </c>
      <c r="C61" s="14" t="s">
        <v>17</v>
      </c>
      <c r="D61" s="14" t="s">
        <v>156</v>
      </c>
      <c r="E61" s="15">
        <f t="shared" ref="E61" si="23">+F61/30</f>
        <v>333.33</v>
      </c>
      <c r="F61" s="15">
        <f>VLOOKUP($A61,[1]Hoja1!$A$9:$AM$276,3,0)</f>
        <v>9999.9</v>
      </c>
      <c r="G61" s="15">
        <f>VLOOKUP($A61,[1]Hoja1!$A$9:$AM$276,8,0)</f>
        <v>0</v>
      </c>
      <c r="H61" s="15">
        <f>VLOOKUP($A61,[1]Hoja1!$A$9:$AM$276,5,0)+VLOOKUP($A61,[1]Hoja1!$A$9:$AM$276,7,0)</f>
        <v>0</v>
      </c>
      <c r="I61" s="15">
        <f>VLOOKUP($A61,[1]Hoja1!$A$9:$AM$276,4,0)+VLOOKUP($A61,[1]Hoja1!$A$9:$AM$276,6,0)</f>
        <v>0</v>
      </c>
      <c r="J61" s="15">
        <f>VLOOKUP($A61,[1]Hoja1!$A$9:$AM$276,9,0)+VLOOKUP($A61,[1]Hoja1!$A$9:$AM$276,10,0)++VLOOKUP($A61,[1]Hoja1!$A$9:$AM$276,11,0)</f>
        <v>5614.72</v>
      </c>
      <c r="K61" s="16">
        <f t="shared" ref="K61:K63" si="24">SUM(F61:J61)</f>
        <v>15614.619999999999</v>
      </c>
      <c r="L61" s="15">
        <f>VLOOKUP($A61,[1]Hoja1!$A$9:$AM$276,33,0)</f>
        <v>2355.1</v>
      </c>
      <c r="M61" s="16">
        <f t="shared" ref="M61:M63" si="25">+K61-L61</f>
        <v>13259.519999999999</v>
      </c>
    </row>
    <row r="62" spans="1:13" s="11" customFormat="1" ht="10.5" customHeight="1" x14ac:dyDescent="0.25">
      <c r="A62" s="27" t="s">
        <v>159</v>
      </c>
      <c r="B62" s="13" t="s">
        <v>160</v>
      </c>
      <c r="C62" s="14" t="s">
        <v>17</v>
      </c>
      <c r="D62" s="14" t="s">
        <v>156</v>
      </c>
      <c r="E62" s="15">
        <f t="shared" ref="E62" si="26">+F62/30</f>
        <v>0</v>
      </c>
      <c r="F62" s="15">
        <f>VLOOKUP($A62,[1]Hoja1!$A$9:$AM$276,3,0)</f>
        <v>0</v>
      </c>
      <c r="G62" s="15">
        <f>VLOOKUP($A62,[1]Hoja1!$A$9:$AM$276,8,0)</f>
        <v>11793.45</v>
      </c>
      <c r="H62" s="15">
        <f>VLOOKUP($A62,[1]Hoja1!$A$9:$AM$276,5,0)+VLOOKUP($A62,[1]Hoja1!$A$9:$AM$276,7,0)</f>
        <v>847.22</v>
      </c>
      <c r="I62" s="15">
        <f>VLOOKUP($A62,[1]Hoja1!$A$9:$AM$276,4,0)+VLOOKUP($A62,[1]Hoja1!$A$9:$AM$276,6,0)</f>
        <v>4489.59</v>
      </c>
      <c r="J62" s="15">
        <f>VLOOKUP($A62,[1]Hoja1!$A$9:$AM$276,9,0)+VLOOKUP($A62,[1]Hoja1!$A$9:$AM$276,10,0)++VLOOKUP($A62,[1]Hoja1!$A$9:$AM$276,11,0)</f>
        <v>0</v>
      </c>
      <c r="K62" s="16">
        <f t="shared" si="24"/>
        <v>17130.260000000002</v>
      </c>
      <c r="L62" s="15">
        <f>VLOOKUP($A62,[1]Hoja1!$A$9:$AM$276,33,0)</f>
        <v>1565.99</v>
      </c>
      <c r="M62" s="16">
        <f t="shared" si="25"/>
        <v>15564.270000000002</v>
      </c>
    </row>
    <row r="63" spans="1:13" s="11" customFormat="1" ht="10.5" customHeight="1" x14ac:dyDescent="0.25">
      <c r="A63" s="27" t="s">
        <v>175</v>
      </c>
      <c r="B63" s="13" t="s">
        <v>176</v>
      </c>
      <c r="C63" s="14" t="s">
        <v>32</v>
      </c>
      <c r="D63" s="14" t="s">
        <v>156</v>
      </c>
      <c r="E63" s="15">
        <v>475</v>
      </c>
      <c r="F63" s="15">
        <f>VLOOKUP($A63,[1]Hoja1!$A$9:$AM$276,3,0)</f>
        <v>14250</v>
      </c>
      <c r="G63" s="15">
        <f>VLOOKUP($A63,[1]Hoja1!$A$9:$AM$276,8,0)</f>
        <v>0</v>
      </c>
      <c r="H63" s="15">
        <f>VLOOKUP($A63,[1]Hoja1!$A$9:$AM$276,5,0)+VLOOKUP($A63,[1]Hoja1!$A$9:$AM$276,7,0)</f>
        <v>0</v>
      </c>
      <c r="I63" s="15">
        <f>VLOOKUP($A63,[1]Hoja1!$A$9:$AM$276,4,0)+VLOOKUP($A63,[1]Hoja1!$A$9:$AM$276,6,0)</f>
        <v>0</v>
      </c>
      <c r="J63" s="15">
        <f>VLOOKUP($A63,[1]Hoja1!$A$9:$AM$276,9,0)+VLOOKUP($A63,[1]Hoja1!$A$9:$AM$276,10,0)++VLOOKUP($A63,[1]Hoja1!$A$9:$AM$276,11,0)</f>
        <v>9537.56</v>
      </c>
      <c r="K63" s="16">
        <f t="shared" si="24"/>
        <v>23787.559999999998</v>
      </c>
      <c r="L63" s="15">
        <f>VLOOKUP($A63,[1]Hoja1!$A$9:$AM$276,33,0)</f>
        <v>4346.04</v>
      </c>
      <c r="M63" s="16">
        <f t="shared" si="25"/>
        <v>19441.519999999997</v>
      </c>
    </row>
    <row r="64" spans="1:13" x14ac:dyDescent="0.25">
      <c r="A64" s="27"/>
    </row>
    <row r="65" spans="1:13" s="11" customFormat="1" ht="10.5" customHeight="1" x14ac:dyDescent="0.25">
      <c r="A65" s="27"/>
      <c r="B65" s="13"/>
      <c r="C65" s="14"/>
      <c r="D65" s="14"/>
      <c r="E65" s="15"/>
      <c r="F65" s="15"/>
      <c r="G65" s="14"/>
      <c r="H65" s="14"/>
      <c r="I65" s="14"/>
      <c r="J65" s="14"/>
      <c r="K65" s="16"/>
      <c r="L65" s="16"/>
      <c r="M65" s="16"/>
    </row>
    <row r="66" spans="1:13" s="11" customFormat="1" ht="10.5" customHeight="1" x14ac:dyDescent="0.25">
      <c r="A66" s="27"/>
      <c r="B66" s="13"/>
      <c r="C66" s="14"/>
      <c r="D66" s="14"/>
      <c r="E66" s="15"/>
      <c r="F66" s="15"/>
      <c r="G66" s="14"/>
      <c r="H66" s="14"/>
      <c r="I66" s="14"/>
      <c r="J66" s="14"/>
      <c r="K66" s="16"/>
      <c r="L66" s="16"/>
      <c r="M66" s="16"/>
    </row>
    <row r="67" spans="1:13" s="11" customFormat="1" ht="17.25" customHeight="1" x14ac:dyDescent="0.25">
      <c r="A67" s="6" t="s">
        <v>75</v>
      </c>
      <c r="B67" s="7"/>
      <c r="C67" s="8"/>
      <c r="D67" s="8"/>
      <c r="E67" s="9"/>
      <c r="F67" s="9"/>
      <c r="G67" s="8"/>
      <c r="H67" s="8"/>
      <c r="I67" s="8"/>
      <c r="J67" s="8"/>
      <c r="K67" s="10"/>
      <c r="L67" s="10"/>
      <c r="M67" s="10"/>
    </row>
    <row r="68" spans="1:13" s="11" customFormat="1" ht="10.5" customHeight="1" x14ac:dyDescent="0.25">
      <c r="A68" s="27" t="s">
        <v>76</v>
      </c>
      <c r="B68" s="13" t="s">
        <v>77</v>
      </c>
      <c r="C68" s="14" t="s">
        <v>78</v>
      </c>
      <c r="D68" s="14" t="s">
        <v>18</v>
      </c>
      <c r="E68" s="15">
        <f t="shared" ref="E68" si="27">+F68/30</f>
        <v>330.60999999999996</v>
      </c>
      <c r="F68" s="15">
        <f>VLOOKUP($A68,[1]Hoja1!$A$9:$AM$276,3,0)</f>
        <v>9918.2999999999993</v>
      </c>
      <c r="G68" s="15">
        <f>VLOOKUP($A68,[1]Hoja1!$A$9:$AM$276,8,0)</f>
        <v>0</v>
      </c>
      <c r="H68" s="15">
        <f>VLOOKUP($A68,[1]Hoja1!$A$9:$AM$276,5,0)+VLOOKUP($A68,[1]Hoja1!$A$9:$AM$276,7,0)</f>
        <v>0</v>
      </c>
      <c r="I68" s="15">
        <f>VLOOKUP($A68,[1]Hoja1!$A$9:$AM$276,4,0)+VLOOKUP($A68,[1]Hoja1!$A$9:$AM$276,6,0)</f>
        <v>0</v>
      </c>
      <c r="J68" s="15">
        <f>VLOOKUP($A68,[1]Hoja1!$A$9:$AM$276,9,0)+VLOOKUP($A68,[1]Hoja1!$A$9:$AM$276,10,0)++VLOOKUP($A68,[1]Hoja1!$A$9:$AM$276,11,0)</f>
        <v>0</v>
      </c>
      <c r="K68" s="16">
        <f>SUM(F68:J68)</f>
        <v>9918.2999999999993</v>
      </c>
      <c r="L68" s="15">
        <f>VLOOKUP($A68,[1]Hoja1!$A$9:$AM$276,33,0)</f>
        <v>1114.3399999999999</v>
      </c>
      <c r="M68" s="16">
        <f t="shared" ref="M68" si="28">+K68-L68</f>
        <v>8803.9599999999991</v>
      </c>
    </row>
    <row r="69" spans="1:13" s="11" customFormat="1" ht="10.5" customHeight="1" x14ac:dyDescent="0.25">
      <c r="A69" s="27"/>
      <c r="B69" s="13"/>
      <c r="C69" s="14"/>
      <c r="D69" s="14"/>
      <c r="E69" s="15"/>
      <c r="F69" s="15"/>
      <c r="G69" s="14"/>
      <c r="H69" s="14"/>
      <c r="I69" s="14"/>
      <c r="J69" s="14"/>
      <c r="K69" s="16"/>
      <c r="L69" s="16"/>
      <c r="M69" s="16"/>
    </row>
    <row r="70" spans="1:13" s="11" customFormat="1" ht="17.25" customHeight="1" x14ac:dyDescent="0.25">
      <c r="A70" s="6" t="s">
        <v>121</v>
      </c>
      <c r="B70" s="7"/>
      <c r="C70" s="8"/>
      <c r="D70" s="8"/>
      <c r="E70" s="9"/>
      <c r="F70" s="9"/>
      <c r="G70" s="8"/>
      <c r="H70" s="8"/>
      <c r="I70" s="8"/>
      <c r="J70" s="8"/>
      <c r="K70" s="10"/>
      <c r="L70" s="10"/>
      <c r="M70" s="10"/>
    </row>
    <row r="71" spans="1:13" s="11" customFormat="1" ht="10.5" customHeight="1" x14ac:dyDescent="0.25">
      <c r="A71" s="27" t="s">
        <v>137</v>
      </c>
      <c r="B71" s="13" t="s">
        <v>122</v>
      </c>
      <c r="C71" s="14" t="s">
        <v>17</v>
      </c>
      <c r="D71" s="14" t="s">
        <v>156</v>
      </c>
      <c r="E71" s="15">
        <f t="shared" ref="E71:E72" si="29">+F71/30</f>
        <v>200</v>
      </c>
      <c r="F71" s="15">
        <f>VLOOKUP($A71,[1]Hoja1!$A$9:$AM$276,3,0)</f>
        <v>6000</v>
      </c>
      <c r="G71" s="15">
        <f>VLOOKUP($A71,[1]Hoja1!$A$9:$AM$276,8,0)</f>
        <v>0</v>
      </c>
      <c r="H71" s="15">
        <f>VLOOKUP($A71,[1]Hoja1!$A$9:$AM$276,5,0)+VLOOKUP($A71,[1]Hoja1!$A$9:$AM$276,7,0)</f>
        <v>0</v>
      </c>
      <c r="I71" s="15">
        <f>VLOOKUP($A71,[1]Hoja1!$A$9:$AM$276,4,0)+VLOOKUP($A71,[1]Hoja1!$A$9:$AM$276,6,0)</f>
        <v>0</v>
      </c>
      <c r="J71" s="15">
        <f>VLOOKUP($A71,[1]Hoja1!$A$9:$AM$276,9,0)+VLOOKUP($A71,[1]Hoja1!$A$9:$AM$276,10,0)++VLOOKUP($A71,[1]Hoja1!$A$9:$AM$276,11,0)</f>
        <v>2139.6999999999998</v>
      </c>
      <c r="K71" s="16">
        <f t="shared" ref="K71:K72" si="30">SUM(F71:J71)</f>
        <v>8139.7</v>
      </c>
      <c r="L71" s="15">
        <f>VLOOKUP($A71,[1]Hoja1!$A$9:$AM$276,33,0)</f>
        <v>832.48</v>
      </c>
      <c r="M71" s="16">
        <f t="shared" ref="M71:M72" si="31">+K71-L71</f>
        <v>7307.2199999999993</v>
      </c>
    </row>
    <row r="72" spans="1:13" s="11" customFormat="1" ht="10.5" customHeight="1" x14ac:dyDescent="0.25">
      <c r="A72" s="27" t="s">
        <v>138</v>
      </c>
      <c r="B72" s="13" t="s">
        <v>123</v>
      </c>
      <c r="C72" s="14" t="s">
        <v>17</v>
      </c>
      <c r="D72" s="14" t="s">
        <v>156</v>
      </c>
      <c r="E72" s="15">
        <f t="shared" si="29"/>
        <v>200</v>
      </c>
      <c r="F72" s="15">
        <f>VLOOKUP($A72,[1]Hoja1!$A$9:$AM$276,3,0)</f>
        <v>6000</v>
      </c>
      <c r="G72" s="15">
        <f>VLOOKUP($A72,[1]Hoja1!$A$9:$AM$276,8,0)</f>
        <v>0</v>
      </c>
      <c r="H72" s="15">
        <f>VLOOKUP($A72,[1]Hoja1!$A$9:$AM$276,5,0)+VLOOKUP($A72,[1]Hoja1!$A$9:$AM$276,7,0)</f>
        <v>0</v>
      </c>
      <c r="I72" s="15">
        <f>VLOOKUP($A72,[1]Hoja1!$A$9:$AM$276,4,0)+VLOOKUP($A72,[1]Hoja1!$A$9:$AM$276,6,0)</f>
        <v>0</v>
      </c>
      <c r="J72" s="15">
        <f>VLOOKUP($A72,[1]Hoja1!$A$9:$AM$276,9,0)+VLOOKUP($A72,[1]Hoja1!$A$9:$AM$276,10,0)++VLOOKUP($A72,[1]Hoja1!$A$9:$AM$276,11,0)</f>
        <v>2139.6999999999998</v>
      </c>
      <c r="K72" s="16">
        <f t="shared" si="30"/>
        <v>8139.7</v>
      </c>
      <c r="L72" s="15">
        <f>VLOOKUP($A72,[1]Hoja1!$A$9:$AM$276,33,0)</f>
        <v>832.48</v>
      </c>
      <c r="M72" s="16">
        <f t="shared" si="31"/>
        <v>7307.2199999999993</v>
      </c>
    </row>
    <row r="73" spans="1:13" s="11" customFormat="1" ht="10.5" customHeight="1" x14ac:dyDescent="0.25">
      <c r="A73" s="27"/>
      <c r="B73" s="13"/>
      <c r="C73" s="14"/>
      <c r="D73" s="14"/>
      <c r="E73" s="15"/>
      <c r="F73" s="15"/>
      <c r="G73" s="14"/>
      <c r="H73" s="14"/>
      <c r="I73" s="14"/>
      <c r="J73" s="14"/>
      <c r="K73" s="16"/>
      <c r="L73" s="16"/>
      <c r="M73" s="16"/>
    </row>
    <row r="74" spans="1:13" s="11" customFormat="1" ht="17.25" customHeight="1" x14ac:dyDescent="0.25">
      <c r="A74" s="6" t="s">
        <v>79</v>
      </c>
      <c r="B74" s="7"/>
      <c r="C74" s="8"/>
      <c r="D74" s="8"/>
      <c r="E74" s="9"/>
      <c r="F74" s="9"/>
      <c r="G74" s="8"/>
      <c r="H74" s="8"/>
      <c r="I74" s="8"/>
      <c r="J74" s="8"/>
      <c r="K74" s="10"/>
      <c r="L74" s="10"/>
      <c r="M74" s="10"/>
    </row>
    <row r="75" spans="1:13" s="11" customFormat="1" ht="10.5" customHeight="1" x14ac:dyDescent="0.25">
      <c r="A75" s="27" t="s">
        <v>80</v>
      </c>
      <c r="B75" s="13" t="s">
        <v>81</v>
      </c>
      <c r="C75" s="14" t="s">
        <v>82</v>
      </c>
      <c r="D75" s="14" t="s">
        <v>18</v>
      </c>
      <c r="E75" s="15">
        <f>+F75/30</f>
        <v>363.54166666666669</v>
      </c>
      <c r="F75" s="15">
        <f>VLOOKUP($A75,[1]Hoja1!$A$9:$AM$276,3,0)</f>
        <v>10906.25</v>
      </c>
      <c r="G75" s="15">
        <f>VLOOKUP($A75,[1]Hoja1!$A$9:$AM$276,8,0)</f>
        <v>0</v>
      </c>
      <c r="H75" s="15">
        <f>VLOOKUP($A75,[1]Hoja1!$A$9:$AM$276,5,0)+VLOOKUP($A75,[1]Hoja1!$A$9:$AM$276,7,0)</f>
        <v>0</v>
      </c>
      <c r="I75" s="15">
        <f>VLOOKUP($A75,[1]Hoja1!$A$9:$AM$276,4,0)+VLOOKUP($A75,[1]Hoja1!$A$9:$AM$276,6,0)</f>
        <v>2181.25</v>
      </c>
      <c r="J75" s="15">
        <f>VLOOKUP($A75,[1]Hoja1!$A$9:$AM$276,9,0)+VLOOKUP($A75,[1]Hoja1!$A$9:$AM$276,10,0)++VLOOKUP($A75,[1]Hoja1!$A$9:$AM$276,11,0)</f>
        <v>0</v>
      </c>
      <c r="K75" s="16">
        <f>SUM(F75:J75)</f>
        <v>13087.5</v>
      </c>
      <c r="L75" s="15">
        <f>VLOOKUP($A75,[1]Hoja1!$A$9:$AM$276,33,0)</f>
        <v>5401.26</v>
      </c>
      <c r="M75" s="16">
        <f>+K75-L75</f>
        <v>7686.24</v>
      </c>
    </row>
    <row r="76" spans="1:13" s="11" customFormat="1" ht="10.5" customHeight="1" x14ac:dyDescent="0.25">
      <c r="A76" s="27"/>
      <c r="B76" s="13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3" s="11" customFormat="1" ht="17.25" customHeight="1" x14ac:dyDescent="0.25">
      <c r="A77" s="6" t="s">
        <v>83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3" s="11" customFormat="1" ht="10.5" customHeight="1" x14ac:dyDescent="0.25">
      <c r="A78" s="27" t="s">
        <v>84</v>
      </c>
      <c r="B78" s="13" t="s">
        <v>85</v>
      </c>
      <c r="C78" s="14" t="s">
        <v>17</v>
      </c>
      <c r="D78" s="14" t="s">
        <v>18</v>
      </c>
      <c r="E78" s="15">
        <f t="shared" ref="E78:E79" si="32">+F78/30</f>
        <v>326.69</v>
      </c>
      <c r="F78" s="15">
        <f>VLOOKUP($A78,[1]Hoja1!$A$9:$AM$276,3,0)</f>
        <v>9800.7000000000007</v>
      </c>
      <c r="G78" s="15">
        <f>VLOOKUP($A78,[1]Hoja1!$A$9:$AM$276,8,0)</f>
        <v>0</v>
      </c>
      <c r="H78" s="15">
        <f>VLOOKUP($A78,[1]Hoja1!$A$9:$AM$276,5,0)+VLOOKUP($A78,[1]Hoja1!$A$9:$AM$276,7,0)</f>
        <v>0</v>
      </c>
      <c r="I78" s="15">
        <f>VLOOKUP($A78,[1]Hoja1!$A$9:$AM$276,4,0)+VLOOKUP($A78,[1]Hoja1!$A$9:$AM$276,6,0)</f>
        <v>0</v>
      </c>
      <c r="J78" s="15">
        <f>VLOOKUP($A78,[1]Hoja1!$A$9:$AM$276,9,0)+VLOOKUP($A78,[1]Hoja1!$A$9:$AM$276,10,0)++VLOOKUP($A78,[1]Hoja1!$A$9:$AM$276,11,0)</f>
        <v>0</v>
      </c>
      <c r="K78" s="16">
        <f t="shared" ref="K78:K79" si="33">SUM(F78:J78)</f>
        <v>9800.7000000000007</v>
      </c>
      <c r="L78" s="15">
        <f>VLOOKUP($A78,[1]Hoja1!$A$9:$AM$276,33,0)</f>
        <v>1091.74</v>
      </c>
      <c r="M78" s="16">
        <f t="shared" ref="M78:M79" si="34">+K78-L78</f>
        <v>8708.9600000000009</v>
      </c>
    </row>
    <row r="79" spans="1:13" s="11" customFormat="1" ht="10.5" customHeight="1" x14ac:dyDescent="0.25">
      <c r="A79" s="27" t="s">
        <v>131</v>
      </c>
      <c r="B79" s="13" t="s">
        <v>124</v>
      </c>
      <c r="C79" s="14" t="s">
        <v>125</v>
      </c>
      <c r="D79" s="14" t="s">
        <v>18</v>
      </c>
      <c r="E79" s="15">
        <f t="shared" si="32"/>
        <v>333</v>
      </c>
      <c r="F79" s="15">
        <f>VLOOKUP($A79,[1]Hoja1!$A$9:$AM$276,3,0)</f>
        <v>9990</v>
      </c>
      <c r="G79" s="15">
        <f>VLOOKUP($A79,[1]Hoja1!$A$9:$AM$276,8,0)</f>
        <v>0</v>
      </c>
      <c r="H79" s="15">
        <f>VLOOKUP($A79,[1]Hoja1!$A$9:$AM$276,5,0)+VLOOKUP($A79,[1]Hoja1!$A$9:$AM$276,7,0)</f>
        <v>0</v>
      </c>
      <c r="I79" s="15">
        <f>VLOOKUP($A79,[1]Hoja1!$A$9:$AM$276,4,0)+VLOOKUP($A79,[1]Hoja1!$A$9:$AM$276,6,0)</f>
        <v>0</v>
      </c>
      <c r="J79" s="15">
        <f>VLOOKUP($A79,[1]Hoja1!$A$9:$AM$276,9,0)+VLOOKUP($A79,[1]Hoja1!$A$9:$AM$276,10,0)++VLOOKUP($A79,[1]Hoja1!$A$9:$AM$276,11,0)</f>
        <v>1120.74</v>
      </c>
      <c r="K79" s="16">
        <f t="shared" si="33"/>
        <v>11110.74</v>
      </c>
      <c r="L79" s="15">
        <f>VLOOKUP($A79,[1]Hoja1!$A$9:$AM$276,33,0)</f>
        <v>1340.08</v>
      </c>
      <c r="M79" s="16">
        <f t="shared" si="34"/>
        <v>9770.66</v>
      </c>
    </row>
    <row r="80" spans="1:13" s="11" customFormat="1" ht="10.5" customHeight="1" x14ac:dyDescent="0.25">
      <c r="A80" s="27"/>
      <c r="B80" s="13"/>
      <c r="C80" s="14"/>
      <c r="D80" s="14"/>
      <c r="E80" s="15"/>
      <c r="F80" s="15"/>
      <c r="G80" s="14"/>
      <c r="H80" s="14"/>
      <c r="I80" s="14"/>
      <c r="J80" s="14"/>
      <c r="K80" s="16"/>
      <c r="L80" s="16"/>
      <c r="M80" s="16"/>
    </row>
    <row r="81" spans="1:13" s="11" customFormat="1" ht="17.25" customHeight="1" x14ac:dyDescent="0.25">
      <c r="A81" s="6" t="s">
        <v>86</v>
      </c>
      <c r="B81" s="7"/>
      <c r="C81" s="8"/>
      <c r="D81" s="8"/>
      <c r="E81" s="9"/>
      <c r="F81" s="9"/>
      <c r="G81" s="8"/>
      <c r="H81" s="8"/>
      <c r="I81" s="8"/>
      <c r="J81" s="8"/>
      <c r="K81" s="10"/>
      <c r="L81" s="10"/>
      <c r="M81" s="10"/>
    </row>
    <row r="82" spans="1:13" s="11" customFormat="1" ht="10.5" customHeight="1" x14ac:dyDescent="0.25">
      <c r="A82" s="27" t="s">
        <v>87</v>
      </c>
      <c r="B82" s="13" t="s">
        <v>88</v>
      </c>
      <c r="C82" s="14" t="s">
        <v>17</v>
      </c>
      <c r="D82" s="14" t="s">
        <v>18</v>
      </c>
      <c r="E82" s="15">
        <f>+F82/30</f>
        <v>305.60000000000002</v>
      </c>
      <c r="F82" s="15">
        <f>VLOOKUP($A82,[1]Hoja1!$A$9:$AM$276,3,0)</f>
        <v>9168</v>
      </c>
      <c r="G82" s="15">
        <f>VLOOKUP($A82,[1]Hoja1!$A$9:$AM$276,8,0)</f>
        <v>0</v>
      </c>
      <c r="H82" s="15">
        <f>VLOOKUP($A82,[1]Hoja1!$A$9:$AM$276,5,0)+VLOOKUP($A82,[1]Hoja1!$A$9:$AM$276,7,0)</f>
        <v>0</v>
      </c>
      <c r="I82" s="15">
        <f>VLOOKUP($A82,[1]Hoja1!$A$9:$AM$276,4,0)+VLOOKUP($A82,[1]Hoja1!$A$9:$AM$276,6,0)</f>
        <v>0</v>
      </c>
      <c r="J82" s="15">
        <f>VLOOKUP($A82,[1]Hoja1!$A$9:$AM$276,9,0)+VLOOKUP($A82,[1]Hoja1!$A$9:$AM$276,10,0)++VLOOKUP($A82,[1]Hoja1!$A$9:$AM$276,11,0)</f>
        <v>0</v>
      </c>
      <c r="K82" s="16">
        <f>SUM(F82:J82)</f>
        <v>9168</v>
      </c>
      <c r="L82" s="15">
        <f>VLOOKUP($A82,[1]Hoja1!$A$9:$AM$276,33,0)</f>
        <v>986.58</v>
      </c>
      <c r="M82" s="16">
        <f>+K82-L82</f>
        <v>8181.42</v>
      </c>
    </row>
    <row r="83" spans="1:13" s="11" customFormat="1" ht="10.5" customHeight="1" x14ac:dyDescent="0.25">
      <c r="A83" s="27"/>
      <c r="B83" s="13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3" s="11" customFormat="1" ht="17.25" customHeight="1" x14ac:dyDescent="0.25">
      <c r="A84" s="6" t="s">
        <v>89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3" s="11" customFormat="1" ht="10.5" customHeight="1" x14ac:dyDescent="0.25">
      <c r="A85" s="27" t="s">
        <v>90</v>
      </c>
      <c r="B85" s="13" t="s">
        <v>91</v>
      </c>
      <c r="C85" s="14" t="s">
        <v>17</v>
      </c>
      <c r="D85" s="14" t="s">
        <v>18</v>
      </c>
      <c r="E85" s="15">
        <f>+F85/30</f>
        <v>480.3</v>
      </c>
      <c r="F85" s="15">
        <f>VLOOKUP($A85,[1]Hoja1!$A$9:$AM$276,3,0)</f>
        <v>14409</v>
      </c>
      <c r="G85" s="15">
        <f>VLOOKUP($A85,[1]Hoja1!$A$9:$AM$276,8,0)</f>
        <v>0</v>
      </c>
      <c r="H85" s="15">
        <f>VLOOKUP($A85,[1]Hoja1!$A$9:$AM$276,5,0)+VLOOKUP($A85,[1]Hoja1!$A$9:$AM$276,7,0)</f>
        <v>0</v>
      </c>
      <c r="I85" s="15">
        <f>VLOOKUP($A85,[1]Hoja1!$A$9:$AM$276,4,0)+VLOOKUP($A85,[1]Hoja1!$A$9:$AM$276,6,0)</f>
        <v>0</v>
      </c>
      <c r="J85" s="15">
        <f>VLOOKUP($A85,[1]Hoja1!$A$9:$AM$276,9,0)+VLOOKUP($A85,[1]Hoja1!$A$9:$AM$276,10,0)++VLOOKUP($A85,[1]Hoja1!$A$9:$AM$276,11,0)</f>
        <v>0</v>
      </c>
      <c r="K85" s="16">
        <f>SUM(F85:J85)</f>
        <v>14409</v>
      </c>
      <c r="L85" s="15">
        <f>VLOOKUP($A85,[1]Hoja1!$A$9:$AM$276,33,0)</f>
        <v>6854.08</v>
      </c>
      <c r="M85" s="16">
        <f>+K85-L85</f>
        <v>7554.92</v>
      </c>
    </row>
    <row r="86" spans="1:13" s="11" customFormat="1" ht="10.5" customHeight="1" x14ac:dyDescent="0.25">
      <c r="A86" s="27"/>
      <c r="B86" s="13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3" s="11" customFormat="1" ht="17.25" customHeight="1" x14ac:dyDescent="0.25">
      <c r="A87" s="6" t="s">
        <v>171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3" s="11" customFormat="1" ht="10.5" customHeight="1" x14ac:dyDescent="0.25">
      <c r="A88" s="27" t="s">
        <v>94</v>
      </c>
      <c r="B88" s="13" t="s">
        <v>95</v>
      </c>
      <c r="C88" s="14" t="s">
        <v>17</v>
      </c>
      <c r="D88" s="14" t="s">
        <v>18</v>
      </c>
      <c r="E88" s="15">
        <f t="shared" ref="E88" si="35">+F88/30</f>
        <v>263.94</v>
      </c>
      <c r="F88" s="15">
        <f>VLOOKUP($A88,[1]Hoja1!$A$9:$AM$276,3,0)</f>
        <v>7918.2</v>
      </c>
      <c r="G88" s="15">
        <f>VLOOKUP($A88,[1]Hoja1!$A$9:$AM$276,8,0)</f>
        <v>0</v>
      </c>
      <c r="H88" s="15">
        <f>VLOOKUP($A88,[1]Hoja1!$A$9:$AM$276,5,0)+VLOOKUP($A88,[1]Hoja1!$A$9:$AM$276,7,0)</f>
        <v>0</v>
      </c>
      <c r="I88" s="15">
        <f>VLOOKUP($A88,[1]Hoja1!$A$9:$AM$276,4,0)+VLOOKUP($A88,[1]Hoja1!$A$9:$AM$276,6,0)</f>
        <v>0</v>
      </c>
      <c r="J88" s="15">
        <f>VLOOKUP($A88,[1]Hoja1!$A$9:$AM$276,9,0)+VLOOKUP($A88,[1]Hoja1!$A$9:$AM$276,10,0)++VLOOKUP($A88,[1]Hoja1!$A$9:$AM$276,11,0)</f>
        <v>0</v>
      </c>
      <c r="K88" s="16">
        <f>SUM(F88:J88)</f>
        <v>7918.2</v>
      </c>
      <c r="L88" s="15">
        <f>VLOOKUP($A88,[1]Hoja1!$A$9:$AM$276,33,0)</f>
        <v>810.54</v>
      </c>
      <c r="M88" s="16">
        <f t="shared" ref="M88" si="36">+K88-L88</f>
        <v>7107.66</v>
      </c>
    </row>
    <row r="89" spans="1:13" s="11" customFormat="1" ht="10.5" customHeight="1" x14ac:dyDescent="0.25">
      <c r="A89" s="27"/>
      <c r="B89" s="13"/>
      <c r="C89" s="14"/>
      <c r="D89" s="14"/>
      <c r="E89" s="15"/>
      <c r="F89" s="15"/>
      <c r="G89" s="14"/>
      <c r="H89" s="14"/>
      <c r="I89" s="14"/>
      <c r="J89" s="14"/>
      <c r="K89" s="16"/>
      <c r="L89" s="16"/>
      <c r="M89" s="16"/>
    </row>
    <row r="90" spans="1:13" s="11" customFormat="1" ht="17.25" customHeight="1" x14ac:dyDescent="0.25">
      <c r="A90" s="6" t="s">
        <v>93</v>
      </c>
      <c r="B90" s="7"/>
      <c r="C90" s="8"/>
      <c r="D90" s="8"/>
      <c r="E90" s="9"/>
      <c r="F90" s="9"/>
      <c r="G90" s="8"/>
      <c r="H90" s="8"/>
      <c r="I90" s="8"/>
      <c r="J90" s="8"/>
      <c r="K90" s="10"/>
      <c r="L90" s="10"/>
      <c r="M90" s="10"/>
    </row>
    <row r="91" spans="1:13" s="11" customFormat="1" ht="10.5" customHeight="1" x14ac:dyDescent="0.25">
      <c r="A91" s="27" t="s">
        <v>96</v>
      </c>
      <c r="B91" s="13" t="s">
        <v>97</v>
      </c>
      <c r="C91" s="14" t="s">
        <v>44</v>
      </c>
      <c r="D91" s="14" t="s">
        <v>18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6">
        <v>0</v>
      </c>
      <c r="L91" s="15">
        <v>0</v>
      </c>
      <c r="M91" s="16">
        <f t="shared" ref="M91:M92" si="37">+K91-L91</f>
        <v>0</v>
      </c>
    </row>
    <row r="92" spans="1:13" s="11" customFormat="1" ht="10.5" customHeight="1" x14ac:dyDescent="0.25">
      <c r="A92" s="27" t="s">
        <v>139</v>
      </c>
      <c r="B92" s="13" t="s">
        <v>98</v>
      </c>
      <c r="C92" s="14" t="s">
        <v>17</v>
      </c>
      <c r="D92" s="14" t="s">
        <v>18</v>
      </c>
      <c r="E92" s="15">
        <f t="shared" ref="E92" si="38">+F92/30</f>
        <v>333.33</v>
      </c>
      <c r="F92" s="15">
        <f>VLOOKUP($A92,[1]Hoja1!$A$9:$AM$276,3,0)</f>
        <v>9999.9</v>
      </c>
      <c r="G92" s="15">
        <f>VLOOKUP($A92,[1]Hoja1!$A$9:$AM$276,8,0)</f>
        <v>0</v>
      </c>
      <c r="H92" s="15">
        <f>VLOOKUP($A92,[1]Hoja1!$A$9:$AM$276,5,0)+VLOOKUP($A92,[1]Hoja1!$A$9:$AM$276,7,0)</f>
        <v>0</v>
      </c>
      <c r="I92" s="15">
        <f>VLOOKUP($A92,[1]Hoja1!$A$9:$AM$276,4,0)+VLOOKUP($A92,[1]Hoja1!$A$9:$AM$276,6,0)</f>
        <v>0</v>
      </c>
      <c r="J92" s="15">
        <f>VLOOKUP($A92,[1]Hoja1!$A$9:$AM$276,9,0)+VLOOKUP($A92,[1]Hoja1!$A$9:$AM$276,10,0)++VLOOKUP($A92,[1]Hoja1!$A$9:$AM$276,11,0)</f>
        <v>1110.8399999999999</v>
      </c>
      <c r="K92" s="16">
        <f t="shared" ref="K91:K92" si="39">SUM(F92:J92)</f>
        <v>11110.74</v>
      </c>
      <c r="L92" s="15">
        <f>VLOOKUP($A92,[1]Hoja1!$A$9:$AM$276,33,0)</f>
        <v>1340.12</v>
      </c>
      <c r="M92" s="16">
        <f t="shared" si="37"/>
        <v>9770.619999999999</v>
      </c>
    </row>
    <row r="93" spans="1:13" s="11" customFormat="1" ht="10.5" customHeight="1" x14ac:dyDescent="0.25">
      <c r="A93" s="27"/>
      <c r="B93" s="13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3" s="11" customFormat="1" ht="17.25" customHeight="1" x14ac:dyDescent="0.25">
      <c r="A94" s="6" t="s">
        <v>99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3" s="11" customFormat="1" ht="10.5" customHeight="1" x14ac:dyDescent="0.25">
      <c r="A95" s="27" t="s">
        <v>100</v>
      </c>
      <c r="B95" s="13" t="s">
        <v>101</v>
      </c>
      <c r="C95" s="14" t="s">
        <v>17</v>
      </c>
      <c r="D95" s="14" t="s">
        <v>18</v>
      </c>
      <c r="E95" s="15">
        <f t="shared" ref="E95" si="40">+F95/30</f>
        <v>212.8</v>
      </c>
      <c r="F95" s="15">
        <f>VLOOKUP($A95,[1]Hoja1!$A$9:$AM$276,3,0)</f>
        <v>6384</v>
      </c>
      <c r="G95" s="15">
        <f>VLOOKUP($A95,[1]Hoja1!$A$9:$AM$276,8,0)</f>
        <v>0</v>
      </c>
      <c r="H95" s="15">
        <f>VLOOKUP($A95,[1]Hoja1!$A$9:$AM$276,5,0)+VLOOKUP($A95,[1]Hoja1!$A$9:$AM$276,7,0)</f>
        <v>0</v>
      </c>
      <c r="I95" s="15">
        <f>VLOOKUP($A95,[1]Hoja1!$A$9:$AM$276,4,0)+VLOOKUP($A95,[1]Hoja1!$A$9:$AM$276,6,0)</f>
        <v>0</v>
      </c>
      <c r="J95" s="15">
        <f>VLOOKUP($A95,[1]Hoja1!$A$9:$AM$276,9,0)+VLOOKUP($A95,[1]Hoja1!$A$9:$AM$276,10,0)++VLOOKUP($A95,[1]Hoja1!$A$9:$AM$276,11,0)</f>
        <v>0</v>
      </c>
      <c r="K95" s="16">
        <f>SUM(F95:J95)</f>
        <v>6384</v>
      </c>
      <c r="L95" s="15">
        <f>VLOOKUP($A95,[1]Hoja1!$A$9:$AM$276,33,0)</f>
        <v>3112.08</v>
      </c>
      <c r="M95" s="16">
        <f>+K95-L95</f>
        <v>3271.92</v>
      </c>
    </row>
    <row r="96" spans="1:13" s="11" customFormat="1" ht="10.5" customHeight="1" x14ac:dyDescent="0.25">
      <c r="A96" s="27"/>
      <c r="B96" s="13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102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3.5" customHeight="1" x14ac:dyDescent="0.25">
      <c r="A98" s="27" t="s">
        <v>164</v>
      </c>
      <c r="B98" s="13" t="s">
        <v>165</v>
      </c>
      <c r="C98" s="14" t="s">
        <v>17</v>
      </c>
      <c r="D98" s="14" t="s">
        <v>156</v>
      </c>
      <c r="E98" s="15">
        <f t="shared" ref="E98:E101" si="41">+F98/30</f>
        <v>172.87</v>
      </c>
      <c r="F98" s="15">
        <f>VLOOKUP($A98,[1]Hoja1!$A$9:$AM$276,3,0)</f>
        <v>5186.1000000000004</v>
      </c>
      <c r="G98" s="15">
        <f>VLOOKUP($A98,[1]Hoja1!$A$9:$AM$276,8,0)</f>
        <v>0</v>
      </c>
      <c r="H98" s="15">
        <f>VLOOKUP($A98,[1]Hoja1!$A$9:$AM$276,5,0)+VLOOKUP($A98,[1]Hoja1!$A$9:$AM$276,7,0)</f>
        <v>0</v>
      </c>
      <c r="I98" s="15">
        <f>VLOOKUP($A98,[1]Hoja1!$A$9:$AM$276,4,0)+VLOOKUP($A98,[1]Hoja1!$A$9:$AM$276,6,0)</f>
        <v>0</v>
      </c>
      <c r="J98" s="15">
        <f>VLOOKUP($A98,[1]Hoja1!$A$9:$AM$276,9,0)+VLOOKUP($A98,[1]Hoja1!$A$9:$AM$276,10,0)++VLOOKUP($A98,[1]Hoja1!$A$9:$AM$276,11,0)</f>
        <v>2813.9</v>
      </c>
      <c r="K98" s="16">
        <f t="shared" ref="K98:K101" si="42">SUM(F98:J98)</f>
        <v>8000</v>
      </c>
      <c r="L98" s="15">
        <f>VLOOKUP($A98,[1]Hoja1!$A$9:$AM$276,33,0)</f>
        <v>805.36</v>
      </c>
      <c r="M98" s="16">
        <f t="shared" ref="M98:M101" si="43">+K98-L98</f>
        <v>7194.64</v>
      </c>
    </row>
    <row r="99" spans="1:13" s="11" customFormat="1" ht="13.5" customHeight="1" x14ac:dyDescent="0.25">
      <c r="A99" s="27" t="s">
        <v>153</v>
      </c>
      <c r="B99" s="13" t="s">
        <v>154</v>
      </c>
      <c r="C99" s="14" t="s">
        <v>17</v>
      </c>
      <c r="D99" s="14" t="s">
        <v>156</v>
      </c>
      <c r="E99" s="15">
        <f t="shared" si="41"/>
        <v>172.87</v>
      </c>
      <c r="F99" s="15">
        <f>VLOOKUP($A99,[1]Hoja1!$A$9:$AM$276,3,0)</f>
        <v>5186.1000000000004</v>
      </c>
      <c r="G99" s="15">
        <f>VLOOKUP($A99,[1]Hoja1!$A$9:$AM$276,8,0)</f>
        <v>0</v>
      </c>
      <c r="H99" s="15">
        <f>VLOOKUP($A99,[1]Hoja1!$A$9:$AM$276,5,0)+VLOOKUP($A99,[1]Hoja1!$A$9:$AM$276,7,0)</f>
        <v>0</v>
      </c>
      <c r="I99" s="15">
        <f>VLOOKUP($A99,[1]Hoja1!$A$9:$AM$276,4,0)+VLOOKUP($A99,[1]Hoja1!$A$9:$AM$276,6,0)</f>
        <v>0</v>
      </c>
      <c r="J99" s="15">
        <f>VLOOKUP($A99,[1]Hoja1!$A$9:$AM$276,9,0)+VLOOKUP($A99,[1]Hoja1!$A$9:$AM$276,10,0)++VLOOKUP($A99,[1]Hoja1!$A$9:$AM$276,11,0)</f>
        <v>0</v>
      </c>
      <c r="K99" s="16">
        <f t="shared" si="42"/>
        <v>5186.1000000000004</v>
      </c>
      <c r="L99" s="15">
        <f>VLOOKUP($A99,[1]Hoja1!$A$9:$AM$276,33,0)</f>
        <v>148.66</v>
      </c>
      <c r="M99" s="16">
        <f t="shared" si="43"/>
        <v>5037.4400000000005</v>
      </c>
    </row>
    <row r="100" spans="1:13" s="11" customFormat="1" ht="13.5" customHeight="1" x14ac:dyDescent="0.25">
      <c r="A100" s="27" t="s">
        <v>151</v>
      </c>
      <c r="B100" s="13" t="s">
        <v>152</v>
      </c>
      <c r="C100" s="14" t="s">
        <v>17</v>
      </c>
      <c r="D100" s="14" t="s">
        <v>156</v>
      </c>
      <c r="E100" s="15">
        <f t="shared" si="41"/>
        <v>212.6</v>
      </c>
      <c r="F100" s="15">
        <f>VLOOKUP($A100,[1]Hoja1!$A$9:$AM$276,3,0)</f>
        <v>6378</v>
      </c>
      <c r="G100" s="15">
        <f>VLOOKUP($A100,[1]Hoja1!$A$9:$AM$276,8,0)</f>
        <v>0</v>
      </c>
      <c r="H100" s="15">
        <f>VLOOKUP($A100,[1]Hoja1!$A$9:$AM$276,5,0)+VLOOKUP($A100,[1]Hoja1!$A$9:$AM$276,7,0)</f>
        <v>0</v>
      </c>
      <c r="I100" s="15">
        <f>VLOOKUP($A100,[1]Hoja1!$A$9:$AM$276,4,0)+VLOOKUP($A100,[1]Hoja1!$A$9:$AM$276,6,0)</f>
        <v>0</v>
      </c>
      <c r="J100" s="15">
        <f>VLOOKUP($A100,[1]Hoja1!$A$9:$AM$276,9,0)+VLOOKUP($A100,[1]Hoja1!$A$9:$AM$276,10,0)++VLOOKUP($A100,[1]Hoja1!$A$9:$AM$276,11,0)</f>
        <v>0</v>
      </c>
      <c r="K100" s="16">
        <f t="shared" si="42"/>
        <v>6378</v>
      </c>
      <c r="L100" s="15">
        <f>VLOOKUP($A100,[1]Hoja1!$A$9:$AM$276,33,0)</f>
        <v>1275.1400000000001</v>
      </c>
      <c r="M100" s="16">
        <f t="shared" si="43"/>
        <v>5102.8599999999997</v>
      </c>
    </row>
    <row r="101" spans="1:13" s="11" customFormat="1" ht="13.5" customHeight="1" x14ac:dyDescent="0.25">
      <c r="A101" s="27" t="s">
        <v>162</v>
      </c>
      <c r="B101" s="13" t="s">
        <v>163</v>
      </c>
      <c r="C101" s="14" t="s">
        <v>60</v>
      </c>
      <c r="D101" s="14" t="s">
        <v>156</v>
      </c>
      <c r="E101" s="15">
        <f t="shared" si="41"/>
        <v>172.87</v>
      </c>
      <c r="F101" s="15">
        <f>VLOOKUP($A101,[1]Hoja1!$A$9:$AM$276,3,0)</f>
        <v>5186.1000000000004</v>
      </c>
      <c r="G101" s="15">
        <f>VLOOKUP($A101,[1]Hoja1!$A$9:$AM$276,8,0)</f>
        <v>0</v>
      </c>
      <c r="H101" s="15">
        <f>VLOOKUP($A101,[1]Hoja1!$A$9:$AM$276,5,0)+VLOOKUP($A101,[1]Hoja1!$A$9:$AM$276,7,0)</f>
        <v>0</v>
      </c>
      <c r="I101" s="15">
        <f>VLOOKUP($A101,[1]Hoja1!$A$9:$AM$276,4,0)+VLOOKUP($A101,[1]Hoja1!$A$9:$AM$276,6,0)</f>
        <v>0</v>
      </c>
      <c r="J101" s="15">
        <f>VLOOKUP($A101,[1]Hoja1!$A$9:$AM$276,9,0)+VLOOKUP($A101,[1]Hoja1!$A$9:$AM$276,10,0)++VLOOKUP($A101,[1]Hoja1!$A$9:$AM$276,11,0)</f>
        <v>1131.9000000000001</v>
      </c>
      <c r="K101" s="16">
        <f t="shared" si="42"/>
        <v>6318</v>
      </c>
      <c r="L101" s="15">
        <f>VLOOKUP($A101,[1]Hoja1!$A$9:$AM$276,33,0)</f>
        <v>166.82</v>
      </c>
      <c r="M101" s="16">
        <f t="shared" si="43"/>
        <v>6151.18</v>
      </c>
    </row>
    <row r="102" spans="1:13" s="11" customFormat="1" ht="10.5" customHeight="1" x14ac:dyDescent="0.25">
      <c r="A102" s="27"/>
      <c r="B102" s="13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3" s="11" customFormat="1" ht="17.25" customHeight="1" x14ac:dyDescent="0.25">
      <c r="A103" s="6" t="s">
        <v>103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3" s="11" customFormat="1" ht="10.5" customHeight="1" x14ac:dyDescent="0.25">
      <c r="A104" s="27" t="s">
        <v>148</v>
      </c>
      <c r="B104" s="13" t="s">
        <v>149</v>
      </c>
      <c r="C104" s="14" t="s">
        <v>60</v>
      </c>
      <c r="D104" s="14" t="s">
        <v>156</v>
      </c>
      <c r="E104" s="15">
        <f t="shared" ref="E104:E105" si="44">+F104/30</f>
        <v>172.87</v>
      </c>
      <c r="F104" s="15">
        <f>VLOOKUP($A104,[1]Hoja1!$A$9:$AM$276,3,0)</f>
        <v>5186.1000000000004</v>
      </c>
      <c r="G104" s="15">
        <f>VLOOKUP($A104,[1]Hoja1!$A$9:$AM$276,8,0)</f>
        <v>0</v>
      </c>
      <c r="H104" s="15">
        <f>VLOOKUP($A104,[1]Hoja1!$A$9:$AM$276,5,0)+VLOOKUP($A104,[1]Hoja1!$A$9:$AM$276,7,0)</f>
        <v>0</v>
      </c>
      <c r="I104" s="15">
        <f>VLOOKUP($A104,[1]Hoja1!$A$9:$AM$276,4,0)+VLOOKUP($A104,[1]Hoja1!$A$9:$AM$276,6,0)</f>
        <v>0</v>
      </c>
      <c r="J104" s="15">
        <f>VLOOKUP($A104,[1]Hoja1!$A$9:$AM$276,9,0)+VLOOKUP($A104,[1]Hoja1!$A$9:$AM$276,10,0)++VLOOKUP($A104,[1]Hoja1!$A$9:$AM$276,11,0)</f>
        <v>0</v>
      </c>
      <c r="K104" s="16">
        <f t="shared" ref="K104:K105" si="45">SUM(F104:J104)</f>
        <v>5186.1000000000004</v>
      </c>
      <c r="L104" s="15">
        <f>VLOOKUP($A104,[1]Hoja1!$A$9:$AM$276,33,0)</f>
        <v>-17.18</v>
      </c>
      <c r="M104" s="16">
        <f t="shared" ref="M104:M105" si="46">+K104-L104</f>
        <v>5203.2800000000007</v>
      </c>
    </row>
    <row r="105" spans="1:13" s="11" customFormat="1" ht="10.5" customHeight="1" x14ac:dyDescent="0.25">
      <c r="A105" s="27" t="s">
        <v>146</v>
      </c>
      <c r="B105" s="13" t="s">
        <v>147</v>
      </c>
      <c r="C105" s="14" t="s">
        <v>17</v>
      </c>
      <c r="D105" s="14" t="s">
        <v>156</v>
      </c>
      <c r="E105" s="15">
        <f t="shared" si="44"/>
        <v>200</v>
      </c>
      <c r="F105" s="15">
        <f>VLOOKUP($A105,[1]Hoja1!$A$9:$AM$276,3,0)</f>
        <v>6000</v>
      </c>
      <c r="G105" s="15">
        <f>VLOOKUP($A105,[1]Hoja1!$A$9:$AM$276,8,0)</f>
        <v>0</v>
      </c>
      <c r="H105" s="15">
        <f>VLOOKUP($A105,[1]Hoja1!$A$9:$AM$276,5,0)+VLOOKUP($A105,[1]Hoja1!$A$9:$AM$276,7,0)</f>
        <v>0</v>
      </c>
      <c r="I105" s="15">
        <f>VLOOKUP($A105,[1]Hoja1!$A$9:$AM$276,4,0)+VLOOKUP($A105,[1]Hoja1!$A$9:$AM$276,6,0)</f>
        <v>0</v>
      </c>
      <c r="J105" s="15">
        <f>VLOOKUP($A105,[1]Hoja1!$A$9:$AM$276,9,0)+VLOOKUP($A105,[1]Hoja1!$A$9:$AM$276,10,0)++VLOOKUP($A105,[1]Hoja1!$A$9:$AM$276,11,0)</f>
        <v>2000</v>
      </c>
      <c r="K105" s="16">
        <f t="shared" si="45"/>
        <v>8000</v>
      </c>
      <c r="L105" s="15">
        <f>VLOOKUP($A105,[1]Hoja1!$A$9:$AM$276,33,0)</f>
        <v>813.4</v>
      </c>
      <c r="M105" s="16">
        <f t="shared" si="46"/>
        <v>7186.6</v>
      </c>
    </row>
    <row r="106" spans="1:13" s="11" customFormat="1" ht="10.5" customHeight="1" x14ac:dyDescent="0.25">
      <c r="A106" s="27"/>
      <c r="B106" s="13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3" s="11" customFormat="1" ht="17.25" customHeight="1" x14ac:dyDescent="0.25">
      <c r="A107" s="6" t="s">
        <v>104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3" s="11" customFormat="1" ht="10.5" customHeight="1" x14ac:dyDescent="0.25">
      <c r="A108" s="27" t="s">
        <v>140</v>
      </c>
      <c r="B108" s="13" t="s">
        <v>115</v>
      </c>
      <c r="C108" s="14" t="s">
        <v>17</v>
      </c>
      <c r="D108" s="14" t="s">
        <v>156</v>
      </c>
      <c r="E108" s="15">
        <f>+F108/30</f>
        <v>333.33</v>
      </c>
      <c r="F108" s="15">
        <f>VLOOKUP($A108,[1]Hoja1!$A$9:$AM$276,3,0)</f>
        <v>9999.9</v>
      </c>
      <c r="G108" s="15">
        <f>VLOOKUP($A108,[1]Hoja1!$A$9:$AM$276,8,0)</f>
        <v>0</v>
      </c>
      <c r="H108" s="15">
        <f>VLOOKUP($A108,[1]Hoja1!$A$9:$AM$276,5,0)+VLOOKUP($A108,[1]Hoja1!$A$9:$AM$276,7,0)</f>
        <v>0</v>
      </c>
      <c r="I108" s="15">
        <f>VLOOKUP($A108,[1]Hoja1!$A$9:$AM$276,4,0)+VLOOKUP($A108,[1]Hoja1!$A$9:$AM$276,6,0)</f>
        <v>0</v>
      </c>
      <c r="J108" s="15">
        <f>VLOOKUP($A108,[1]Hoja1!$A$9:$AM$276,9,0)+VLOOKUP($A108,[1]Hoja1!$A$9:$AM$276,10,0)++VLOOKUP($A108,[1]Hoja1!$A$9:$AM$276,11,0)</f>
        <v>6603.04</v>
      </c>
      <c r="K108" s="16">
        <f>SUM(F108:J108)</f>
        <v>16602.939999999999</v>
      </c>
      <c r="L108" s="15">
        <f>VLOOKUP($A108,[1]Hoja1!$A$9:$AM$276,33,0)</f>
        <v>2593.64</v>
      </c>
      <c r="M108" s="16">
        <f>+K108-L108</f>
        <v>14009.3</v>
      </c>
    </row>
    <row r="109" spans="1:13" s="11" customFormat="1" ht="10.5" customHeight="1" x14ac:dyDescent="0.25">
      <c r="A109" s="27"/>
      <c r="B109" s="13"/>
      <c r="C109" s="14"/>
      <c r="D109" s="14"/>
      <c r="E109" s="15"/>
      <c r="F109" s="15"/>
      <c r="G109" s="14"/>
      <c r="H109" s="14"/>
      <c r="I109" s="14"/>
      <c r="J109" s="14"/>
      <c r="K109" s="16"/>
      <c r="L109" s="16"/>
      <c r="M109" s="16"/>
    </row>
    <row r="110" spans="1:13" s="11" customFormat="1" ht="17.25" customHeight="1" x14ac:dyDescent="0.25">
      <c r="A110" s="6" t="s">
        <v>126</v>
      </c>
      <c r="B110" s="7"/>
      <c r="C110" s="8"/>
      <c r="D110" s="8"/>
      <c r="E110" s="9"/>
      <c r="F110" s="9"/>
      <c r="G110" s="8"/>
      <c r="H110" s="8"/>
      <c r="I110" s="8"/>
      <c r="J110" s="8"/>
      <c r="K110" s="10"/>
      <c r="L110" s="10"/>
      <c r="M110" s="10"/>
    </row>
    <row r="111" spans="1:13" s="11" customFormat="1" ht="10.5" customHeight="1" x14ac:dyDescent="0.25">
      <c r="A111" s="27" t="s">
        <v>141</v>
      </c>
      <c r="B111" s="13" t="s">
        <v>127</v>
      </c>
      <c r="C111" s="14" t="s">
        <v>17</v>
      </c>
      <c r="D111" s="14" t="s">
        <v>156</v>
      </c>
      <c r="E111" s="15">
        <f t="shared" ref="E111" si="47">+F111/30</f>
        <v>106.66666666666667</v>
      </c>
      <c r="F111" s="15">
        <f>VLOOKUP($A111,[1]Hoja1!$A$9:$AM$276,3,0)</f>
        <v>3200</v>
      </c>
      <c r="G111" s="15">
        <f>VLOOKUP($A111,[1]Hoja1!$A$9:$AM$276,8,0)</f>
        <v>8767.1200000000008</v>
      </c>
      <c r="H111" s="15">
        <f>VLOOKUP($A111,[1]Hoja1!$A$9:$AM$276,5,0)+VLOOKUP($A111,[1]Hoja1!$A$9:$AM$276,7,0)</f>
        <v>603.84</v>
      </c>
      <c r="I111" s="15">
        <f>VLOOKUP($A111,[1]Hoja1!$A$9:$AM$276,4,0)+VLOOKUP($A111,[1]Hoja1!$A$9:$AM$276,6,0)</f>
        <v>2010.96</v>
      </c>
      <c r="J111" s="15">
        <f>VLOOKUP($A111,[1]Hoja1!$A$9:$AM$276,9,0)+VLOOKUP($A111,[1]Hoja1!$A$9:$AM$276,10,0)++VLOOKUP($A111,[1]Hoja1!$A$9:$AM$276,11,0)</f>
        <v>1069.8499999999999</v>
      </c>
      <c r="K111" s="16">
        <f>SUM(F111:J111)</f>
        <v>15651.770000000002</v>
      </c>
      <c r="L111" s="15">
        <f>VLOOKUP($A111,[1]Hoja1!$A$9:$AM$276,33,0)</f>
        <v>2805.27</v>
      </c>
      <c r="M111" s="16">
        <f t="shared" ref="M111" si="48">+K111-L111</f>
        <v>12846.500000000002</v>
      </c>
    </row>
    <row r="112" spans="1:13" s="11" customFormat="1" ht="10.5" customHeight="1" x14ac:dyDescent="0.25">
      <c r="A112" s="27"/>
      <c r="B112" s="13"/>
      <c r="C112" s="14"/>
      <c r="D112" s="14"/>
      <c r="E112" s="15"/>
      <c r="F112" s="15"/>
      <c r="G112" s="14"/>
      <c r="H112" s="14"/>
      <c r="I112" s="14"/>
      <c r="J112" s="14"/>
      <c r="K112" s="16"/>
      <c r="L112" s="16"/>
      <c r="M112" s="16"/>
    </row>
    <row r="113" spans="1:13" s="11" customFormat="1" ht="17.25" customHeight="1" x14ac:dyDescent="0.25">
      <c r="A113" s="6" t="s">
        <v>168</v>
      </c>
      <c r="B113" s="7"/>
      <c r="C113" s="8"/>
      <c r="D113" s="8"/>
      <c r="E113" s="9"/>
      <c r="F113" s="9"/>
      <c r="G113" s="8"/>
      <c r="H113" s="8"/>
      <c r="I113" s="8"/>
      <c r="J113" s="8"/>
      <c r="K113" s="10"/>
      <c r="L113" s="10"/>
      <c r="M113" s="10"/>
    </row>
    <row r="114" spans="1:13" s="11" customFormat="1" ht="10.5" customHeight="1" x14ac:dyDescent="0.25">
      <c r="A114" s="27" t="s">
        <v>157</v>
      </c>
      <c r="B114" s="13" t="s">
        <v>158</v>
      </c>
      <c r="C114" s="14" t="s">
        <v>161</v>
      </c>
      <c r="D114" s="14" t="s">
        <v>156</v>
      </c>
      <c r="E114" s="15">
        <f>+F114/30</f>
        <v>580.98</v>
      </c>
      <c r="F114" s="15">
        <f>VLOOKUP($A114,[1]Hoja1!$A$9:$AM$276,3,0)</f>
        <v>17429.400000000001</v>
      </c>
      <c r="G114" s="15">
        <f>VLOOKUP($A114,[1]Hoja1!$A$9:$AM$276,8,0)</f>
        <v>0</v>
      </c>
      <c r="H114" s="15">
        <f>VLOOKUP($A114,[1]Hoja1!$A$9:$AM$276,5,0)+VLOOKUP($A114,[1]Hoja1!$A$9:$AM$276,7,0)</f>
        <v>0</v>
      </c>
      <c r="I114" s="15">
        <f>VLOOKUP($A114,[1]Hoja1!$A$9:$AM$276,4,0)+VLOOKUP($A114,[1]Hoja1!$A$9:$AM$276,6,0)</f>
        <v>0</v>
      </c>
      <c r="J114" s="15">
        <f>VLOOKUP($A114,[1]Hoja1!$A$9:$AM$276,9,0)+VLOOKUP($A114,[1]Hoja1!$A$9:$AM$276,10,0)++VLOOKUP($A114,[1]Hoja1!$A$9:$AM$276,11,0)</f>
        <v>0</v>
      </c>
      <c r="K114" s="16">
        <f>SUM(F114:J114)</f>
        <v>17429.400000000001</v>
      </c>
      <c r="L114" s="15">
        <f>VLOOKUP($A114,[1]Hoja1!$A$9:$AM$276,33,0)</f>
        <v>2825.26</v>
      </c>
      <c r="M114" s="16">
        <f>+K114-L114</f>
        <v>14604.140000000001</v>
      </c>
    </row>
    <row r="115" spans="1:13" s="11" customFormat="1" ht="10.5" customHeight="1" x14ac:dyDescent="0.25">
      <c r="A115" s="27"/>
      <c r="B115" s="13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3" s="11" customFormat="1" ht="17.25" customHeight="1" x14ac:dyDescent="0.25">
      <c r="A116" s="6" t="s">
        <v>105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3" s="11" customFormat="1" ht="10.5" customHeight="1" x14ac:dyDescent="0.25">
      <c r="A117" s="27" t="s">
        <v>106</v>
      </c>
      <c r="B117" s="13" t="s">
        <v>107</v>
      </c>
      <c r="C117" s="14" t="s">
        <v>17</v>
      </c>
      <c r="D117" s="14" t="s">
        <v>18</v>
      </c>
      <c r="E117" s="15">
        <f>+F117/30</f>
        <v>172.87</v>
      </c>
      <c r="F117" s="15">
        <f>VLOOKUP($A117,[1]Hoja1!$A$9:$AM$276,3,0)</f>
        <v>5186.1000000000004</v>
      </c>
      <c r="G117" s="15">
        <f>VLOOKUP($A117,[1]Hoja1!$A$9:$AM$276,8,0)</f>
        <v>0</v>
      </c>
      <c r="H117" s="15">
        <f>VLOOKUP($A117,[1]Hoja1!$A$9:$AM$276,5,0)+VLOOKUP($A117,[1]Hoja1!$A$9:$AM$276,7,0)</f>
        <v>0</v>
      </c>
      <c r="I117" s="15">
        <f>VLOOKUP($A117,[1]Hoja1!$A$9:$AM$276,4,0)+VLOOKUP($A117,[1]Hoja1!$A$9:$AM$276,6,0)</f>
        <v>0</v>
      </c>
      <c r="J117" s="15">
        <f>VLOOKUP($A117,[1]Hoja1!$A$9:$AM$276,9,0)+VLOOKUP($A117,[1]Hoja1!$A$9:$AM$276,10,0)++VLOOKUP($A117,[1]Hoja1!$A$9:$AM$276,11,0)</f>
        <v>1113.9000000000001</v>
      </c>
      <c r="K117" s="16">
        <f>SUM(F117:J117)</f>
        <v>6300</v>
      </c>
      <c r="L117" s="15">
        <f>VLOOKUP($A117,[1]Hoja1!$A$9:$AM$276,33,0)</f>
        <v>164.86</v>
      </c>
      <c r="M117" s="16">
        <f>+K117-L117</f>
        <v>6135.14</v>
      </c>
    </row>
    <row r="118" spans="1:13" s="11" customFormat="1" ht="10.5" customHeight="1" x14ac:dyDescent="0.25">
      <c r="A118" s="27"/>
      <c r="B118" s="13"/>
      <c r="C118" s="14"/>
      <c r="D118" s="14"/>
      <c r="E118" s="15"/>
      <c r="F118" s="15"/>
      <c r="G118" s="14"/>
      <c r="H118" s="14"/>
      <c r="I118" s="14"/>
      <c r="J118" s="14"/>
      <c r="K118" s="16"/>
      <c r="L118" s="16"/>
      <c r="M118" s="16"/>
    </row>
    <row r="119" spans="1:13" s="11" customFormat="1" ht="17.25" customHeight="1" x14ac:dyDescent="0.25">
      <c r="A119" s="6" t="s">
        <v>108</v>
      </c>
      <c r="B119" s="7"/>
      <c r="C119" s="8"/>
      <c r="D119" s="8"/>
      <c r="E119" s="9"/>
      <c r="F119" s="9"/>
      <c r="G119" s="8"/>
      <c r="H119" s="8"/>
      <c r="I119" s="8"/>
      <c r="J119" s="8"/>
      <c r="K119" s="10"/>
      <c r="L119" s="10"/>
      <c r="M119" s="10"/>
    </row>
    <row r="120" spans="1:13" s="11" customFormat="1" ht="10.5" customHeight="1" x14ac:dyDescent="0.25">
      <c r="A120" s="27" t="s">
        <v>116</v>
      </c>
      <c r="B120" s="19" t="s">
        <v>110</v>
      </c>
      <c r="C120" s="14" t="s">
        <v>17</v>
      </c>
      <c r="D120" s="14" t="s">
        <v>156</v>
      </c>
      <c r="E120" s="15">
        <f>+F120/30</f>
        <v>172.87</v>
      </c>
      <c r="F120" s="15">
        <f>VLOOKUP($A120,[1]Hoja1!$A$9:$AM$276,3,0)</f>
        <v>5186.1000000000004</v>
      </c>
      <c r="G120" s="15">
        <f>VLOOKUP($A120,[1]Hoja1!$A$9:$AM$276,8,0)</f>
        <v>0</v>
      </c>
      <c r="H120" s="15">
        <f>VLOOKUP($A120,[1]Hoja1!$A$9:$AM$276,5,0)+VLOOKUP($A120,[1]Hoja1!$A$9:$AM$276,7,0)</f>
        <v>0</v>
      </c>
      <c r="I120" s="15">
        <f>VLOOKUP($A120,[1]Hoja1!$A$9:$AM$276,4,0)+VLOOKUP($A120,[1]Hoja1!$A$9:$AM$276,6,0)</f>
        <v>0</v>
      </c>
      <c r="J120" s="15">
        <f>VLOOKUP($A120,[1]Hoja1!$A$9:$AM$276,9,0)+VLOOKUP($A120,[1]Hoja1!$A$9:$AM$276,10,0)++VLOOKUP($A120,[1]Hoja1!$A$9:$AM$276,11,0)</f>
        <v>0</v>
      </c>
      <c r="K120" s="16">
        <f>SUM(F120:J120)</f>
        <v>5186.1000000000004</v>
      </c>
      <c r="L120" s="15">
        <f>VLOOKUP($A120,[1]Hoja1!$A$9:$AM$276,33,0)</f>
        <v>-17.18</v>
      </c>
      <c r="M120" s="16">
        <f>+K120-L120</f>
        <v>5203.2800000000007</v>
      </c>
    </row>
    <row r="121" spans="1:13" ht="15" customHeight="1" x14ac:dyDescent="0.25">
      <c r="K121" s="22"/>
      <c r="L121" s="22"/>
      <c r="M121" s="22"/>
    </row>
    <row r="123" spans="1:13" ht="17.25" customHeight="1" x14ac:dyDescent="0.25">
      <c r="K123" s="23">
        <f>SUM(K7:K120)</f>
        <v>689774.81999999983</v>
      </c>
      <c r="L123" s="23">
        <f>SUM(L7:L120)</f>
        <v>134498.65000000005</v>
      </c>
      <c r="M123" s="23">
        <f>SUM(M7:M120)</f>
        <v>555276.17000000004</v>
      </c>
    </row>
    <row r="124" spans="1:13" ht="17.25" customHeight="1" x14ac:dyDescent="0.2">
      <c r="J124" s="21"/>
      <c r="K124" s="37">
        <v>689774.82</v>
      </c>
      <c r="L124" s="38">
        <v>134498.65</v>
      </c>
      <c r="M124" s="38">
        <v>555276.17000000004</v>
      </c>
    </row>
    <row r="125" spans="1:13" ht="17.25" customHeight="1" x14ac:dyDescent="0.2">
      <c r="K125" s="25">
        <f>+K123-K124</f>
        <v>0</v>
      </c>
      <c r="L125" s="25">
        <f t="shared" ref="L125:M125" si="49">+L123-L124</f>
        <v>0</v>
      </c>
      <c r="M125" s="25">
        <f t="shared" si="49"/>
        <v>0</v>
      </c>
    </row>
    <row r="126" spans="1:13" ht="17.25" customHeight="1" x14ac:dyDescent="0.25">
      <c r="L126" s="24"/>
      <c r="M126" s="24"/>
    </row>
    <row r="127" spans="1:13" ht="17.25" customHeight="1" x14ac:dyDescent="0.2">
      <c r="K127" s="26"/>
      <c r="L127" s="26"/>
      <c r="M127" s="26"/>
    </row>
    <row r="128" spans="1:13" ht="17.25" customHeight="1" x14ac:dyDescent="0.25">
      <c r="K128" s="24"/>
      <c r="L128" s="24"/>
      <c r="M128" s="24"/>
    </row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</sheetData>
  <autoFilter ref="A6:M122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2022-12-09T21:55:32Z</dcterms:modified>
</cp:coreProperties>
</file>