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D50C421C-0AC0-4F13-98BF-BE860AD04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externalReferences>
    <externalReference r:id="rId2"/>
  </externalReferences>
  <definedNames>
    <definedName name="_xlnm._FilterDatabase" localSheetId="0" hidden="1">Octubre!$A$6:$M$124</definedName>
    <definedName name="_xlnm.Print_Area" localSheetId="0">Octubre!$A$1:$M$122</definedName>
    <definedName name="_xlnm.Print_Titles" localSheetId="0">Octubre!$1:$6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2" i="1" l="1"/>
  <c r="J119" i="1"/>
  <c r="J116" i="1"/>
  <c r="J113" i="1"/>
  <c r="J110" i="1"/>
  <c r="J107" i="1"/>
  <c r="J106" i="1"/>
  <c r="J103" i="1"/>
  <c r="J102" i="1"/>
  <c r="J101" i="1"/>
  <c r="J100" i="1"/>
  <c r="J97" i="1"/>
  <c r="J94" i="1"/>
  <c r="J93" i="1"/>
  <c r="J90" i="1"/>
  <c r="J87" i="1"/>
  <c r="J84" i="1"/>
  <c r="J81" i="1"/>
  <c r="J80" i="1"/>
  <c r="J77" i="1"/>
  <c r="J74" i="1"/>
  <c r="J73" i="1"/>
  <c r="J70" i="1"/>
  <c r="J65" i="1"/>
  <c r="J64" i="1"/>
  <c r="J63" i="1"/>
  <c r="J62" i="1"/>
  <c r="J59" i="1"/>
  <c r="J58" i="1"/>
  <c r="J57" i="1"/>
  <c r="J56" i="1"/>
  <c r="J55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1" i="1"/>
  <c r="J30" i="1"/>
  <c r="J27" i="1"/>
  <c r="J23" i="1"/>
  <c r="J20" i="1"/>
  <c r="J19" i="1"/>
  <c r="J18" i="1"/>
  <c r="J14" i="1"/>
  <c r="J13" i="1"/>
  <c r="J12" i="1"/>
  <c r="J11" i="1"/>
  <c r="J10" i="1"/>
  <c r="J9" i="1"/>
  <c r="J8" i="1"/>
  <c r="L122" i="1"/>
  <c r="L119" i="1"/>
  <c r="L116" i="1"/>
  <c r="L113" i="1"/>
  <c r="L110" i="1"/>
  <c r="L107" i="1"/>
  <c r="L106" i="1"/>
  <c r="L103" i="1"/>
  <c r="L102" i="1"/>
  <c r="L101" i="1"/>
  <c r="L100" i="1"/>
  <c r="L97" i="1"/>
  <c r="L94" i="1"/>
  <c r="L93" i="1"/>
  <c r="L90" i="1"/>
  <c r="L87" i="1"/>
  <c r="L84" i="1"/>
  <c r="L81" i="1"/>
  <c r="L80" i="1"/>
  <c r="L77" i="1"/>
  <c r="L74" i="1"/>
  <c r="L73" i="1"/>
  <c r="L70" i="1"/>
  <c r="L65" i="1"/>
  <c r="L64" i="1"/>
  <c r="L63" i="1"/>
  <c r="L62" i="1"/>
  <c r="L59" i="1"/>
  <c r="L58" i="1"/>
  <c r="L57" i="1"/>
  <c r="L56" i="1"/>
  <c r="L55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1" i="1"/>
  <c r="L30" i="1"/>
  <c r="L27" i="1"/>
  <c r="L23" i="1"/>
  <c r="L20" i="1"/>
  <c r="L19" i="1"/>
  <c r="L18" i="1"/>
  <c r="L14" i="1"/>
  <c r="L13" i="1"/>
  <c r="L12" i="1"/>
  <c r="L11" i="1"/>
  <c r="L10" i="1"/>
  <c r="L9" i="1"/>
  <c r="L8" i="1"/>
  <c r="I51" i="1"/>
  <c r="H51" i="1"/>
  <c r="G51" i="1"/>
  <c r="F51" i="1"/>
  <c r="I122" i="1"/>
  <c r="H122" i="1"/>
  <c r="G122" i="1"/>
  <c r="F122" i="1"/>
  <c r="I119" i="1"/>
  <c r="H119" i="1"/>
  <c r="G119" i="1"/>
  <c r="F119" i="1"/>
  <c r="I116" i="1"/>
  <c r="H116" i="1"/>
  <c r="G116" i="1"/>
  <c r="F116" i="1"/>
  <c r="I113" i="1"/>
  <c r="H113" i="1"/>
  <c r="G113" i="1"/>
  <c r="F113" i="1"/>
  <c r="I110" i="1"/>
  <c r="H110" i="1"/>
  <c r="G110" i="1"/>
  <c r="F110" i="1"/>
  <c r="I107" i="1"/>
  <c r="H107" i="1"/>
  <c r="G107" i="1"/>
  <c r="F107" i="1"/>
  <c r="I106" i="1"/>
  <c r="H106" i="1"/>
  <c r="G106" i="1"/>
  <c r="F106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7" i="1"/>
  <c r="H97" i="1"/>
  <c r="G97" i="1"/>
  <c r="F97" i="1"/>
  <c r="I94" i="1"/>
  <c r="H94" i="1"/>
  <c r="G94" i="1"/>
  <c r="F94" i="1"/>
  <c r="I93" i="1"/>
  <c r="H93" i="1"/>
  <c r="G93" i="1"/>
  <c r="F93" i="1"/>
  <c r="I90" i="1"/>
  <c r="H90" i="1"/>
  <c r="G90" i="1"/>
  <c r="F90" i="1"/>
  <c r="I87" i="1"/>
  <c r="H87" i="1"/>
  <c r="G87" i="1"/>
  <c r="F87" i="1"/>
  <c r="I84" i="1"/>
  <c r="H84" i="1"/>
  <c r="G84" i="1"/>
  <c r="F84" i="1"/>
  <c r="I81" i="1"/>
  <c r="H81" i="1"/>
  <c r="G81" i="1"/>
  <c r="F81" i="1"/>
  <c r="I80" i="1"/>
  <c r="H80" i="1"/>
  <c r="G80" i="1"/>
  <c r="F80" i="1"/>
  <c r="I77" i="1"/>
  <c r="H77" i="1"/>
  <c r="G77" i="1"/>
  <c r="F77" i="1"/>
  <c r="I74" i="1"/>
  <c r="H74" i="1"/>
  <c r="G74" i="1"/>
  <c r="F74" i="1"/>
  <c r="I73" i="1"/>
  <c r="H73" i="1"/>
  <c r="G73" i="1"/>
  <c r="F73" i="1"/>
  <c r="I70" i="1"/>
  <c r="H70" i="1"/>
  <c r="G70" i="1"/>
  <c r="F70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2" i="1"/>
  <c r="H52" i="1"/>
  <c r="G52" i="1"/>
  <c r="F52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1" i="1"/>
  <c r="H31" i="1"/>
  <c r="G31" i="1"/>
  <c r="F31" i="1"/>
  <c r="I30" i="1"/>
  <c r="H30" i="1"/>
  <c r="G30" i="1"/>
  <c r="F30" i="1"/>
  <c r="I27" i="1"/>
  <c r="H27" i="1"/>
  <c r="G27" i="1"/>
  <c r="F27" i="1"/>
  <c r="I23" i="1"/>
  <c r="H23" i="1"/>
  <c r="G23" i="1"/>
  <c r="F23" i="1"/>
  <c r="I20" i="1"/>
  <c r="H20" i="1"/>
  <c r="G20" i="1"/>
  <c r="F20" i="1"/>
  <c r="I19" i="1"/>
  <c r="H19" i="1"/>
  <c r="G19" i="1"/>
  <c r="F19" i="1"/>
  <c r="I18" i="1"/>
  <c r="H18" i="1"/>
  <c r="G18" i="1"/>
  <c r="F18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K51" i="1" l="1"/>
  <c r="M51" i="1" s="1"/>
  <c r="K80" i="1"/>
  <c r="K19" i="1"/>
  <c r="M19" i="1" s="1"/>
  <c r="K64" i="1"/>
  <c r="K84" i="1"/>
  <c r="K94" i="1"/>
  <c r="K24" i="1"/>
  <c r="K50" i="1"/>
  <c r="K36" i="1"/>
  <c r="K9" i="1"/>
  <c r="E19" i="1"/>
  <c r="K18" i="1"/>
  <c r="K38" i="1"/>
  <c r="K42" i="1"/>
  <c r="K34" i="1"/>
  <c r="K63" i="1"/>
  <c r="K116" i="1"/>
  <c r="K31" i="1"/>
  <c r="K100" i="1"/>
  <c r="K14" i="1"/>
  <c r="K37" i="1"/>
  <c r="K41" i="1"/>
  <c r="K46" i="1"/>
  <c r="K58" i="1"/>
  <c r="K73" i="1"/>
  <c r="K102" i="1"/>
  <c r="K110" i="1"/>
  <c r="K10" i="1"/>
  <c r="K23" i="1"/>
  <c r="K45" i="1"/>
  <c r="K49" i="1"/>
  <c r="K57" i="1"/>
  <c r="K81" i="1"/>
  <c r="K93" i="1"/>
  <c r="M93" i="1" s="1"/>
  <c r="K122" i="1"/>
  <c r="K40" i="1"/>
  <c r="K56" i="1"/>
  <c r="K62" i="1"/>
  <c r="K101" i="1"/>
  <c r="K107" i="1"/>
  <c r="K30" i="1"/>
  <c r="K44" i="1"/>
  <c r="K48" i="1"/>
  <c r="K70" i="1"/>
  <c r="K119" i="1"/>
  <c r="K13" i="1"/>
  <c r="K12" i="1"/>
  <c r="K20" i="1"/>
  <c r="K35" i="1"/>
  <c r="K39" i="1"/>
  <c r="K55" i="1"/>
  <c r="K59" i="1"/>
  <c r="K77" i="1"/>
  <c r="K90" i="1"/>
  <c r="K106" i="1"/>
  <c r="K27" i="1"/>
  <c r="K43" i="1"/>
  <c r="K47" i="1"/>
  <c r="K65" i="1"/>
  <c r="K87" i="1"/>
  <c r="K97" i="1"/>
  <c r="K11" i="1"/>
  <c r="K52" i="1"/>
  <c r="K74" i="1"/>
  <c r="K103" i="1"/>
  <c r="K113" i="1"/>
  <c r="E13" i="1"/>
  <c r="E50" i="1"/>
  <c r="E14" i="1"/>
  <c r="E12" i="1"/>
  <c r="E97" i="1"/>
  <c r="M13" i="1" l="1"/>
  <c r="M100" i="1"/>
  <c r="M12" i="1"/>
  <c r="M106" i="1"/>
  <c r="M80" i="1"/>
  <c r="M90" i="1"/>
  <c r="M14" i="1"/>
  <c r="M27" i="1"/>
  <c r="M39" i="1"/>
  <c r="M43" i="1"/>
  <c r="M47" i="1"/>
  <c r="M52" i="1"/>
  <c r="M58" i="1"/>
  <c r="M64" i="1"/>
  <c r="M23" i="1"/>
  <c r="M35" i="1"/>
  <c r="M34" i="1"/>
  <c r="M42" i="1"/>
  <c r="M50" i="1"/>
  <c r="M57" i="1"/>
  <c r="M63" i="1"/>
  <c r="M70" i="1"/>
  <c r="M77" i="1"/>
  <c r="M87" i="1"/>
  <c r="M94" i="1"/>
  <c r="M103" i="1"/>
  <c r="M113" i="1"/>
  <c r="M122" i="1"/>
  <c r="M11" i="1"/>
  <c r="M20" i="1"/>
  <c r="M38" i="1"/>
  <c r="M46" i="1"/>
  <c r="M10" i="1"/>
  <c r="M31" i="1"/>
  <c r="M41" i="1"/>
  <c r="M49" i="1"/>
  <c r="M56" i="1"/>
  <c r="M74" i="1"/>
  <c r="M84" i="1"/>
  <c r="M102" i="1"/>
  <c r="M110" i="1"/>
  <c r="M119" i="1"/>
  <c r="M37" i="1"/>
  <c r="M45" i="1"/>
  <c r="M62" i="1"/>
  <c r="M18" i="1"/>
  <c r="M9" i="1"/>
  <c r="M24" i="1"/>
  <c r="M40" i="1"/>
  <c r="M44" i="1"/>
  <c r="M55" i="1"/>
  <c r="M59" i="1"/>
  <c r="M65" i="1"/>
  <c r="M73" i="1"/>
  <c r="M81" i="1"/>
  <c r="M101" i="1"/>
  <c r="M107" i="1"/>
  <c r="M116" i="1"/>
  <c r="M30" i="1"/>
  <c r="M36" i="1"/>
  <c r="M48" i="1"/>
  <c r="E64" i="1"/>
  <c r="M97" i="1"/>
  <c r="L125" i="1"/>
  <c r="L127" i="1" s="1"/>
  <c r="E90" i="1"/>
  <c r="E113" i="1" l="1"/>
  <c r="E18" i="1"/>
  <c r="E119" i="1"/>
  <c r="E110" i="1"/>
  <c r="E103" i="1"/>
  <c r="E101" i="1"/>
  <c r="E94" i="1"/>
  <c r="E84" i="1"/>
  <c r="E80" i="1"/>
  <c r="E74" i="1"/>
  <c r="E70" i="1"/>
  <c r="E59" i="1"/>
  <c r="E57" i="1"/>
  <c r="E55" i="1"/>
  <c r="E49" i="1"/>
  <c r="E47" i="1"/>
  <c r="E45" i="1"/>
  <c r="E43" i="1"/>
  <c r="E41" i="1"/>
  <c r="E39" i="1"/>
  <c r="E37" i="1"/>
  <c r="E35" i="1"/>
  <c r="E30" i="1"/>
  <c r="E23" i="1"/>
  <c r="E20" i="1"/>
  <c r="E116" i="1"/>
  <c r="E11" i="1"/>
  <c r="E9" i="1"/>
  <c r="E27" i="1" l="1"/>
  <c r="E81" i="1"/>
  <c r="E102" i="1"/>
  <c r="E107" i="1"/>
  <c r="E56" i="1"/>
  <c r="E62" i="1"/>
  <c r="E73" i="1"/>
  <c r="E122" i="1"/>
  <c r="E10" i="1"/>
  <c r="E34" i="1"/>
  <c r="E38" i="1"/>
  <c r="E42" i="1"/>
  <c r="E46" i="1"/>
  <c r="E36" i="1"/>
  <c r="E40" i="1"/>
  <c r="E44" i="1"/>
  <c r="E48" i="1"/>
  <c r="E58" i="1"/>
  <c r="E63" i="1"/>
  <c r="E77" i="1"/>
  <c r="E87" i="1"/>
  <c r="E100" i="1"/>
  <c r="E106" i="1"/>
  <c r="E8" i="1" l="1"/>
  <c r="K8" i="1" l="1"/>
  <c r="K125" i="1" s="1"/>
  <c r="K127" i="1" s="1"/>
  <c r="M8" i="1" l="1"/>
  <c r="M125" i="1" l="1"/>
  <c r="M127" i="1" s="1"/>
</calcChain>
</file>

<file path=xl/sharedStrings.xml><?xml version="1.0" encoding="utf-8"?>
<sst xmlns="http://schemas.openxmlformats.org/spreadsheetml/2006/main" count="305" uniqueCount="193">
  <si>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</si>
  <si>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</si>
  <si>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</si>
  <si>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</si>
  <si>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</si>
  <si>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</si>
  <si>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</si>
  <si>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</si>
  <si>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</si>
  <si>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</si>
  <si>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</si>
  <si>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</si>
  <si>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</si>
  <si>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</si>
  <si>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</si>
  <si>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</si>
  <si>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</si>
  <si>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</si>
  <si>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</si>
  <si>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</si>
  <si>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</si>
  <si>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</si>
  <si>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</si>
  <si>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</si>
  <si>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</si>
  <si>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</si>
  <si>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</si>
  <si>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</si>
  <si>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</si>
  <si>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</si>
  <si>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</si>
  <si>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</si>
  <si>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</si>
  <si>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</si>
  <si>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</si>
  <si>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</si>
  <si>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</si>
  <si>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</si>
  <si>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</si>
  <si>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</si>
  <si>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</si>
  <si>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</si>
  <si>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</si>
  <si>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</si>
  <si>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</si>
  <si>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</si>
  <si>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</si>
  <si>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</si>
  <si>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</si>
  <si>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</si>
  <si>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</si>
  <si>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</si>
  <si>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</si>
  <si>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</si>
  <si>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</si>
  <si>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</si>
  <si>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</si>
  <si>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</si>
  <si>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</si>
  <si>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</si>
  <si>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</si>
  <si>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</si>
  <si>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</si>
  <si>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</si>
  <si>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</si>
  <si>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</si>
  <si>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</si>
  <si>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</si>
  <si>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</si>
  <si>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</si>
  <si>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</si>
  <si>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</si>
  <si>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</si>
  <si>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</si>
  <si>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</si>
  <si>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</si>
  <si>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</si>
  <si>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</si>
  <si>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</si>
  <si>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</si>
  <si>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</si>
  <si>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</si>
  <si>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</si>
  <si>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</si>
  <si>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</si>
  <si>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</si>
  <si>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</si>
  <si>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</si>
  <si>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</si>
  <si>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</si>
  <si>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</si>
  <si>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</si>
  <si>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</si>
  <si>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</si>
  <si>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</si>
  <si>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</si>
  <si>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</si>
  <si>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</si>
  <si>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</si>
  <si>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</si>
  <si>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</si>
  <si>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</si>
  <si>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</si>
  <si>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</si>
  <si>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</si>
  <si>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</si>
  <si>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</si>
  <si>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</si>
  <si>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</si>
  <si>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</si>
  <si>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</si>
  <si>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</si>
  <si>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</si>
  <si>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</si>
  <si>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</si>
  <si>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</si>
  <si>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</si>
  <si>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</si>
  <si>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</si>
  <si>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</si>
  <si>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</si>
  <si>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</si>
  <si>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</si>
  <si>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</si>
  <si>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</si>
  <si>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</si>
  <si>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</si>
  <si>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</si>
  <si>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</si>
  <si>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</si>
  <si>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</si>
  <si>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</si>
  <si>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</si>
  <si>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</si>
  <si>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</si>
  <si>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</si>
  <si>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</si>
  <si>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</si>
  <si>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</si>
  <si>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</si>
  <si>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</si>
  <si>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</si>
  <si>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</si>
  <si>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00858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</si>
  <si>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</si>
  <si>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</si>
  <si>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</si>
  <si>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</si>
  <si>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</si>
  <si>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</si>
  <si>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</si>
  <si>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</si>
  <si>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00879</t>
  </si>
  <si>
    <t>00878</t>
  </si>
  <si>
    <t>Tovar Covarrubias Brianda Jackeline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</si>
  <si>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</si>
  <si>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</si>
  <si>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</si>
  <si>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</si>
  <si>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</si>
  <si>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</si>
  <si>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</si>
  <si>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</si>
  <si>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 xml:space="preserve">Secretario 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</si>
  <si>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</si>
  <si>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</si>
  <si>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</si>
  <si>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</si>
  <si>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</si>
  <si>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</si>
  <si>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</si>
  <si>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</si>
  <si>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</si>
  <si>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</si>
  <si>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</si>
  <si>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</si>
  <si>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</si>
  <si>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00950</t>
  </si>
  <si>
    <t>Garcia Blas Luis</t>
  </si>
  <si>
    <t>00952</t>
  </si>
  <si>
    <t>Padilla Cruz Pablo Antonio</t>
  </si>
  <si>
    <t>00953</t>
  </si>
  <si>
    <t>Quintero Gonzalez Eduardo</t>
  </si>
  <si>
    <t>Chofer</t>
  </si>
  <si>
    <t>00954</t>
  </si>
  <si>
    <t>Ortega Villela Alejandro</t>
  </si>
  <si>
    <t>Diseñador</t>
  </si>
  <si>
    <t>00955</t>
  </si>
  <si>
    <t>Hernandez Hernandez Omar</t>
  </si>
  <si>
    <t>Secretario General</t>
  </si>
  <si>
    <t>OCTUBRE DE 2022</t>
  </si>
  <si>
    <t>00956</t>
  </si>
  <si>
    <t>Fuentes Nuñez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</si>
</sst>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0%20OCTUBRE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5186.1000000000004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5186.1000000000004</v>
          </cell>
          <cell r="N14">
            <v>0</v>
          </cell>
          <cell r="O14">
            <v>0</v>
          </cell>
          <cell r="P14">
            <v>0</v>
          </cell>
          <cell r="Q14">
            <v>-320.60000000000002</v>
          </cell>
          <cell r="R14">
            <v>-17.18</v>
          </cell>
          <cell r="S14">
            <v>303.42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-17.18</v>
          </cell>
          <cell r="AI14">
            <v>5203.28</v>
          </cell>
          <cell r="AJ14">
            <v>142.4</v>
          </cell>
          <cell r="AK14">
            <v>256.33999999999997</v>
          </cell>
          <cell r="AL14">
            <v>731.26</v>
          </cell>
          <cell r="AM14">
            <v>119.92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5186.1000000000004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5186.1000000000004</v>
          </cell>
          <cell r="N15">
            <v>0</v>
          </cell>
          <cell r="O15">
            <v>0</v>
          </cell>
          <cell r="P15">
            <v>0</v>
          </cell>
          <cell r="Q15">
            <v>-320.60000000000002</v>
          </cell>
          <cell r="R15">
            <v>-17.18</v>
          </cell>
          <cell r="S15">
            <v>303.42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-17.18</v>
          </cell>
          <cell r="AI15">
            <v>5203.28</v>
          </cell>
          <cell r="AJ15">
            <v>142.4</v>
          </cell>
          <cell r="AK15">
            <v>256.33999999999997</v>
          </cell>
          <cell r="AL15">
            <v>731.26</v>
          </cell>
          <cell r="AM15">
            <v>119.92</v>
          </cell>
        </row>
        <row r="16">
          <cell r="A16" t="str">
            <v>00846</v>
          </cell>
          <cell r="B16" t="str">
            <v>Rodriguez Ramirez Magdaleno</v>
          </cell>
          <cell r="C16">
            <v>5186.1000000000004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5186.1000000000004</v>
          </cell>
          <cell r="N16">
            <v>0</v>
          </cell>
          <cell r="O16">
            <v>0</v>
          </cell>
          <cell r="P16">
            <v>0</v>
          </cell>
          <cell r="Q16">
            <v>-320.60000000000002</v>
          </cell>
          <cell r="R16">
            <v>-17.18</v>
          </cell>
          <cell r="S16">
            <v>303.42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-17.18</v>
          </cell>
          <cell r="AI16">
            <v>5203.28</v>
          </cell>
          <cell r="AJ16">
            <v>142.4</v>
          </cell>
          <cell r="AK16">
            <v>256.33999999999997</v>
          </cell>
          <cell r="AL16">
            <v>731.26</v>
          </cell>
          <cell r="AM16">
            <v>119.92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5334.6</v>
          </cell>
          <cell r="N17">
            <v>0</v>
          </cell>
          <cell r="O17">
            <v>0</v>
          </cell>
          <cell r="P17">
            <v>0</v>
          </cell>
          <cell r="Q17">
            <v>-290.76</v>
          </cell>
          <cell r="R17">
            <v>0</v>
          </cell>
          <cell r="S17">
            <v>312.92</v>
          </cell>
          <cell r="T17">
            <v>0</v>
          </cell>
          <cell r="U17">
            <v>22.16</v>
          </cell>
          <cell r="V17">
            <v>146.5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168.66</v>
          </cell>
          <cell r="AI17">
            <v>5165.9399999999996</v>
          </cell>
          <cell r="AJ17">
            <v>107.94</v>
          </cell>
          <cell r="AK17">
            <v>194.3</v>
          </cell>
          <cell r="AL17">
            <v>696.8</v>
          </cell>
          <cell r="AM17">
            <v>123.36</v>
          </cell>
        </row>
        <row r="18">
          <cell r="A18" t="str">
            <v>00879</v>
          </cell>
          <cell r="B18" t="str">
            <v>Santana Aguilar Maria Felix</v>
          </cell>
          <cell r="C18">
            <v>9000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4200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13200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1397.5</v>
          </cell>
          <cell r="T18">
            <v>0</v>
          </cell>
          <cell r="U18">
            <v>1397.5</v>
          </cell>
          <cell r="V18">
            <v>370.68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1768.18</v>
          </cell>
          <cell r="AI18">
            <v>11431.82</v>
          </cell>
          <cell r="AJ18">
            <v>255.6</v>
          </cell>
          <cell r="AK18">
            <v>460.08</v>
          </cell>
          <cell r="AL18">
            <v>909.86</v>
          </cell>
          <cell r="AM18">
            <v>292.12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29892.9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34092.9</v>
          </cell>
          <cell r="N20">
            <v>0</v>
          </cell>
          <cell r="O20">
            <v>0</v>
          </cell>
          <cell r="P20">
            <v>0</v>
          </cell>
          <cell r="Q20">
            <v>-1252.56</v>
          </cell>
          <cell r="R20">
            <v>-51.54</v>
          </cell>
          <cell r="S20">
            <v>2620.6799999999998</v>
          </cell>
          <cell r="T20">
            <v>0</v>
          </cell>
          <cell r="U20">
            <v>1419.66</v>
          </cell>
          <cell r="V20">
            <v>517.17999999999995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1885.3</v>
          </cell>
          <cell r="AI20">
            <v>32207.599999999999</v>
          </cell>
          <cell r="AJ20">
            <v>790.74</v>
          </cell>
          <cell r="AK20">
            <v>1423.4</v>
          </cell>
          <cell r="AL20">
            <v>3800.44</v>
          </cell>
          <cell r="AM20">
            <v>775.24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7918.2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591.12</v>
          </cell>
          <cell r="T23">
            <v>0</v>
          </cell>
          <cell r="U23">
            <v>591.12</v>
          </cell>
          <cell r="V23">
            <v>219.42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810.54</v>
          </cell>
          <cell r="AI23">
            <v>7107.66</v>
          </cell>
          <cell r="AJ23">
            <v>160.22</v>
          </cell>
          <cell r="AK23">
            <v>288.38</v>
          </cell>
          <cell r="AL23">
            <v>754.5</v>
          </cell>
          <cell r="AM23">
            <v>183.1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7918.2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7918.2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591.12</v>
          </cell>
          <cell r="T25">
            <v>0</v>
          </cell>
          <cell r="U25">
            <v>591.12</v>
          </cell>
          <cell r="V25">
            <v>219.42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810.54</v>
          </cell>
          <cell r="AI25">
            <v>7107.66</v>
          </cell>
          <cell r="AJ25">
            <v>160.22</v>
          </cell>
          <cell r="AK25">
            <v>288.38</v>
          </cell>
          <cell r="AL25">
            <v>754.5</v>
          </cell>
          <cell r="AM25">
            <v>183.1</v>
          </cell>
        </row>
        <row r="27">
          <cell r="A27" t="str">
            <v>Departamento 60 CDE SECRETARIA JURIDICA Y DE TRANSPARENC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9918.2999999999993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9918.2999999999993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830.76</v>
          </cell>
          <cell r="T28">
            <v>0</v>
          </cell>
          <cell r="U28">
            <v>830.76</v>
          </cell>
          <cell r="V28">
            <v>283.58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1114.3399999999999</v>
          </cell>
          <cell r="AI28">
            <v>8803.9599999999991</v>
          </cell>
          <cell r="AJ28">
            <v>200.68</v>
          </cell>
          <cell r="AK28">
            <v>361.22</v>
          </cell>
          <cell r="AL28">
            <v>820.42</v>
          </cell>
          <cell r="AM28">
            <v>229.34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  <cell r="AM29" t="str">
            <v xml:space="preserve">  -----------------------</v>
          </cell>
        </row>
        <row r="30">
          <cell r="C30">
            <v>9918.2999999999993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9918.2999999999993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830.76</v>
          </cell>
          <cell r="T30">
            <v>0</v>
          </cell>
          <cell r="U30">
            <v>830.76</v>
          </cell>
          <cell r="V30">
            <v>283.58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1114.3399999999999</v>
          </cell>
          <cell r="AI30">
            <v>8803.9599999999991</v>
          </cell>
          <cell r="AJ30">
            <v>200.68</v>
          </cell>
          <cell r="AK30">
            <v>361.22</v>
          </cell>
          <cell r="AL30">
            <v>820.42</v>
          </cell>
          <cell r="AM30">
            <v>229.34</v>
          </cell>
        </row>
        <row r="32">
          <cell r="A32" t="str">
            <v>Departamento 1006 SECRETARIA DE COMUNICACION SOCIAL</v>
          </cell>
        </row>
        <row r="33">
          <cell r="A33" t="str">
            <v>00951</v>
          </cell>
          <cell r="B33" t="str">
            <v>Perez Murillo Veronica del Carmen</v>
          </cell>
          <cell r="C33">
            <v>14250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9537.56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23787.56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3658.82</v>
          </cell>
          <cell r="T33">
            <v>0</v>
          </cell>
          <cell r="U33">
            <v>3658.82</v>
          </cell>
          <cell r="V33">
            <v>422.56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4081.38</v>
          </cell>
          <cell r="AI33">
            <v>19706.18</v>
          </cell>
          <cell r="AJ33">
            <v>288.32</v>
          </cell>
          <cell r="AK33">
            <v>518.98</v>
          </cell>
          <cell r="AL33">
            <v>963.18</v>
          </cell>
          <cell r="AM33">
            <v>329.52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14250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9537.56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23787.56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3658.82</v>
          </cell>
          <cell r="T35">
            <v>0</v>
          </cell>
          <cell r="U35">
            <v>3658.82</v>
          </cell>
          <cell r="V35">
            <v>422.56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4081.38</v>
          </cell>
          <cell r="AI35">
            <v>19706.18</v>
          </cell>
          <cell r="AJ35">
            <v>288.32</v>
          </cell>
          <cell r="AK35">
            <v>518.98</v>
          </cell>
          <cell r="AL35">
            <v>963.18</v>
          </cell>
          <cell r="AM35">
            <v>329.52</v>
          </cell>
        </row>
        <row r="37">
          <cell r="A37" t="str">
            <v>Departamento 4103 CDE PRESIDENCIA</v>
          </cell>
        </row>
        <row r="38">
          <cell r="A38" t="str">
            <v>00007</v>
          </cell>
          <cell r="B38" t="str">
            <v>De León Corona Jane Vanessa</v>
          </cell>
          <cell r="C38">
            <v>11767.5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11767.5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1140.8</v>
          </cell>
          <cell r="T38">
            <v>0</v>
          </cell>
          <cell r="U38">
            <v>1140.8</v>
          </cell>
          <cell r="V38">
            <v>370.12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1510.92</v>
          </cell>
          <cell r="AI38">
            <v>10256.58</v>
          </cell>
          <cell r="AJ38">
            <v>255.26</v>
          </cell>
          <cell r="AK38">
            <v>459.46</v>
          </cell>
          <cell r="AL38">
            <v>909.32</v>
          </cell>
          <cell r="AM38">
            <v>291.72000000000003</v>
          </cell>
        </row>
        <row r="39">
          <cell r="A39" t="str">
            <v>00118</v>
          </cell>
          <cell r="B39" t="str">
            <v>Ramirez Gallegos Lorena</v>
          </cell>
          <cell r="C39">
            <v>8550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2000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10550</v>
          </cell>
          <cell r="N39">
            <v>0</v>
          </cell>
          <cell r="O39">
            <v>0</v>
          </cell>
          <cell r="P39">
            <v>3128.87</v>
          </cell>
          <cell r="Q39">
            <v>0</v>
          </cell>
          <cell r="R39">
            <v>0</v>
          </cell>
          <cell r="S39">
            <v>931.84</v>
          </cell>
          <cell r="T39">
            <v>0</v>
          </cell>
          <cell r="U39">
            <v>931.84</v>
          </cell>
          <cell r="V39">
            <v>259.45999999999998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4320.17</v>
          </cell>
          <cell r="AI39">
            <v>6229.83</v>
          </cell>
          <cell r="AJ39">
            <v>185.46</v>
          </cell>
          <cell r="AK39">
            <v>333.84</v>
          </cell>
          <cell r="AL39">
            <v>795.64</v>
          </cell>
          <cell r="AM39">
            <v>211.96</v>
          </cell>
        </row>
        <row r="40">
          <cell r="A40" t="str">
            <v>00199</v>
          </cell>
          <cell r="B40" t="str">
            <v>Meza Arana Mayra Gisela</v>
          </cell>
          <cell r="C40">
            <v>11767.5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11767.5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1140.8</v>
          </cell>
          <cell r="T40">
            <v>0</v>
          </cell>
          <cell r="U40">
            <v>1140.8</v>
          </cell>
          <cell r="V40">
            <v>364.68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1505.48</v>
          </cell>
          <cell r="AI40">
            <v>10262.02</v>
          </cell>
          <cell r="AJ40">
            <v>251.82</v>
          </cell>
          <cell r="AK40">
            <v>453.28</v>
          </cell>
          <cell r="AL40">
            <v>903.74</v>
          </cell>
          <cell r="AM40">
            <v>287.8</v>
          </cell>
        </row>
        <row r="41">
          <cell r="A41" t="str">
            <v>00843</v>
          </cell>
          <cell r="B41" t="str">
            <v>Dominguez Vazquez Fernando</v>
          </cell>
          <cell r="C41">
            <v>6000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4705.1000000000004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10705.1</v>
          </cell>
          <cell r="N41">
            <v>0</v>
          </cell>
          <cell r="O41">
            <v>2769.11</v>
          </cell>
          <cell r="P41">
            <v>0</v>
          </cell>
          <cell r="Q41">
            <v>0</v>
          </cell>
          <cell r="R41">
            <v>0</v>
          </cell>
          <cell r="S41">
            <v>956.66</v>
          </cell>
          <cell r="T41">
            <v>0</v>
          </cell>
          <cell r="U41">
            <v>956.66</v>
          </cell>
          <cell r="V41">
            <v>336.1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4061.87</v>
          </cell>
          <cell r="AI41">
            <v>6643.23</v>
          </cell>
          <cell r="AJ41">
            <v>233.8</v>
          </cell>
          <cell r="AK41">
            <v>420.82</v>
          </cell>
          <cell r="AL41">
            <v>874.36</v>
          </cell>
          <cell r="AM41">
            <v>267.2</v>
          </cell>
        </row>
        <row r="42">
          <cell r="A42" t="str">
            <v>00953</v>
          </cell>
          <cell r="B42" t="str">
            <v>Quintero Gonzalez Eduardo</v>
          </cell>
          <cell r="C42">
            <v>7500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4500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12000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1182.46</v>
          </cell>
          <cell r="T42">
            <v>0</v>
          </cell>
          <cell r="U42">
            <v>1182.46</v>
          </cell>
          <cell r="V42">
            <v>206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1388.46</v>
          </cell>
          <cell r="AI42">
            <v>10611.54</v>
          </cell>
          <cell r="AJ42">
            <v>151.76</v>
          </cell>
          <cell r="AK42">
            <v>273.16000000000003</v>
          </cell>
          <cell r="AL42">
            <v>740.74</v>
          </cell>
          <cell r="AM42">
            <v>173.44</v>
          </cell>
        </row>
        <row r="43">
          <cell r="A43" t="str">
            <v>Total Depto</v>
          </cell>
          <cell r="C43" t="str">
            <v xml:space="preserve">  -----------------------</v>
          </cell>
          <cell r="D43" t="str">
            <v xml:space="preserve">  -----------------------</v>
          </cell>
          <cell r="E43" t="str">
            <v xml:space="preserve">  -----------------------</v>
          </cell>
          <cell r="F43" t="str">
            <v xml:space="preserve">  -----------------------</v>
          </cell>
          <cell r="G43" t="str">
            <v xml:space="preserve">  -----------------------</v>
          </cell>
          <cell r="H43" t="str">
            <v xml:space="preserve">  -----------------------</v>
          </cell>
          <cell r="I43" t="str">
            <v xml:space="preserve">  -----------------------</v>
          </cell>
          <cell r="J43" t="str">
            <v xml:space="preserve">  -----------------------</v>
          </cell>
          <cell r="K43" t="str">
            <v xml:space="preserve">  -----------------------</v>
          </cell>
          <cell r="L43" t="str">
            <v xml:space="preserve">  -----------------------</v>
          </cell>
          <cell r="M43" t="str">
            <v xml:space="preserve">  -----------------------</v>
          </cell>
          <cell r="N43" t="str">
            <v xml:space="preserve">  -----------------------</v>
          </cell>
          <cell r="O43" t="str">
            <v xml:space="preserve">  -----------------------</v>
          </cell>
          <cell r="P43" t="str">
            <v xml:space="preserve">  -----------------------</v>
          </cell>
          <cell r="Q43" t="str">
            <v xml:space="preserve">  -----------------------</v>
          </cell>
          <cell r="R43" t="str">
            <v xml:space="preserve">  -----------------------</v>
          </cell>
          <cell r="S43" t="str">
            <v xml:space="preserve">  -----------------------</v>
          </cell>
          <cell r="T43" t="str">
            <v xml:space="preserve">  -----------------------</v>
          </cell>
          <cell r="U43" t="str">
            <v xml:space="preserve">  -----------------------</v>
          </cell>
          <cell r="V43" t="str">
            <v xml:space="preserve">  -----------------------</v>
          </cell>
          <cell r="W43" t="str">
            <v xml:space="preserve">  -----------------------</v>
          </cell>
          <cell r="X43" t="str">
            <v xml:space="preserve">  -----------------------</v>
          </cell>
          <cell r="Y43" t="str">
            <v xml:space="preserve">  -----------------------</v>
          </cell>
          <cell r="Z43" t="str">
            <v xml:space="preserve">  -----------------------</v>
          </cell>
          <cell r="AA43" t="str">
            <v xml:space="preserve">  -----------------------</v>
          </cell>
          <cell r="AB43" t="str">
            <v xml:space="preserve">  -----------------------</v>
          </cell>
          <cell r="AC43" t="str">
            <v xml:space="preserve">  -----------------------</v>
          </cell>
          <cell r="AD43" t="str">
            <v xml:space="preserve">  -----------------------</v>
          </cell>
          <cell r="AE43" t="str">
            <v xml:space="preserve">  -----------------------</v>
          </cell>
          <cell r="AF43" t="str">
            <v xml:space="preserve">  -----------------------</v>
          </cell>
          <cell r="AG43" t="str">
            <v xml:space="preserve">  -----------------------</v>
          </cell>
          <cell r="AH43" t="str">
            <v xml:space="preserve">  -----------------------</v>
          </cell>
          <cell r="AI43" t="str">
            <v xml:space="preserve">  -----------------------</v>
          </cell>
          <cell r="AJ43" t="str">
            <v xml:space="preserve">  -----------------------</v>
          </cell>
          <cell r="AK43" t="str">
            <v xml:space="preserve">  -----------------------</v>
          </cell>
          <cell r="AL43" t="str">
            <v xml:space="preserve">  -----------------------</v>
          </cell>
          <cell r="AM43" t="str">
            <v xml:space="preserve">  -----------------------</v>
          </cell>
        </row>
        <row r="44">
          <cell r="C44">
            <v>45585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11205.1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56790.1</v>
          </cell>
          <cell r="N44">
            <v>0</v>
          </cell>
          <cell r="O44">
            <v>2769.11</v>
          </cell>
          <cell r="P44">
            <v>3128.87</v>
          </cell>
          <cell r="Q44">
            <v>0</v>
          </cell>
          <cell r="R44">
            <v>0</v>
          </cell>
          <cell r="S44">
            <v>5352.56</v>
          </cell>
          <cell r="T44">
            <v>0</v>
          </cell>
          <cell r="U44">
            <v>5352.56</v>
          </cell>
          <cell r="V44">
            <v>1536.36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12786.9</v>
          </cell>
          <cell r="AI44">
            <v>44003.199999999997</v>
          </cell>
          <cell r="AJ44">
            <v>1078.0999999999999</v>
          </cell>
          <cell r="AK44">
            <v>1940.56</v>
          </cell>
          <cell r="AL44">
            <v>4223.8</v>
          </cell>
          <cell r="AM44">
            <v>1232.1199999999999</v>
          </cell>
        </row>
        <row r="46">
          <cell r="A46" t="str">
            <v>Departamento 4104 CDE SECRETARIA GENERAL</v>
          </cell>
        </row>
        <row r="47">
          <cell r="A47" t="str">
            <v>00061</v>
          </cell>
          <cell r="B47" t="str">
            <v>Arreola Castañeda Alberto</v>
          </cell>
          <cell r="C47">
            <v>9999.9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3614.72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13614.62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1485.88</v>
          </cell>
          <cell r="T47">
            <v>0</v>
          </cell>
          <cell r="U47">
            <v>1485.88</v>
          </cell>
          <cell r="V47">
            <v>386.52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1872.4</v>
          </cell>
          <cell r="AI47">
            <v>11742.22</v>
          </cell>
          <cell r="AJ47">
            <v>265.60000000000002</v>
          </cell>
          <cell r="AK47">
            <v>478.06</v>
          </cell>
          <cell r="AL47">
            <v>926.14</v>
          </cell>
          <cell r="AM47">
            <v>303.54000000000002</v>
          </cell>
        </row>
        <row r="48">
          <cell r="A48" t="str">
            <v>00874</v>
          </cell>
          <cell r="B48" t="str">
            <v>Camiruaga Lopez Monica Del Carmen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3719.66</v>
          </cell>
          <cell r="I48">
            <v>0</v>
          </cell>
          <cell r="J48">
            <v>9.6300000000000008</v>
          </cell>
          <cell r="K48">
            <v>0</v>
          </cell>
          <cell r="L48">
            <v>0</v>
          </cell>
          <cell r="M48">
            <v>3729.29</v>
          </cell>
          <cell r="N48">
            <v>0</v>
          </cell>
          <cell r="O48">
            <v>0</v>
          </cell>
          <cell r="P48">
            <v>0</v>
          </cell>
          <cell r="Q48">
            <v>-377.42</v>
          </cell>
          <cell r="R48">
            <v>-167.86</v>
          </cell>
          <cell r="S48">
            <v>209.56</v>
          </cell>
          <cell r="T48">
            <v>0</v>
          </cell>
          <cell r="U48">
            <v>0</v>
          </cell>
          <cell r="V48">
            <v>0</v>
          </cell>
          <cell r="W48">
            <v>1800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1632.14</v>
          </cell>
          <cell r="AI48">
            <v>2097.15</v>
          </cell>
          <cell r="AJ48">
            <v>-6.79</v>
          </cell>
          <cell r="AK48">
            <v>-12.22</v>
          </cell>
          <cell r="AL48">
            <v>-27.51</v>
          </cell>
          <cell r="AM48">
            <v>232.84</v>
          </cell>
        </row>
        <row r="49">
          <cell r="A49" t="str">
            <v>00955</v>
          </cell>
          <cell r="B49" t="str">
            <v>Hernandez Hernandez Omar</v>
          </cell>
          <cell r="C49">
            <v>13500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1500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15000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1781.8</v>
          </cell>
          <cell r="T49">
            <v>0</v>
          </cell>
          <cell r="U49">
            <v>1781.8</v>
          </cell>
          <cell r="V49">
            <v>398.52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2180.3200000000002</v>
          </cell>
          <cell r="AI49">
            <v>12819.68</v>
          </cell>
          <cell r="AJ49">
            <v>273.16000000000003</v>
          </cell>
          <cell r="AK49">
            <v>491.68</v>
          </cell>
          <cell r="AL49">
            <v>938.46</v>
          </cell>
          <cell r="AM49">
            <v>312.18</v>
          </cell>
        </row>
        <row r="50">
          <cell r="A50" t="str">
            <v>Total Depto</v>
          </cell>
          <cell r="C50" t="str">
            <v xml:space="preserve">  -----------------------</v>
          </cell>
          <cell r="D50" t="str">
            <v xml:space="preserve">  -----------------------</v>
          </cell>
          <cell r="E50" t="str">
            <v xml:space="preserve">  -----------------------</v>
          </cell>
          <cell r="F50" t="str">
            <v xml:space="preserve">  -----------------------</v>
          </cell>
          <cell r="G50" t="str">
            <v xml:space="preserve">  -----------------------</v>
          </cell>
          <cell r="H50" t="str">
            <v xml:space="preserve">  -----------------------</v>
          </cell>
          <cell r="I50" t="str">
            <v xml:space="preserve">  -----------------------</v>
          </cell>
          <cell r="J50" t="str">
            <v xml:space="preserve">  -----------------------</v>
          </cell>
          <cell r="K50" t="str">
            <v xml:space="preserve">  -----------------------</v>
          </cell>
          <cell r="L50" t="str">
            <v xml:space="preserve">  -----------------------</v>
          </cell>
          <cell r="M50" t="str">
            <v xml:space="preserve">  -----------------------</v>
          </cell>
          <cell r="N50" t="str">
            <v xml:space="preserve">  -----------------------</v>
          </cell>
          <cell r="O50" t="str">
            <v xml:space="preserve">  -----------------------</v>
          </cell>
          <cell r="P50" t="str">
            <v xml:space="preserve">  -----------------------</v>
          </cell>
          <cell r="Q50" t="str">
            <v xml:space="preserve">  -----------------------</v>
          </cell>
          <cell r="R50" t="str">
            <v xml:space="preserve">  -----------------------</v>
          </cell>
          <cell r="S50" t="str">
            <v xml:space="preserve">  -----------------------</v>
          </cell>
          <cell r="T50" t="str">
            <v xml:space="preserve">  -----------------------</v>
          </cell>
          <cell r="U50" t="str">
            <v xml:space="preserve">  -----------------------</v>
          </cell>
          <cell r="V50" t="str">
            <v xml:space="preserve">  -----------------------</v>
          </cell>
          <cell r="W50" t="str">
            <v xml:space="preserve">  -----------------------</v>
          </cell>
          <cell r="X50" t="str">
            <v xml:space="preserve">  -----------------------</v>
          </cell>
          <cell r="Y50" t="str">
            <v xml:space="preserve">  -----------------------</v>
          </cell>
          <cell r="Z50" t="str">
            <v xml:space="preserve">  -----------------------</v>
          </cell>
          <cell r="AA50" t="str">
            <v xml:space="preserve">  -----------------------</v>
          </cell>
          <cell r="AB50" t="str">
            <v xml:space="preserve">  -----------------------</v>
          </cell>
          <cell r="AC50" t="str">
            <v xml:space="preserve">  -----------------------</v>
          </cell>
          <cell r="AD50" t="str">
            <v xml:space="preserve">  -----------------------</v>
          </cell>
          <cell r="AE50" t="str">
            <v xml:space="preserve">  -----------------------</v>
          </cell>
          <cell r="AF50" t="str">
            <v xml:space="preserve">  -----------------------</v>
          </cell>
          <cell r="AG50" t="str">
            <v xml:space="preserve">  -----------------------</v>
          </cell>
          <cell r="AH50" t="str">
            <v xml:space="preserve">  -----------------------</v>
          </cell>
          <cell r="AI50" t="str">
            <v xml:space="preserve">  -----------------------</v>
          </cell>
          <cell r="AJ50" t="str">
            <v xml:space="preserve">  -----------------------</v>
          </cell>
          <cell r="AK50" t="str">
            <v xml:space="preserve">  -----------------------</v>
          </cell>
          <cell r="AL50" t="str">
            <v xml:space="preserve">  -----------------------</v>
          </cell>
          <cell r="AM50" t="str">
            <v xml:space="preserve">  -----------------------</v>
          </cell>
        </row>
        <row r="51">
          <cell r="C51">
            <v>23499.9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8834.3799999999992</v>
          </cell>
          <cell r="I51">
            <v>0</v>
          </cell>
          <cell r="J51">
            <v>9.6300000000000008</v>
          </cell>
          <cell r="K51">
            <v>0</v>
          </cell>
          <cell r="L51">
            <v>0</v>
          </cell>
          <cell r="M51">
            <v>32343.91</v>
          </cell>
          <cell r="N51">
            <v>0</v>
          </cell>
          <cell r="O51">
            <v>0</v>
          </cell>
          <cell r="P51">
            <v>0</v>
          </cell>
          <cell r="Q51">
            <v>-377.42</v>
          </cell>
          <cell r="R51">
            <v>-167.86</v>
          </cell>
          <cell r="S51">
            <v>3477.24</v>
          </cell>
          <cell r="T51">
            <v>0</v>
          </cell>
          <cell r="U51">
            <v>3267.68</v>
          </cell>
          <cell r="V51">
            <v>785.04</v>
          </cell>
          <cell r="W51">
            <v>1800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5684.86</v>
          </cell>
          <cell r="AI51">
            <v>26659.05</v>
          </cell>
          <cell r="AJ51">
            <v>531.97</v>
          </cell>
          <cell r="AK51">
            <v>957.52</v>
          </cell>
          <cell r="AL51">
            <v>1837.09</v>
          </cell>
          <cell r="AM51">
            <v>848.56</v>
          </cell>
        </row>
        <row r="53">
          <cell r="A53" t="str">
            <v>Departamento 4105 CDE SECRETARIA DE ORGANIZACION</v>
          </cell>
        </row>
        <row r="54">
          <cell r="A54" t="str">
            <v>00517</v>
          </cell>
          <cell r="B54" t="str">
            <v>Alvarado Rojas Mayra Alejandra</v>
          </cell>
          <cell r="C54">
            <v>5100</v>
          </cell>
          <cell r="D54">
            <v>3797.26</v>
          </cell>
          <cell r="E54">
            <v>0</v>
          </cell>
          <cell r="F54">
            <v>879.04</v>
          </cell>
          <cell r="G54">
            <v>11917.81</v>
          </cell>
          <cell r="H54">
            <v>0</v>
          </cell>
          <cell r="I54">
            <v>0</v>
          </cell>
          <cell r="J54">
            <v>0</v>
          </cell>
          <cell r="K54">
            <v>3000</v>
          </cell>
          <cell r="L54">
            <v>0</v>
          </cell>
          <cell r="M54">
            <v>24694.11</v>
          </cell>
          <cell r="N54">
            <v>15</v>
          </cell>
          <cell r="O54">
            <v>0</v>
          </cell>
          <cell r="P54">
            <v>1507.16</v>
          </cell>
          <cell r="Q54">
            <v>0</v>
          </cell>
          <cell r="R54">
            <v>0</v>
          </cell>
          <cell r="S54">
            <v>757.61</v>
          </cell>
          <cell r="T54">
            <v>1067.1500000000001</v>
          </cell>
          <cell r="U54">
            <v>757.61</v>
          </cell>
          <cell r="V54">
            <v>254.12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3601.04</v>
          </cell>
          <cell r="AI54">
            <v>21093.07</v>
          </cell>
          <cell r="AJ54">
            <v>182.1</v>
          </cell>
          <cell r="AK54">
            <v>327.78</v>
          </cell>
          <cell r="AL54">
            <v>790.16</v>
          </cell>
          <cell r="AM54">
            <v>208.12</v>
          </cell>
        </row>
        <row r="55">
          <cell r="A55" t="str">
            <v>00837</v>
          </cell>
          <cell r="B55" t="str">
            <v>Ortiz Mora Jose Alberto</v>
          </cell>
          <cell r="C55">
            <v>9999.9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5614.72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15614.62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1913.08</v>
          </cell>
          <cell r="T55">
            <v>0</v>
          </cell>
          <cell r="U55">
            <v>1913.08</v>
          </cell>
          <cell r="V55">
            <v>442.02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2355.1</v>
          </cell>
          <cell r="AI55">
            <v>13259.52</v>
          </cell>
          <cell r="AJ55">
            <v>300.58</v>
          </cell>
          <cell r="AK55">
            <v>541.05999999999995</v>
          </cell>
          <cell r="AL55">
            <v>983.14</v>
          </cell>
          <cell r="AM55">
            <v>343.54</v>
          </cell>
        </row>
        <row r="56">
          <cell r="A56" t="str">
            <v>00889</v>
          </cell>
          <cell r="B56" t="str">
            <v>Rodriguez Orozco Luis Manuel</v>
          </cell>
          <cell r="C56">
            <v>4023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1906.95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5929.95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578.67999999999995</v>
          </cell>
          <cell r="T56">
            <v>0</v>
          </cell>
          <cell r="U56">
            <v>578.67999999999995</v>
          </cell>
          <cell r="V56">
            <v>215.12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793.8</v>
          </cell>
          <cell r="AI56">
            <v>5136.1499999999996</v>
          </cell>
          <cell r="AJ56">
            <v>146.59</v>
          </cell>
          <cell r="AK56">
            <v>263.85000000000002</v>
          </cell>
          <cell r="AL56">
            <v>971.04</v>
          </cell>
          <cell r="AM56">
            <v>167.53</v>
          </cell>
        </row>
        <row r="57">
          <cell r="A57" t="str">
            <v>00952</v>
          </cell>
          <cell r="B57" t="str">
            <v>Padilla Cruz Pablo Antonio</v>
          </cell>
          <cell r="C57">
            <v>14250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9537.56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23787.56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3658.82</v>
          </cell>
          <cell r="T57">
            <v>0</v>
          </cell>
          <cell r="U57">
            <v>3658.82</v>
          </cell>
          <cell r="V57">
            <v>422.56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4081.38</v>
          </cell>
          <cell r="AI57">
            <v>19706.18</v>
          </cell>
          <cell r="AJ57">
            <v>288.32</v>
          </cell>
          <cell r="AK57">
            <v>518.98</v>
          </cell>
          <cell r="AL57">
            <v>963.18</v>
          </cell>
          <cell r="AM57">
            <v>329.52</v>
          </cell>
        </row>
        <row r="58">
          <cell r="A58" t="str">
            <v>Total Depto</v>
          </cell>
          <cell r="C58" t="str">
            <v xml:space="preserve">  -----------------------</v>
          </cell>
          <cell r="D58" t="str">
            <v xml:space="preserve">  -----------------------</v>
          </cell>
          <cell r="E58" t="str">
            <v xml:space="preserve">  -----------------------</v>
          </cell>
          <cell r="F58" t="str">
            <v xml:space="preserve">  -----------------------</v>
          </cell>
          <cell r="G58" t="str">
            <v xml:space="preserve">  -----------------------</v>
          </cell>
          <cell r="H58" t="str">
            <v xml:space="preserve">  -----------------------</v>
          </cell>
          <cell r="I58" t="str">
            <v xml:space="preserve">  -----------------------</v>
          </cell>
          <cell r="J58" t="str">
            <v xml:space="preserve">  -----------------------</v>
          </cell>
          <cell r="K58" t="str">
            <v xml:space="preserve">  -----------------------</v>
          </cell>
          <cell r="L58" t="str">
            <v xml:space="preserve">  -----------------------</v>
          </cell>
          <cell r="M58" t="str">
            <v xml:space="preserve">  -----------------------</v>
          </cell>
          <cell r="N58" t="str">
            <v xml:space="preserve">  -----------------------</v>
          </cell>
          <cell r="O58" t="str">
            <v xml:space="preserve">  -----------------------</v>
          </cell>
          <cell r="P58" t="str">
            <v xml:space="preserve">  -----------------------</v>
          </cell>
          <cell r="Q58" t="str">
            <v xml:space="preserve">  -----------------------</v>
          </cell>
          <cell r="R58" t="str">
            <v xml:space="preserve">  -----------------------</v>
          </cell>
          <cell r="S58" t="str">
            <v xml:space="preserve">  -----------------------</v>
          </cell>
          <cell r="T58" t="str">
            <v xml:space="preserve">  -----------------------</v>
          </cell>
          <cell r="U58" t="str">
            <v xml:space="preserve">  -----------------------</v>
          </cell>
          <cell r="V58" t="str">
            <v xml:space="preserve">  -----------------------</v>
          </cell>
          <cell r="W58" t="str">
            <v xml:space="preserve">  -----------------------</v>
          </cell>
          <cell r="X58" t="str">
            <v xml:space="preserve">  -----------------------</v>
          </cell>
          <cell r="Y58" t="str">
            <v xml:space="preserve">  -----------------------</v>
          </cell>
          <cell r="Z58" t="str">
            <v xml:space="preserve">  -----------------------</v>
          </cell>
          <cell r="AA58" t="str">
            <v xml:space="preserve">  -----------------------</v>
          </cell>
          <cell r="AB58" t="str">
            <v xml:space="preserve">  -----------------------</v>
          </cell>
          <cell r="AC58" t="str">
            <v xml:space="preserve">  -----------------------</v>
          </cell>
          <cell r="AD58" t="str">
            <v xml:space="preserve">  -----------------------</v>
          </cell>
          <cell r="AE58" t="str">
            <v xml:space="preserve">  -----------------------</v>
          </cell>
          <cell r="AF58" t="str">
            <v xml:space="preserve">  -----------------------</v>
          </cell>
          <cell r="AG58" t="str">
            <v xml:space="preserve">  -----------------------</v>
          </cell>
          <cell r="AH58" t="str">
            <v xml:space="preserve">  -----------------------</v>
          </cell>
          <cell r="AI58" t="str">
            <v xml:space="preserve">  -----------------------</v>
          </cell>
          <cell r="AJ58" t="str">
            <v xml:space="preserve">  -----------------------</v>
          </cell>
          <cell r="AK58" t="str">
            <v xml:space="preserve">  -----------------------</v>
          </cell>
          <cell r="AL58" t="str">
            <v xml:space="preserve">  -----------------------</v>
          </cell>
          <cell r="AM58" t="str">
            <v xml:space="preserve">  -----------------------</v>
          </cell>
        </row>
        <row r="59">
          <cell r="C59">
            <v>33372.9</v>
          </cell>
          <cell r="D59">
            <v>3797.26</v>
          </cell>
          <cell r="E59">
            <v>0</v>
          </cell>
          <cell r="F59">
            <v>879.04</v>
          </cell>
          <cell r="G59">
            <v>11917.81</v>
          </cell>
          <cell r="H59">
            <v>17059.23</v>
          </cell>
          <cell r="I59">
            <v>0</v>
          </cell>
          <cell r="J59">
            <v>0</v>
          </cell>
          <cell r="K59">
            <v>3000</v>
          </cell>
          <cell r="L59">
            <v>0</v>
          </cell>
          <cell r="M59">
            <v>70026.240000000005</v>
          </cell>
          <cell r="N59">
            <v>15</v>
          </cell>
          <cell r="O59">
            <v>0</v>
          </cell>
          <cell r="P59">
            <v>1507.16</v>
          </cell>
          <cell r="Q59">
            <v>0</v>
          </cell>
          <cell r="R59">
            <v>0</v>
          </cell>
          <cell r="S59">
            <v>6908.19</v>
          </cell>
          <cell r="T59">
            <v>1067.1500000000001</v>
          </cell>
          <cell r="U59">
            <v>6908.19</v>
          </cell>
          <cell r="V59">
            <v>1333.82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10831.32</v>
          </cell>
          <cell r="AI59">
            <v>59194.92</v>
          </cell>
          <cell r="AJ59">
            <v>917.59</v>
          </cell>
          <cell r="AK59">
            <v>1651.67</v>
          </cell>
          <cell r="AL59">
            <v>3707.52</v>
          </cell>
          <cell r="AM59">
            <v>1048.71</v>
          </cell>
        </row>
        <row r="61">
          <cell r="A61" t="str">
            <v>Departamento 4106 CDE SECRETARIA DE ACCION ELECTORAL</v>
          </cell>
        </row>
        <row r="62">
          <cell r="A62" t="str">
            <v>00202</v>
          </cell>
          <cell r="B62" t="str">
            <v>Arciniega Oropeza Alejandra Paola</v>
          </cell>
          <cell r="C62">
            <v>9168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9168</v>
          </cell>
          <cell r="N62">
            <v>0</v>
          </cell>
          <cell r="O62">
            <v>0</v>
          </cell>
          <cell r="P62">
            <v>3472.85</v>
          </cell>
          <cell r="Q62">
            <v>0</v>
          </cell>
          <cell r="R62">
            <v>0</v>
          </cell>
          <cell r="S62">
            <v>727.1</v>
          </cell>
          <cell r="T62">
            <v>0</v>
          </cell>
          <cell r="U62">
            <v>727.1</v>
          </cell>
          <cell r="V62">
            <v>267.98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4467.93</v>
          </cell>
          <cell r="AI62">
            <v>4700.07</v>
          </cell>
          <cell r="AJ62">
            <v>190.84</v>
          </cell>
          <cell r="AK62">
            <v>343.52</v>
          </cell>
          <cell r="AL62">
            <v>804.4</v>
          </cell>
          <cell r="AM62">
            <v>218.12</v>
          </cell>
        </row>
        <row r="63">
          <cell r="A63" t="str">
            <v>Total Depto</v>
          </cell>
          <cell r="C63" t="str">
            <v xml:space="preserve">  -----------------------</v>
          </cell>
          <cell r="D63" t="str">
            <v xml:space="preserve">  -----------------------</v>
          </cell>
          <cell r="E63" t="str">
            <v xml:space="preserve">  -----------------------</v>
          </cell>
          <cell r="F63" t="str">
            <v xml:space="preserve">  -----------------------</v>
          </cell>
          <cell r="G63" t="str">
            <v xml:space="preserve">  -----------------------</v>
          </cell>
          <cell r="H63" t="str">
            <v xml:space="preserve">  -----------------------</v>
          </cell>
          <cell r="I63" t="str">
            <v xml:space="preserve">  -----------------------</v>
          </cell>
          <cell r="J63" t="str">
            <v xml:space="preserve">  -----------------------</v>
          </cell>
          <cell r="K63" t="str">
            <v xml:space="preserve">  -----------------------</v>
          </cell>
          <cell r="L63" t="str">
            <v xml:space="preserve">  -----------------------</v>
          </cell>
          <cell r="M63" t="str">
            <v xml:space="preserve">  -----------------------</v>
          </cell>
          <cell r="N63" t="str">
            <v xml:space="preserve">  -----------------------</v>
          </cell>
          <cell r="O63" t="str">
            <v xml:space="preserve">  -----------------------</v>
          </cell>
          <cell r="P63" t="str">
            <v xml:space="preserve">  -----------------------</v>
          </cell>
          <cell r="Q63" t="str">
            <v xml:space="preserve">  -----------------------</v>
          </cell>
          <cell r="R63" t="str">
            <v xml:space="preserve">  -----------------------</v>
          </cell>
          <cell r="S63" t="str">
            <v xml:space="preserve">  -----------------------</v>
          </cell>
          <cell r="T63" t="str">
            <v xml:space="preserve">  -----------------------</v>
          </cell>
          <cell r="U63" t="str">
            <v xml:space="preserve">  -----------------------</v>
          </cell>
          <cell r="V63" t="str">
            <v xml:space="preserve">  -----------------------</v>
          </cell>
          <cell r="W63" t="str">
            <v xml:space="preserve">  -----------------------</v>
          </cell>
          <cell r="X63" t="str">
            <v xml:space="preserve">  -----------------------</v>
          </cell>
          <cell r="Y63" t="str">
            <v xml:space="preserve">  -----------------------</v>
          </cell>
          <cell r="Z63" t="str">
            <v xml:space="preserve">  -----------------------</v>
          </cell>
          <cell r="AA63" t="str">
            <v xml:space="preserve">  -----------------------</v>
          </cell>
          <cell r="AB63" t="str">
            <v xml:space="preserve">  -----------------------</v>
          </cell>
          <cell r="AC63" t="str">
            <v xml:space="preserve">  -----------------------</v>
          </cell>
          <cell r="AD63" t="str">
            <v xml:space="preserve">  -----------------------</v>
          </cell>
          <cell r="AE63" t="str">
            <v xml:space="preserve">  -----------------------</v>
          </cell>
          <cell r="AF63" t="str">
            <v xml:space="preserve">  -----------------------</v>
          </cell>
          <cell r="AG63" t="str">
            <v xml:space="preserve">  -----------------------</v>
          </cell>
          <cell r="AH63" t="str">
            <v xml:space="preserve">  -----------------------</v>
          </cell>
          <cell r="AI63" t="str">
            <v xml:space="preserve">  -----------------------</v>
          </cell>
          <cell r="AJ63" t="str">
            <v xml:space="preserve">  -----------------------</v>
          </cell>
          <cell r="AK63" t="str">
            <v xml:space="preserve">  -----------------------</v>
          </cell>
          <cell r="AL63" t="str">
            <v xml:space="preserve">  -----------------------</v>
          </cell>
          <cell r="AM63" t="str">
            <v xml:space="preserve">  -----------------------</v>
          </cell>
        </row>
        <row r="64">
          <cell r="C64">
            <v>9168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9168</v>
          </cell>
          <cell r="N64">
            <v>0</v>
          </cell>
          <cell r="O64">
            <v>0</v>
          </cell>
          <cell r="P64">
            <v>3472.85</v>
          </cell>
          <cell r="Q64">
            <v>0</v>
          </cell>
          <cell r="R64">
            <v>0</v>
          </cell>
          <cell r="S64">
            <v>727.1</v>
          </cell>
          <cell r="T64">
            <v>0</v>
          </cell>
          <cell r="U64">
            <v>727.1</v>
          </cell>
          <cell r="V64">
            <v>267.98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4467.93</v>
          </cell>
          <cell r="AI64">
            <v>4700.07</v>
          </cell>
          <cell r="AJ64">
            <v>190.84</v>
          </cell>
          <cell r="AK64">
            <v>343.52</v>
          </cell>
          <cell r="AL64">
            <v>804.4</v>
          </cell>
          <cell r="AM64">
            <v>218.12</v>
          </cell>
        </row>
        <row r="66">
          <cell r="A66" t="str">
            <v>Departamento 4107 CDE SECRETARIA DE FINANZAS Y ADMINISTRA</v>
          </cell>
        </row>
        <row r="67">
          <cell r="A67" t="str">
            <v>00001</v>
          </cell>
          <cell r="B67" t="str">
            <v>Andrade Padilla Daniel</v>
          </cell>
          <cell r="C67">
            <v>11767.5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11767.5</v>
          </cell>
          <cell r="N67">
            <v>0</v>
          </cell>
          <cell r="O67">
            <v>2077.4299999999998</v>
          </cell>
          <cell r="P67">
            <v>0</v>
          </cell>
          <cell r="Q67">
            <v>0</v>
          </cell>
          <cell r="R67">
            <v>0</v>
          </cell>
          <cell r="S67">
            <v>1140.8</v>
          </cell>
          <cell r="T67">
            <v>0</v>
          </cell>
          <cell r="U67">
            <v>1140.8</v>
          </cell>
          <cell r="V67">
            <v>347.66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3565.89</v>
          </cell>
          <cell r="AI67">
            <v>8201.61</v>
          </cell>
          <cell r="AJ67">
            <v>241.1</v>
          </cell>
          <cell r="AK67">
            <v>433.98</v>
          </cell>
          <cell r="AL67">
            <v>886.26</v>
          </cell>
          <cell r="AM67">
            <v>275.54000000000002</v>
          </cell>
        </row>
        <row r="68">
          <cell r="A68" t="str">
            <v>00021</v>
          </cell>
          <cell r="B68" t="str">
            <v>Rojas Lopez Miguel Angel</v>
          </cell>
          <cell r="C68">
            <v>7918.2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7918.2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591.12</v>
          </cell>
          <cell r="T68">
            <v>0</v>
          </cell>
          <cell r="U68">
            <v>591.12</v>
          </cell>
          <cell r="V68">
            <v>249.62</v>
          </cell>
          <cell r="W68">
            <v>700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1540.74</v>
          </cell>
          <cell r="AI68">
            <v>6377.46</v>
          </cell>
          <cell r="AJ68">
            <v>179.26</v>
          </cell>
          <cell r="AK68">
            <v>322.68</v>
          </cell>
          <cell r="AL68">
            <v>785.54</v>
          </cell>
          <cell r="AM68">
            <v>204.88</v>
          </cell>
        </row>
        <row r="69">
          <cell r="A69" t="str">
            <v>00080</v>
          </cell>
          <cell r="B69" t="str">
            <v>Romero Romero Ingrid</v>
          </cell>
          <cell r="C69">
            <v>15504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15504</v>
          </cell>
          <cell r="N69">
            <v>0</v>
          </cell>
          <cell r="O69">
            <v>3749.23</v>
          </cell>
          <cell r="P69">
            <v>0</v>
          </cell>
          <cell r="Q69">
            <v>0</v>
          </cell>
          <cell r="R69">
            <v>0</v>
          </cell>
          <cell r="S69">
            <v>1889.46</v>
          </cell>
          <cell r="T69">
            <v>0</v>
          </cell>
          <cell r="U69">
            <v>1889.46</v>
          </cell>
          <cell r="V69">
            <v>469.04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6107.73</v>
          </cell>
          <cell r="AI69">
            <v>9396.27</v>
          </cell>
          <cell r="AJ69">
            <v>317.66000000000003</v>
          </cell>
          <cell r="AK69">
            <v>571.78</v>
          </cell>
          <cell r="AL69">
            <v>1010.94</v>
          </cell>
          <cell r="AM69">
            <v>363.04</v>
          </cell>
        </row>
        <row r="70">
          <cell r="A70" t="str">
            <v>00113</v>
          </cell>
          <cell r="B70" t="str">
            <v>Hernandez Murillo Jose Adrian</v>
          </cell>
          <cell r="C70">
            <v>17429.400000000001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17429.400000000001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2300.7199999999998</v>
          </cell>
          <cell r="T70">
            <v>0</v>
          </cell>
          <cell r="U70">
            <v>2300.7199999999998</v>
          </cell>
          <cell r="V70">
            <v>556.82000000000005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2857.54</v>
          </cell>
          <cell r="AI70">
            <v>14571.86</v>
          </cell>
          <cell r="AJ70">
            <v>373</v>
          </cell>
          <cell r="AK70">
            <v>671.38</v>
          </cell>
          <cell r="AL70">
            <v>1101.06</v>
          </cell>
          <cell r="AM70">
            <v>426.28</v>
          </cell>
        </row>
        <row r="71">
          <cell r="A71" t="str">
            <v>00165</v>
          </cell>
          <cell r="B71" t="str">
            <v>Gomez Dueñas Roselia</v>
          </cell>
          <cell r="C71">
            <v>6660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6660</v>
          </cell>
          <cell r="N71">
            <v>0</v>
          </cell>
          <cell r="O71">
            <v>0</v>
          </cell>
          <cell r="P71">
            <v>2286.91</v>
          </cell>
          <cell r="Q71">
            <v>-250.2</v>
          </cell>
          <cell r="R71">
            <v>0</v>
          </cell>
          <cell r="S71">
            <v>454.24</v>
          </cell>
          <cell r="T71">
            <v>0</v>
          </cell>
          <cell r="U71">
            <v>204.04</v>
          </cell>
          <cell r="V71">
            <v>185.2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2676.15</v>
          </cell>
          <cell r="AI71">
            <v>3983.85</v>
          </cell>
          <cell r="AJ71">
            <v>136.46</v>
          </cell>
          <cell r="AK71">
            <v>245.62</v>
          </cell>
          <cell r="AL71">
            <v>725.32</v>
          </cell>
          <cell r="AM71">
            <v>155.94</v>
          </cell>
        </row>
        <row r="72">
          <cell r="A72" t="str">
            <v>00169</v>
          </cell>
          <cell r="B72" t="str">
            <v>Tovar Lopez Rogelio</v>
          </cell>
          <cell r="C72">
            <v>15750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15750</v>
          </cell>
          <cell r="N72">
            <v>0</v>
          </cell>
          <cell r="O72">
            <v>1905.59</v>
          </cell>
          <cell r="P72">
            <v>0</v>
          </cell>
          <cell r="Q72">
            <v>0</v>
          </cell>
          <cell r="R72">
            <v>0</v>
          </cell>
          <cell r="S72">
            <v>1942</v>
          </cell>
          <cell r="T72">
            <v>0</v>
          </cell>
          <cell r="U72">
            <v>1942</v>
          </cell>
          <cell r="V72">
            <v>478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4325.59</v>
          </cell>
          <cell r="AI72">
            <v>11424.41</v>
          </cell>
          <cell r="AJ72">
            <v>323.27999999999997</v>
          </cell>
          <cell r="AK72">
            <v>581.9</v>
          </cell>
          <cell r="AL72">
            <v>1020.06</v>
          </cell>
          <cell r="AM72">
            <v>369.46</v>
          </cell>
        </row>
        <row r="73">
          <cell r="A73" t="str">
            <v>00187</v>
          </cell>
          <cell r="B73" t="str">
            <v>Gallegos Negrete Rosa Elena</v>
          </cell>
          <cell r="C73">
            <v>6660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6660</v>
          </cell>
          <cell r="N73">
            <v>0</v>
          </cell>
          <cell r="O73">
            <v>0</v>
          </cell>
          <cell r="P73">
            <v>2479.0500000000002</v>
          </cell>
          <cell r="Q73">
            <v>-250.2</v>
          </cell>
          <cell r="R73">
            <v>0</v>
          </cell>
          <cell r="S73">
            <v>454.24</v>
          </cell>
          <cell r="T73">
            <v>0</v>
          </cell>
          <cell r="U73">
            <v>204.04</v>
          </cell>
          <cell r="V73">
            <v>182.88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2865.97</v>
          </cell>
          <cell r="AI73">
            <v>3794.03</v>
          </cell>
          <cell r="AJ73">
            <v>134.76</v>
          </cell>
          <cell r="AK73">
            <v>242.56</v>
          </cell>
          <cell r="AL73">
            <v>723.62</v>
          </cell>
          <cell r="AM73">
            <v>154</v>
          </cell>
        </row>
        <row r="74">
          <cell r="A74" t="str">
            <v>00451</v>
          </cell>
          <cell r="B74" t="str">
            <v>Partida Ceja Francisco Javier</v>
          </cell>
          <cell r="C74">
            <v>9168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2000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11168</v>
          </cell>
          <cell r="N74">
            <v>0</v>
          </cell>
          <cell r="O74">
            <v>0</v>
          </cell>
          <cell r="P74">
            <v>3538.05</v>
          </cell>
          <cell r="Q74">
            <v>0</v>
          </cell>
          <cell r="R74">
            <v>0</v>
          </cell>
          <cell r="S74">
            <v>1033.3599999999999</v>
          </cell>
          <cell r="T74">
            <v>0</v>
          </cell>
          <cell r="U74">
            <v>1033.3599999999999</v>
          </cell>
          <cell r="V74">
            <v>347.9</v>
          </cell>
          <cell r="W74">
            <v>800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5719.31</v>
          </cell>
          <cell r="AI74">
            <v>5448.69</v>
          </cell>
          <cell r="AJ74">
            <v>241.22</v>
          </cell>
          <cell r="AK74">
            <v>434.2</v>
          </cell>
          <cell r="AL74">
            <v>886.44</v>
          </cell>
          <cell r="AM74">
            <v>275.68</v>
          </cell>
        </row>
        <row r="75">
          <cell r="A75" t="str">
            <v>00461</v>
          </cell>
          <cell r="B75" t="str">
            <v>Borrayo De La Cruz Ericka Guillermina</v>
          </cell>
          <cell r="C75">
            <v>6660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6660</v>
          </cell>
          <cell r="N75">
            <v>0</v>
          </cell>
          <cell r="O75">
            <v>0</v>
          </cell>
          <cell r="P75">
            <v>0</v>
          </cell>
          <cell r="Q75">
            <v>-250.2</v>
          </cell>
          <cell r="R75">
            <v>0</v>
          </cell>
          <cell r="S75">
            <v>454.24</v>
          </cell>
          <cell r="T75">
            <v>0</v>
          </cell>
          <cell r="U75">
            <v>204.04</v>
          </cell>
          <cell r="V75">
            <v>185.2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389.24</v>
          </cell>
          <cell r="AI75">
            <v>6270.76</v>
          </cell>
          <cell r="AJ75">
            <v>136.46</v>
          </cell>
          <cell r="AK75">
            <v>245.62</v>
          </cell>
          <cell r="AL75">
            <v>725.32</v>
          </cell>
          <cell r="AM75">
            <v>155.94</v>
          </cell>
        </row>
        <row r="76">
          <cell r="A76" t="str">
            <v>00836</v>
          </cell>
          <cell r="B76" t="str">
            <v>Arredondo Zuñiga Victor Manuel</v>
          </cell>
          <cell r="C76">
            <v>6384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6384</v>
          </cell>
          <cell r="N76">
            <v>0</v>
          </cell>
          <cell r="O76">
            <v>0</v>
          </cell>
          <cell r="P76">
            <v>0</v>
          </cell>
          <cell r="Q76">
            <v>-250.2</v>
          </cell>
          <cell r="R76">
            <v>0</v>
          </cell>
          <cell r="S76">
            <v>424.2</v>
          </cell>
          <cell r="T76">
            <v>0</v>
          </cell>
          <cell r="U76">
            <v>174</v>
          </cell>
          <cell r="V76">
            <v>175.32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349.32</v>
          </cell>
          <cell r="AI76">
            <v>6034.68</v>
          </cell>
          <cell r="AJ76">
            <v>129.18</v>
          </cell>
          <cell r="AK76">
            <v>232.5</v>
          </cell>
          <cell r="AL76">
            <v>718.02</v>
          </cell>
          <cell r="AM76">
            <v>147.62</v>
          </cell>
        </row>
        <row r="77">
          <cell r="A77" t="str">
            <v>00839</v>
          </cell>
          <cell r="B77" t="str">
            <v>Reyes Granada Araceli Janeth</v>
          </cell>
          <cell r="C77">
            <v>16032.9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2600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18632.900000000001</v>
          </cell>
          <cell r="N77">
            <v>0</v>
          </cell>
          <cell r="O77">
            <v>2378.34</v>
          </cell>
          <cell r="P77">
            <v>0</v>
          </cell>
          <cell r="Q77">
            <v>0</v>
          </cell>
          <cell r="R77">
            <v>0</v>
          </cell>
          <cell r="S77">
            <v>2557.7800000000002</v>
          </cell>
          <cell r="T77">
            <v>0</v>
          </cell>
          <cell r="U77">
            <v>2557.7800000000002</v>
          </cell>
          <cell r="V77">
            <v>551.9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5488.02</v>
          </cell>
          <cell r="AI77">
            <v>13144.88</v>
          </cell>
          <cell r="AJ77">
            <v>369.9</v>
          </cell>
          <cell r="AK77">
            <v>665.82</v>
          </cell>
          <cell r="AL77">
            <v>1096.02</v>
          </cell>
          <cell r="AM77">
            <v>422.74</v>
          </cell>
        </row>
        <row r="78">
          <cell r="A78" t="str">
            <v>00840</v>
          </cell>
          <cell r="B78" t="str">
            <v>Navarro Villa Lorena</v>
          </cell>
          <cell r="C78">
            <v>13395.9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2600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15995.9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1994.52</v>
          </cell>
          <cell r="T78">
            <v>0</v>
          </cell>
          <cell r="U78">
            <v>1994.52</v>
          </cell>
          <cell r="V78">
            <v>467.34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2461.86</v>
          </cell>
          <cell r="AI78">
            <v>13534.04</v>
          </cell>
          <cell r="AJ78">
            <v>316.54000000000002</v>
          </cell>
          <cell r="AK78">
            <v>569.78</v>
          </cell>
          <cell r="AL78">
            <v>1009.12</v>
          </cell>
          <cell r="AM78">
            <v>361.76</v>
          </cell>
        </row>
        <row r="79">
          <cell r="A79" t="str">
            <v>00842</v>
          </cell>
          <cell r="B79" t="str">
            <v>Mendez Salcedo Jorge Alberto</v>
          </cell>
          <cell r="C79">
            <v>17429.400000000001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17429.400000000001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2300.7199999999998</v>
          </cell>
          <cell r="T79">
            <v>0</v>
          </cell>
          <cell r="U79">
            <v>2300.7199999999998</v>
          </cell>
          <cell r="V79">
            <v>524.54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2825.26</v>
          </cell>
          <cell r="AI79">
            <v>14604.14</v>
          </cell>
          <cell r="AJ79">
            <v>352.66</v>
          </cell>
          <cell r="AK79">
            <v>634.78</v>
          </cell>
          <cell r="AL79">
            <v>1067.94</v>
          </cell>
          <cell r="AM79">
            <v>403.04</v>
          </cell>
        </row>
        <row r="80">
          <cell r="A80" t="str">
            <v>00855</v>
          </cell>
          <cell r="B80" t="str">
            <v>Luna Medrano Cesar Alejandro</v>
          </cell>
          <cell r="C80">
            <v>12900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12900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1343.74</v>
          </cell>
          <cell r="T80">
            <v>0</v>
          </cell>
          <cell r="U80">
            <v>1343.74</v>
          </cell>
          <cell r="V80">
            <v>430.7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1774.44</v>
          </cell>
          <cell r="AI80">
            <v>11125.56</v>
          </cell>
          <cell r="AJ80">
            <v>293.45999999999998</v>
          </cell>
          <cell r="AK80">
            <v>528.24</v>
          </cell>
          <cell r="AL80">
            <v>971.52</v>
          </cell>
          <cell r="AM80">
            <v>335.38</v>
          </cell>
        </row>
        <row r="81">
          <cell r="A81" t="str">
            <v>00861</v>
          </cell>
          <cell r="B81" t="str">
            <v>Cuellar Hernandez Rocio Elizabeth</v>
          </cell>
          <cell r="C81">
            <v>5186.1000000000004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5186.1000000000004</v>
          </cell>
          <cell r="N81">
            <v>0</v>
          </cell>
          <cell r="O81">
            <v>0</v>
          </cell>
          <cell r="P81">
            <v>0</v>
          </cell>
          <cell r="Q81">
            <v>-320.60000000000002</v>
          </cell>
          <cell r="R81">
            <v>-17.18</v>
          </cell>
          <cell r="S81">
            <v>303.42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-17.18</v>
          </cell>
          <cell r="AI81">
            <v>5203.28</v>
          </cell>
          <cell r="AJ81">
            <v>142.4</v>
          </cell>
          <cell r="AK81">
            <v>256.33999999999997</v>
          </cell>
          <cell r="AL81">
            <v>731.26</v>
          </cell>
          <cell r="AM81">
            <v>119.92</v>
          </cell>
        </row>
        <row r="82">
          <cell r="A82" t="str">
            <v>00862</v>
          </cell>
          <cell r="B82" t="str">
            <v>Ortiz Gallardo Yuri Ernestina</v>
          </cell>
          <cell r="C82">
            <v>5186.1000000000004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5186.1000000000004</v>
          </cell>
          <cell r="N82">
            <v>0</v>
          </cell>
          <cell r="O82">
            <v>0</v>
          </cell>
          <cell r="P82">
            <v>0</v>
          </cell>
          <cell r="Q82">
            <v>-320.60000000000002</v>
          </cell>
          <cell r="R82">
            <v>-17.18</v>
          </cell>
          <cell r="S82">
            <v>303.42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-17.18</v>
          </cell>
          <cell r="AI82">
            <v>5203.28</v>
          </cell>
          <cell r="AJ82">
            <v>142.4</v>
          </cell>
          <cell r="AK82">
            <v>256.33999999999997</v>
          </cell>
          <cell r="AL82">
            <v>731.26</v>
          </cell>
          <cell r="AM82">
            <v>119.92</v>
          </cell>
        </row>
        <row r="83">
          <cell r="A83" t="str">
            <v>00863</v>
          </cell>
          <cell r="B83" t="str">
            <v>Larios Calvario Manuel</v>
          </cell>
          <cell r="C83">
            <v>6999.9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2747.94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9747.84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829.4</v>
          </cell>
          <cell r="T83">
            <v>0</v>
          </cell>
          <cell r="U83">
            <v>829.4</v>
          </cell>
          <cell r="V83">
            <v>277.95999999999998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1107.3599999999999</v>
          </cell>
          <cell r="AI83">
            <v>8640.48</v>
          </cell>
          <cell r="AJ83">
            <v>197.14</v>
          </cell>
          <cell r="AK83">
            <v>354.84</v>
          </cell>
          <cell r="AL83">
            <v>814.66</v>
          </cell>
          <cell r="AM83">
            <v>225.3</v>
          </cell>
        </row>
        <row r="84">
          <cell r="A84" t="str">
            <v>00936</v>
          </cell>
          <cell r="B84" t="str">
            <v>Hernandez Arriaga Erik Daniel</v>
          </cell>
          <cell r="C84">
            <v>8095.5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104.5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8200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621.78</v>
          </cell>
          <cell r="T84">
            <v>0</v>
          </cell>
          <cell r="U84">
            <v>621.78</v>
          </cell>
          <cell r="V84">
            <v>228.02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849.8</v>
          </cell>
          <cell r="AI84">
            <v>7350.2</v>
          </cell>
          <cell r="AJ84">
            <v>165.62</v>
          </cell>
          <cell r="AK84">
            <v>298.12</v>
          </cell>
          <cell r="AL84">
            <v>763.36</v>
          </cell>
          <cell r="AM84">
            <v>189.28</v>
          </cell>
        </row>
        <row r="85">
          <cell r="A85" t="str">
            <v>00950</v>
          </cell>
          <cell r="B85" t="str">
            <v>Garcia Blas Luis</v>
          </cell>
          <cell r="C85">
            <v>0</v>
          </cell>
          <cell r="D85">
            <v>1281.8499999999999</v>
          </cell>
          <cell r="E85">
            <v>0</v>
          </cell>
          <cell r="F85">
            <v>947.4</v>
          </cell>
          <cell r="G85">
            <v>6767.12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8996.3700000000008</v>
          </cell>
          <cell r="N85">
            <v>0</v>
          </cell>
          <cell r="O85">
            <v>0</v>
          </cell>
          <cell r="P85">
            <v>0</v>
          </cell>
          <cell r="Q85">
            <v>-200.74</v>
          </cell>
          <cell r="R85">
            <v>-132.94999999999999</v>
          </cell>
          <cell r="S85">
            <v>67.790000000000006</v>
          </cell>
          <cell r="T85">
            <v>828.88</v>
          </cell>
          <cell r="U85">
            <v>0</v>
          </cell>
          <cell r="V85">
            <v>211.28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907.21</v>
          </cell>
          <cell r="AI85">
            <v>8089.16</v>
          </cell>
          <cell r="AJ85">
            <v>144.16</v>
          </cell>
          <cell r="AK85">
            <v>259.49</v>
          </cell>
          <cell r="AL85">
            <v>481.59</v>
          </cell>
          <cell r="AM85">
            <v>164.76</v>
          </cell>
        </row>
        <row r="86">
          <cell r="A86" t="str">
            <v>00956</v>
          </cell>
          <cell r="B86" t="str">
            <v>Fuentes Nuñez Eduardo</v>
          </cell>
          <cell r="C86">
            <v>14250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9537.56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23787.56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3658.82</v>
          </cell>
          <cell r="T86">
            <v>0</v>
          </cell>
          <cell r="U86">
            <v>3658.82</v>
          </cell>
          <cell r="V86">
            <v>422.56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4081.38</v>
          </cell>
          <cell r="AI86">
            <v>19706.18</v>
          </cell>
          <cell r="AJ86">
            <v>288.32</v>
          </cell>
          <cell r="AK86">
            <v>518.98</v>
          </cell>
          <cell r="AL86">
            <v>963.18</v>
          </cell>
          <cell r="AM86">
            <v>329.52</v>
          </cell>
        </row>
        <row r="87">
          <cell r="A87" t="str">
            <v>Total Depto</v>
          </cell>
          <cell r="C87" t="str">
            <v xml:space="preserve">  -----------------------</v>
          </cell>
          <cell r="D87" t="str">
            <v xml:space="preserve">  -----------------------</v>
          </cell>
          <cell r="E87" t="str">
            <v xml:space="preserve">  -----------------------</v>
          </cell>
          <cell r="F87" t="str">
            <v xml:space="preserve">  -----------------------</v>
          </cell>
          <cell r="G87" t="str">
            <v xml:space="preserve">  -----------------------</v>
          </cell>
          <cell r="H87" t="str">
            <v xml:space="preserve">  -----------------------</v>
          </cell>
          <cell r="I87" t="str">
            <v xml:space="preserve">  -----------------------</v>
          </cell>
          <cell r="J87" t="str">
            <v xml:space="preserve">  -----------------------</v>
          </cell>
          <cell r="K87" t="str">
            <v xml:space="preserve">  -----------------------</v>
          </cell>
          <cell r="L87" t="str">
            <v xml:space="preserve">  -----------------------</v>
          </cell>
          <cell r="M87" t="str">
            <v xml:space="preserve">  -----------------------</v>
          </cell>
          <cell r="N87" t="str">
            <v xml:space="preserve">  -----------------------</v>
          </cell>
          <cell r="O87" t="str">
            <v xml:space="preserve">  -----------------------</v>
          </cell>
          <cell r="P87" t="str">
            <v xml:space="preserve">  -----------------------</v>
          </cell>
          <cell r="Q87" t="str">
            <v xml:space="preserve">  -----------------------</v>
          </cell>
          <cell r="R87" t="str">
            <v xml:space="preserve">  -----------------------</v>
          </cell>
          <cell r="S87" t="str">
            <v xml:space="preserve">  -----------------------</v>
          </cell>
          <cell r="T87" t="str">
            <v xml:space="preserve">  -----------------------</v>
          </cell>
          <cell r="U87" t="str">
            <v xml:space="preserve">  -----------------------</v>
          </cell>
          <cell r="V87" t="str">
            <v xml:space="preserve">  -----------------------</v>
          </cell>
          <cell r="W87" t="str">
            <v xml:space="preserve">  -----------------------</v>
          </cell>
          <cell r="X87" t="str">
            <v xml:space="preserve">  -----------------------</v>
          </cell>
          <cell r="Y87" t="str">
            <v xml:space="preserve">  -----------------------</v>
          </cell>
          <cell r="Z87" t="str">
            <v xml:space="preserve">  -----------------------</v>
          </cell>
          <cell r="AA87" t="str">
            <v xml:space="preserve">  -----------------------</v>
          </cell>
          <cell r="AB87" t="str">
            <v xml:space="preserve">  -----------------------</v>
          </cell>
          <cell r="AC87" t="str">
            <v xml:space="preserve">  -----------------------</v>
          </cell>
          <cell r="AD87" t="str">
            <v xml:space="preserve">  -----------------------</v>
          </cell>
          <cell r="AE87" t="str">
            <v xml:space="preserve">  -----------------------</v>
          </cell>
          <cell r="AF87" t="str">
            <v xml:space="preserve">  -----------------------</v>
          </cell>
          <cell r="AG87" t="str">
            <v xml:space="preserve">  -----------------------</v>
          </cell>
          <cell r="AH87" t="str">
            <v xml:space="preserve">  -----------------------</v>
          </cell>
          <cell r="AI87" t="str">
            <v xml:space="preserve">  -----------------------</v>
          </cell>
          <cell r="AJ87" t="str">
            <v xml:space="preserve">  -----------------------</v>
          </cell>
          <cell r="AK87" t="str">
            <v xml:space="preserve">  -----------------------</v>
          </cell>
          <cell r="AL87" t="str">
            <v xml:space="preserve">  -----------------------</v>
          </cell>
          <cell r="AM87" t="str">
            <v xml:space="preserve">  -----------------------</v>
          </cell>
        </row>
        <row r="88">
          <cell r="C88">
            <v>203376.9</v>
          </cell>
          <cell r="D88">
            <v>1281.8499999999999</v>
          </cell>
          <cell r="E88">
            <v>0</v>
          </cell>
          <cell r="F88">
            <v>947.4</v>
          </cell>
          <cell r="G88">
            <v>6767.12</v>
          </cell>
          <cell r="H88">
            <v>19590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231963.27</v>
          </cell>
          <cell r="N88">
            <v>0</v>
          </cell>
          <cell r="O88">
            <v>10110.59</v>
          </cell>
          <cell r="P88">
            <v>8304.01</v>
          </cell>
          <cell r="Q88">
            <v>-1842.74</v>
          </cell>
          <cell r="R88">
            <v>-167.31</v>
          </cell>
          <cell r="S88">
            <v>24665.77</v>
          </cell>
          <cell r="T88">
            <v>828.88</v>
          </cell>
          <cell r="U88">
            <v>22990.34</v>
          </cell>
          <cell r="V88">
            <v>6291.94</v>
          </cell>
          <cell r="W88">
            <v>1500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49858.45</v>
          </cell>
          <cell r="AI88">
            <v>182104.82</v>
          </cell>
          <cell r="AJ88">
            <v>4624.9799999999996</v>
          </cell>
          <cell r="AK88">
            <v>8324.9500000000007</v>
          </cell>
          <cell r="AL88">
            <v>17212.490000000002</v>
          </cell>
          <cell r="AM88">
            <v>5200</v>
          </cell>
        </row>
        <row r="90">
          <cell r="A90" t="str">
            <v>Departamento 4109 CDE SECRETARIA DE COMUNICACION SOCIAL</v>
          </cell>
        </row>
        <row r="91">
          <cell r="A91" t="str">
            <v>00005</v>
          </cell>
          <cell r="B91" t="str">
            <v>Contreras García Lucila</v>
          </cell>
          <cell r="C91">
            <v>14409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14409</v>
          </cell>
          <cell r="N91">
            <v>0</v>
          </cell>
          <cell r="O91">
            <v>0</v>
          </cell>
          <cell r="P91">
            <v>6092.43</v>
          </cell>
          <cell r="Q91">
            <v>0</v>
          </cell>
          <cell r="R91">
            <v>0</v>
          </cell>
          <cell r="S91">
            <v>1655.56</v>
          </cell>
          <cell r="T91">
            <v>0</v>
          </cell>
          <cell r="U91">
            <v>1655.56</v>
          </cell>
          <cell r="V91">
            <v>427.66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8175.65</v>
          </cell>
          <cell r="AI91">
            <v>6233.35</v>
          </cell>
          <cell r="AJ91">
            <v>291.54000000000002</v>
          </cell>
          <cell r="AK91">
            <v>524.78</v>
          </cell>
          <cell r="AL91">
            <v>968.4</v>
          </cell>
          <cell r="AM91">
            <v>333.2</v>
          </cell>
        </row>
        <row r="92">
          <cell r="A92" t="str">
            <v>00954</v>
          </cell>
          <cell r="B92" t="str">
            <v>Ortega Villela Alejandro</v>
          </cell>
          <cell r="C92">
            <v>6000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4000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10000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843.84</v>
          </cell>
          <cell r="T92">
            <v>0</v>
          </cell>
          <cell r="U92">
            <v>843.84</v>
          </cell>
          <cell r="V92">
            <v>164.76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1008.6</v>
          </cell>
          <cell r="AI92">
            <v>8991.4</v>
          </cell>
          <cell r="AJ92">
            <v>121.4</v>
          </cell>
          <cell r="AK92">
            <v>218.52</v>
          </cell>
          <cell r="AL92">
            <v>710.26</v>
          </cell>
          <cell r="AM92">
            <v>138.74</v>
          </cell>
        </row>
        <row r="93">
          <cell r="A93" t="str">
            <v>Total Depto</v>
          </cell>
          <cell r="C93" t="str">
            <v xml:space="preserve">  -----------------------</v>
          </cell>
          <cell r="D93" t="str">
            <v xml:space="preserve">  -----------------------</v>
          </cell>
          <cell r="E93" t="str">
            <v xml:space="preserve">  -----------------------</v>
          </cell>
          <cell r="F93" t="str">
            <v xml:space="preserve">  -----------------------</v>
          </cell>
          <cell r="G93" t="str">
            <v xml:space="preserve">  -----------------------</v>
          </cell>
          <cell r="H93" t="str">
            <v xml:space="preserve">  -----------------------</v>
          </cell>
          <cell r="I93" t="str">
            <v xml:space="preserve">  -----------------------</v>
          </cell>
          <cell r="J93" t="str">
            <v xml:space="preserve">  -----------------------</v>
          </cell>
          <cell r="K93" t="str">
            <v xml:space="preserve">  -----------------------</v>
          </cell>
          <cell r="L93" t="str">
            <v xml:space="preserve">  -----------------------</v>
          </cell>
          <cell r="M93" t="str">
            <v xml:space="preserve">  -----------------------</v>
          </cell>
          <cell r="N93" t="str">
            <v xml:space="preserve">  -----------------------</v>
          </cell>
          <cell r="O93" t="str">
            <v xml:space="preserve">  -----------------------</v>
          </cell>
          <cell r="P93" t="str">
            <v xml:space="preserve">  -----------------------</v>
          </cell>
          <cell r="Q93" t="str">
            <v xml:space="preserve">  -----------------------</v>
          </cell>
          <cell r="R93" t="str">
            <v xml:space="preserve">  -----------------------</v>
          </cell>
          <cell r="S93" t="str">
            <v xml:space="preserve">  -----------------------</v>
          </cell>
          <cell r="T93" t="str">
            <v xml:space="preserve">  -----------------------</v>
          </cell>
          <cell r="U93" t="str">
            <v xml:space="preserve">  -----------------------</v>
          </cell>
          <cell r="V93" t="str">
            <v xml:space="preserve">  -----------------------</v>
          </cell>
          <cell r="W93" t="str">
            <v xml:space="preserve">  -----------------------</v>
          </cell>
          <cell r="X93" t="str">
            <v xml:space="preserve">  -----------------------</v>
          </cell>
          <cell r="Y93" t="str">
            <v xml:space="preserve">  -----------------------</v>
          </cell>
          <cell r="Z93" t="str">
            <v xml:space="preserve">  -----------------------</v>
          </cell>
          <cell r="AA93" t="str">
            <v xml:space="preserve">  -----------------------</v>
          </cell>
          <cell r="AB93" t="str">
            <v xml:space="preserve">  -----------------------</v>
          </cell>
          <cell r="AC93" t="str">
            <v xml:space="preserve">  -----------------------</v>
          </cell>
          <cell r="AD93" t="str">
            <v xml:space="preserve">  -----------------------</v>
          </cell>
          <cell r="AE93" t="str">
            <v xml:space="preserve">  -----------------------</v>
          </cell>
          <cell r="AF93" t="str">
            <v xml:space="preserve">  -----------------------</v>
          </cell>
          <cell r="AG93" t="str">
            <v xml:space="preserve">  -----------------------</v>
          </cell>
          <cell r="AH93" t="str">
            <v xml:space="preserve">  -----------------------</v>
          </cell>
          <cell r="AI93" t="str">
            <v xml:space="preserve">  -----------------------</v>
          </cell>
          <cell r="AJ93" t="str">
            <v xml:space="preserve">  -----------------------</v>
          </cell>
          <cell r="AK93" t="str">
            <v xml:space="preserve">  -----------------------</v>
          </cell>
          <cell r="AL93" t="str">
            <v xml:space="preserve">  -----------------------</v>
          </cell>
          <cell r="AM93" t="str">
            <v xml:space="preserve">  -----------------------</v>
          </cell>
        </row>
        <row r="94">
          <cell r="C94">
            <v>20409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4000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24409</v>
          </cell>
          <cell r="N94">
            <v>0</v>
          </cell>
          <cell r="O94">
            <v>0</v>
          </cell>
          <cell r="P94">
            <v>6092.43</v>
          </cell>
          <cell r="Q94">
            <v>0</v>
          </cell>
          <cell r="R94">
            <v>0</v>
          </cell>
          <cell r="S94">
            <v>2499.4</v>
          </cell>
          <cell r="T94">
            <v>0</v>
          </cell>
          <cell r="U94">
            <v>2499.4</v>
          </cell>
          <cell r="V94">
            <v>592.41999999999996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9184.25</v>
          </cell>
          <cell r="AI94">
            <v>15224.75</v>
          </cell>
          <cell r="AJ94">
            <v>412.94</v>
          </cell>
          <cell r="AK94">
            <v>743.3</v>
          </cell>
          <cell r="AL94">
            <v>1678.66</v>
          </cell>
          <cell r="AM94">
            <v>471.94</v>
          </cell>
        </row>
        <row r="96">
          <cell r="A96" t="str">
            <v>Departamento 4112 CDE SECRETARIA TECNICA DEL CPE</v>
          </cell>
        </row>
        <row r="97">
          <cell r="A97" t="str">
            <v>00864</v>
          </cell>
          <cell r="B97" t="str">
            <v>Gonzalez Ramirez Miriam Noemi</v>
          </cell>
          <cell r="C97">
            <v>6000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2139.6999999999998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8139.7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615.22</v>
          </cell>
          <cell r="T97">
            <v>0</v>
          </cell>
          <cell r="U97">
            <v>615.22</v>
          </cell>
          <cell r="V97">
            <v>217.26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832.48</v>
          </cell>
          <cell r="AI97">
            <v>7307.22</v>
          </cell>
          <cell r="AJ97">
            <v>158.84</v>
          </cell>
          <cell r="AK97">
            <v>285.92</v>
          </cell>
          <cell r="AL97">
            <v>752.28</v>
          </cell>
          <cell r="AM97">
            <v>181.54</v>
          </cell>
        </row>
        <row r="98">
          <cell r="A98" t="str">
            <v>00868</v>
          </cell>
          <cell r="B98" t="str">
            <v>Lopez Samano Claudia</v>
          </cell>
          <cell r="C98">
            <v>6000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2139.6999999999998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8139.7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615.22</v>
          </cell>
          <cell r="T98">
            <v>0</v>
          </cell>
          <cell r="U98">
            <v>615.22</v>
          </cell>
          <cell r="V98">
            <v>217.26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832.48</v>
          </cell>
          <cell r="AI98">
            <v>7307.22</v>
          </cell>
          <cell r="AJ98">
            <v>158.84</v>
          </cell>
          <cell r="AK98">
            <v>285.92</v>
          </cell>
          <cell r="AL98">
            <v>752.28</v>
          </cell>
          <cell r="AM98">
            <v>181.54</v>
          </cell>
        </row>
        <row r="99">
          <cell r="A99" t="str">
            <v>Total Depto</v>
          </cell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  <cell r="AM99" t="str">
            <v xml:space="preserve">  -----------------------</v>
          </cell>
        </row>
        <row r="100">
          <cell r="C100">
            <v>12000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4279.3999999999996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16279.4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1230.44</v>
          </cell>
          <cell r="T100">
            <v>0</v>
          </cell>
          <cell r="U100">
            <v>1230.44</v>
          </cell>
          <cell r="V100">
            <v>434.52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1664.96</v>
          </cell>
          <cell r="AI100">
            <v>14614.44</v>
          </cell>
          <cell r="AJ100">
            <v>317.68</v>
          </cell>
          <cell r="AK100">
            <v>571.84</v>
          </cell>
          <cell r="AL100">
            <v>1504.56</v>
          </cell>
          <cell r="AM100">
            <v>363.08</v>
          </cell>
        </row>
        <row r="102">
          <cell r="A102" t="str">
            <v>Departamento 4117 CDE COMISION DE JUSTICIA PARTIDARIA</v>
          </cell>
        </row>
        <row r="103">
          <cell r="A103" t="str">
            <v>00071</v>
          </cell>
          <cell r="B103" t="str">
            <v>Huerta Gomez Elizabeth</v>
          </cell>
          <cell r="C103">
            <v>13087.5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13087.5</v>
          </cell>
          <cell r="N103">
            <v>0</v>
          </cell>
          <cell r="O103">
            <v>0</v>
          </cell>
          <cell r="P103">
            <v>3759.95</v>
          </cell>
          <cell r="Q103">
            <v>0</v>
          </cell>
          <cell r="R103">
            <v>0</v>
          </cell>
          <cell r="S103">
            <v>1377.34</v>
          </cell>
          <cell r="T103">
            <v>0</v>
          </cell>
          <cell r="U103">
            <v>1377.34</v>
          </cell>
          <cell r="V103">
            <v>385.26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5522.55</v>
          </cell>
          <cell r="AI103">
            <v>7564.95</v>
          </cell>
          <cell r="AJ103">
            <v>264.8</v>
          </cell>
          <cell r="AK103">
            <v>476.64</v>
          </cell>
          <cell r="AL103">
            <v>924.86</v>
          </cell>
          <cell r="AM103">
            <v>302.64</v>
          </cell>
        </row>
        <row r="104">
          <cell r="A104" t="str">
            <v>Total Depto</v>
          </cell>
          <cell r="C104" t="str">
            <v xml:space="preserve">  -----------------------</v>
          </cell>
          <cell r="D104" t="str">
            <v xml:space="preserve">  -----------------------</v>
          </cell>
          <cell r="E104" t="str">
            <v xml:space="preserve">  -----------------------</v>
          </cell>
          <cell r="F104" t="str">
            <v xml:space="preserve">  -----------------------</v>
          </cell>
          <cell r="G104" t="str">
            <v xml:space="preserve">  -----------------------</v>
          </cell>
          <cell r="H104" t="str">
            <v xml:space="preserve">  -----------------------</v>
          </cell>
          <cell r="I104" t="str">
            <v xml:space="preserve">  -----------------------</v>
          </cell>
          <cell r="J104" t="str">
            <v xml:space="preserve">  -----------------------</v>
          </cell>
          <cell r="K104" t="str">
            <v xml:space="preserve">  -----------------------</v>
          </cell>
          <cell r="L104" t="str">
            <v xml:space="preserve">  -----------------------</v>
          </cell>
          <cell r="M104" t="str">
            <v xml:space="preserve">  -----------------------</v>
          </cell>
          <cell r="N104" t="str">
            <v xml:space="preserve">  -----------------------</v>
          </cell>
          <cell r="O104" t="str">
            <v xml:space="preserve">  -----------------------</v>
          </cell>
          <cell r="P104" t="str">
            <v xml:space="preserve">  -----------------------</v>
          </cell>
          <cell r="Q104" t="str">
            <v xml:space="preserve">  -----------------------</v>
          </cell>
          <cell r="R104" t="str">
            <v xml:space="preserve">  -----------------------</v>
          </cell>
          <cell r="S104" t="str">
            <v xml:space="preserve">  -----------------------</v>
          </cell>
          <cell r="T104" t="str">
            <v xml:space="preserve">  -----------------------</v>
          </cell>
          <cell r="U104" t="str">
            <v xml:space="preserve">  -----------------------</v>
          </cell>
          <cell r="V104" t="str">
            <v xml:space="preserve">  -----------------------</v>
          </cell>
          <cell r="W104" t="str">
            <v xml:space="preserve">  -----------------------</v>
          </cell>
          <cell r="X104" t="str">
            <v xml:space="preserve">  -----------------------</v>
          </cell>
          <cell r="Y104" t="str">
            <v xml:space="preserve">  -----------------------</v>
          </cell>
          <cell r="Z104" t="str">
            <v xml:space="preserve">  -----------------------</v>
          </cell>
          <cell r="AA104" t="str">
            <v xml:space="preserve">  -----------------------</v>
          </cell>
          <cell r="AB104" t="str">
            <v xml:space="preserve">  -----------------------</v>
          </cell>
          <cell r="AC104" t="str">
            <v xml:space="preserve">  -----------------------</v>
          </cell>
          <cell r="AD104" t="str">
            <v xml:space="preserve">  -----------------------</v>
          </cell>
          <cell r="AE104" t="str">
            <v xml:space="preserve">  -----------------------</v>
          </cell>
          <cell r="AF104" t="str">
            <v xml:space="preserve">  -----------------------</v>
          </cell>
          <cell r="AG104" t="str">
            <v xml:space="preserve">  -----------------------</v>
          </cell>
          <cell r="AH104" t="str">
            <v xml:space="preserve">  -----------------------</v>
          </cell>
          <cell r="AI104" t="str">
            <v xml:space="preserve">  -----------------------</v>
          </cell>
          <cell r="AJ104" t="str">
            <v xml:space="preserve">  -----------------------</v>
          </cell>
          <cell r="AK104" t="str">
            <v xml:space="preserve">  -----------------------</v>
          </cell>
          <cell r="AL104" t="str">
            <v xml:space="preserve">  -----------------------</v>
          </cell>
          <cell r="AM104" t="str">
            <v xml:space="preserve">  -----------------------</v>
          </cell>
        </row>
        <row r="105">
          <cell r="C105">
            <v>13087.5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13087.5</v>
          </cell>
          <cell r="N105">
            <v>0</v>
          </cell>
          <cell r="O105">
            <v>0</v>
          </cell>
          <cell r="P105">
            <v>3759.95</v>
          </cell>
          <cell r="Q105">
            <v>0</v>
          </cell>
          <cell r="R105">
            <v>0</v>
          </cell>
          <cell r="S105">
            <v>1377.34</v>
          </cell>
          <cell r="T105">
            <v>0</v>
          </cell>
          <cell r="U105">
            <v>1377.34</v>
          </cell>
          <cell r="V105">
            <v>385.26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5522.55</v>
          </cell>
          <cell r="AI105">
            <v>7564.95</v>
          </cell>
          <cell r="AJ105">
            <v>264.8</v>
          </cell>
          <cell r="AK105">
            <v>476.64</v>
          </cell>
          <cell r="AL105">
            <v>924.86</v>
          </cell>
          <cell r="AM105">
            <v>302.64</v>
          </cell>
        </row>
        <row r="107">
          <cell r="A107" t="str">
            <v>Departamento 4118 CDE COMISION ESTATAL DE PROCESOS INTERN</v>
          </cell>
        </row>
        <row r="108">
          <cell r="A108" t="str">
            <v>00042</v>
          </cell>
          <cell r="B108" t="str">
            <v>Muciño Velazquez Erika Viviana</v>
          </cell>
          <cell r="C108">
            <v>9800.7000000000007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9800.7000000000007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811.94</v>
          </cell>
          <cell r="T108">
            <v>0</v>
          </cell>
          <cell r="U108">
            <v>811.94</v>
          </cell>
          <cell r="V108">
            <v>279.8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1091.74</v>
          </cell>
          <cell r="AI108">
            <v>8708.9599999999991</v>
          </cell>
          <cell r="AJ108">
            <v>198.3</v>
          </cell>
          <cell r="AK108">
            <v>356.94</v>
          </cell>
          <cell r="AL108">
            <v>816.54</v>
          </cell>
          <cell r="AM108">
            <v>226.64</v>
          </cell>
        </row>
        <row r="109">
          <cell r="A109" t="str">
            <v>00856</v>
          </cell>
          <cell r="B109" t="str">
            <v>Iñiguez Ibarra Gustavo</v>
          </cell>
          <cell r="C109">
            <v>9990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1120.74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11110.74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1023.1</v>
          </cell>
          <cell r="T109">
            <v>0</v>
          </cell>
          <cell r="U109">
            <v>1023.1</v>
          </cell>
          <cell r="V109">
            <v>316.98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1340.08</v>
          </cell>
          <cell r="AI109">
            <v>9770.66</v>
          </cell>
          <cell r="AJ109">
            <v>221.74</v>
          </cell>
          <cell r="AK109">
            <v>399.14</v>
          </cell>
          <cell r="AL109">
            <v>854.72</v>
          </cell>
          <cell r="AM109">
            <v>253.42</v>
          </cell>
        </row>
        <row r="110">
          <cell r="A110" t="str">
            <v>Total Depto</v>
          </cell>
          <cell r="C110" t="str">
            <v xml:space="preserve">  -----------------------</v>
          </cell>
          <cell r="D110" t="str">
            <v xml:space="preserve">  -----------------------</v>
          </cell>
          <cell r="E110" t="str">
            <v xml:space="preserve">  -----------------------</v>
          </cell>
          <cell r="F110" t="str">
            <v xml:space="preserve">  -----------------------</v>
          </cell>
          <cell r="G110" t="str">
            <v xml:space="preserve">  -----------------------</v>
          </cell>
          <cell r="H110" t="str">
            <v xml:space="preserve">  -----------------------</v>
          </cell>
          <cell r="I110" t="str">
            <v xml:space="preserve">  -----------------------</v>
          </cell>
          <cell r="J110" t="str">
            <v xml:space="preserve">  -----------------------</v>
          </cell>
          <cell r="K110" t="str">
            <v xml:space="preserve">  -----------------------</v>
          </cell>
          <cell r="L110" t="str">
            <v xml:space="preserve">  -----------------------</v>
          </cell>
          <cell r="M110" t="str">
            <v xml:space="preserve">  -----------------------</v>
          </cell>
          <cell r="N110" t="str">
            <v xml:space="preserve">  -----------------------</v>
          </cell>
          <cell r="O110" t="str">
            <v xml:space="preserve">  -----------------------</v>
          </cell>
          <cell r="P110" t="str">
            <v xml:space="preserve">  -----------------------</v>
          </cell>
          <cell r="Q110" t="str">
            <v xml:space="preserve">  -----------------------</v>
          </cell>
          <cell r="R110" t="str">
            <v xml:space="preserve">  -----------------------</v>
          </cell>
          <cell r="S110" t="str">
            <v xml:space="preserve">  -----------------------</v>
          </cell>
          <cell r="T110" t="str">
            <v xml:space="preserve">  -----------------------</v>
          </cell>
          <cell r="U110" t="str">
            <v xml:space="preserve">  -----------------------</v>
          </cell>
          <cell r="V110" t="str">
            <v xml:space="preserve">  -----------------------</v>
          </cell>
          <cell r="W110" t="str">
            <v xml:space="preserve">  -----------------------</v>
          </cell>
          <cell r="X110" t="str">
            <v xml:space="preserve">  -----------------------</v>
          </cell>
          <cell r="Y110" t="str">
            <v xml:space="preserve">  -----------------------</v>
          </cell>
          <cell r="Z110" t="str">
            <v xml:space="preserve">  -----------------------</v>
          </cell>
          <cell r="AA110" t="str">
            <v xml:space="preserve">  -----------------------</v>
          </cell>
          <cell r="AB110" t="str">
            <v xml:space="preserve">  -----------------------</v>
          </cell>
          <cell r="AC110" t="str">
            <v xml:space="preserve">  -----------------------</v>
          </cell>
          <cell r="AD110" t="str">
            <v xml:space="preserve">  -----------------------</v>
          </cell>
          <cell r="AE110" t="str">
            <v xml:space="preserve">  -----------------------</v>
          </cell>
          <cell r="AF110" t="str">
            <v xml:space="preserve">  -----------------------</v>
          </cell>
          <cell r="AG110" t="str">
            <v xml:space="preserve">  -----------------------</v>
          </cell>
          <cell r="AH110" t="str">
            <v xml:space="preserve">  -----------------------</v>
          </cell>
          <cell r="AI110" t="str">
            <v xml:space="preserve">  -----------------------</v>
          </cell>
          <cell r="AJ110" t="str">
            <v xml:space="preserve">  -----------------------</v>
          </cell>
          <cell r="AK110" t="str">
            <v xml:space="preserve">  -----------------------</v>
          </cell>
          <cell r="AL110" t="str">
            <v xml:space="preserve">  -----------------------</v>
          </cell>
          <cell r="AM110" t="str">
            <v xml:space="preserve">  -----------------------</v>
          </cell>
        </row>
        <row r="111">
          <cell r="C111">
            <v>19790.7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1120.74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20911.439999999999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1835.04</v>
          </cell>
          <cell r="T111">
            <v>0</v>
          </cell>
          <cell r="U111">
            <v>1835.04</v>
          </cell>
          <cell r="V111">
            <v>596.78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2431.8200000000002</v>
          </cell>
          <cell r="AI111">
            <v>18479.62</v>
          </cell>
          <cell r="AJ111">
            <v>420.04</v>
          </cell>
          <cell r="AK111">
            <v>756.08</v>
          </cell>
          <cell r="AL111">
            <v>1671.26</v>
          </cell>
          <cell r="AM111">
            <v>480.06</v>
          </cell>
        </row>
        <row r="113">
          <cell r="A113" t="str">
            <v>Departamento 4122 CDE SECRETARIA DE OPERACION POLITICA</v>
          </cell>
        </row>
        <row r="114">
          <cell r="A114" t="str">
            <v>00887</v>
          </cell>
          <cell r="B114" t="str">
            <v>De Leon Meza Hugo Fidencio</v>
          </cell>
          <cell r="C114">
            <v>17429.400000000001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17429.400000000001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2300.7199999999998</v>
          </cell>
          <cell r="T114">
            <v>0</v>
          </cell>
          <cell r="U114">
            <v>2300.7199999999998</v>
          </cell>
          <cell r="V114">
            <v>524.54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2825.26</v>
          </cell>
          <cell r="AI114">
            <v>14604.14</v>
          </cell>
          <cell r="AJ114">
            <v>352.66</v>
          </cell>
          <cell r="AK114">
            <v>634.78</v>
          </cell>
          <cell r="AL114">
            <v>1067.94</v>
          </cell>
          <cell r="AM114">
            <v>403.04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  <cell r="AM115" t="str">
            <v xml:space="preserve">  -----------------------</v>
          </cell>
        </row>
        <row r="116">
          <cell r="C116">
            <v>17429.400000000001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17429.400000000001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2300.7199999999998</v>
          </cell>
          <cell r="T116">
            <v>0</v>
          </cell>
          <cell r="U116">
            <v>2300.7199999999998</v>
          </cell>
          <cell r="V116">
            <v>524.54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2825.26</v>
          </cell>
          <cell r="AI116">
            <v>14604.14</v>
          </cell>
          <cell r="AJ116">
            <v>352.66</v>
          </cell>
          <cell r="AK116">
            <v>634.78</v>
          </cell>
          <cell r="AL116">
            <v>1067.94</v>
          </cell>
          <cell r="AM116">
            <v>403.04</v>
          </cell>
        </row>
        <row r="118">
          <cell r="A118" t="str">
            <v>Departamento 4123 CDE SECRETARIA DE ATENCION P DISCAPACIDA</v>
          </cell>
        </row>
        <row r="119">
          <cell r="A119" t="str">
            <v>00276</v>
          </cell>
          <cell r="B119" t="str">
            <v>Mata Avila Jesus</v>
          </cell>
          <cell r="C119">
            <v>10275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1925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12200</v>
          </cell>
          <cell r="N119">
            <v>0</v>
          </cell>
          <cell r="O119">
            <v>1356.87</v>
          </cell>
          <cell r="P119">
            <v>0</v>
          </cell>
          <cell r="Q119">
            <v>0</v>
          </cell>
          <cell r="R119">
            <v>0</v>
          </cell>
          <cell r="S119">
            <v>1218.3</v>
          </cell>
          <cell r="T119">
            <v>0</v>
          </cell>
          <cell r="U119">
            <v>1218.3</v>
          </cell>
          <cell r="V119">
            <v>348.44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2923.61</v>
          </cell>
          <cell r="AI119">
            <v>9276.39</v>
          </cell>
          <cell r="AJ119">
            <v>241.58</v>
          </cell>
          <cell r="AK119">
            <v>434.86</v>
          </cell>
          <cell r="AL119">
            <v>887.06</v>
          </cell>
          <cell r="AM119">
            <v>276.10000000000002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  <cell r="AM120" t="str">
            <v xml:space="preserve">  -----------------------</v>
          </cell>
        </row>
        <row r="121">
          <cell r="C121">
            <v>10275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1925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12200</v>
          </cell>
          <cell r="N121">
            <v>0</v>
          </cell>
          <cell r="O121">
            <v>1356.87</v>
          </cell>
          <cell r="P121">
            <v>0</v>
          </cell>
          <cell r="Q121">
            <v>0</v>
          </cell>
          <cell r="R121">
            <v>0</v>
          </cell>
          <cell r="S121">
            <v>1218.3</v>
          </cell>
          <cell r="T121">
            <v>0</v>
          </cell>
          <cell r="U121">
            <v>1218.3</v>
          </cell>
          <cell r="V121">
            <v>348.44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2923.61</v>
          </cell>
          <cell r="AI121">
            <v>9276.39</v>
          </cell>
          <cell r="AJ121">
            <v>241.58</v>
          </cell>
          <cell r="AK121">
            <v>434.86</v>
          </cell>
          <cell r="AL121">
            <v>887.06</v>
          </cell>
          <cell r="AM121">
            <v>276.10000000000002</v>
          </cell>
        </row>
        <row r="123">
          <cell r="A123" t="str">
            <v>Departamento 4221 COM MUN TONALA</v>
          </cell>
        </row>
        <row r="124">
          <cell r="A124" t="str">
            <v>00848</v>
          </cell>
          <cell r="B124" t="str">
            <v>Rivas Padilla Margarita</v>
          </cell>
          <cell r="C124">
            <v>9999.9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6603.04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16602.939999999999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2124.1799999999998</v>
          </cell>
          <cell r="T124">
            <v>0</v>
          </cell>
          <cell r="U124">
            <v>2124.1799999999998</v>
          </cell>
          <cell r="V124">
            <v>469.46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2593.64</v>
          </cell>
          <cell r="AI124">
            <v>14009.3</v>
          </cell>
          <cell r="AJ124">
            <v>317.88</v>
          </cell>
          <cell r="AK124">
            <v>572.20000000000005</v>
          </cell>
          <cell r="AL124">
            <v>1011.32</v>
          </cell>
          <cell r="AM124">
            <v>363.3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  <cell r="AL125" t="str">
            <v xml:space="preserve">  -----------------------</v>
          </cell>
          <cell r="AM125" t="str">
            <v xml:space="preserve">  -----------------------</v>
          </cell>
        </row>
        <row r="126">
          <cell r="C126">
            <v>9999.9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6603.04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16602.939999999999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2124.1799999999998</v>
          </cell>
          <cell r="T126">
            <v>0</v>
          </cell>
          <cell r="U126">
            <v>2124.1799999999998</v>
          </cell>
          <cell r="V126">
            <v>469.46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2593.64</v>
          </cell>
          <cell r="AI126">
            <v>14009.3</v>
          </cell>
          <cell r="AJ126">
            <v>317.88</v>
          </cell>
          <cell r="AK126">
            <v>572.20000000000005</v>
          </cell>
          <cell r="AL126">
            <v>1011.32</v>
          </cell>
          <cell r="AM126">
            <v>363.3</v>
          </cell>
        </row>
        <row r="128">
          <cell r="A128" t="str">
            <v>Departamento 4301 SECT MOVIMIENTO TERRITORIAL</v>
          </cell>
        </row>
        <row r="129">
          <cell r="A129" t="str">
            <v>00015</v>
          </cell>
          <cell r="B129" t="str">
            <v>López Hueso Tayde Lucina</v>
          </cell>
          <cell r="C129">
            <v>14409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14409</v>
          </cell>
          <cell r="N129">
            <v>0</v>
          </cell>
          <cell r="O129">
            <v>0</v>
          </cell>
          <cell r="P129">
            <v>4914.3900000000003</v>
          </cell>
          <cell r="Q129">
            <v>0</v>
          </cell>
          <cell r="R129">
            <v>0</v>
          </cell>
          <cell r="S129">
            <v>1655.56</v>
          </cell>
          <cell r="T129">
            <v>0</v>
          </cell>
          <cell r="U129">
            <v>1655.56</v>
          </cell>
          <cell r="V129">
            <v>427.66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6997.61</v>
          </cell>
          <cell r="AI129">
            <v>7411.39</v>
          </cell>
          <cell r="AJ129">
            <v>291.54000000000002</v>
          </cell>
          <cell r="AK129">
            <v>524.76</v>
          </cell>
          <cell r="AL129">
            <v>968.4</v>
          </cell>
          <cell r="AM129">
            <v>333.18</v>
          </cell>
        </row>
        <row r="130">
          <cell r="A130" t="str">
            <v>Total Depto</v>
          </cell>
          <cell r="C130" t="str">
            <v xml:space="preserve">  -----------------------</v>
          </cell>
          <cell r="D130" t="str">
            <v xml:space="preserve">  -----------------------</v>
          </cell>
          <cell r="E130" t="str">
            <v xml:space="preserve">  -----------------------</v>
          </cell>
          <cell r="F130" t="str">
            <v xml:space="preserve">  -----------------------</v>
          </cell>
          <cell r="G130" t="str">
            <v xml:space="preserve">  -----------------------</v>
          </cell>
          <cell r="H130" t="str">
            <v xml:space="preserve">  -----------------------</v>
          </cell>
          <cell r="I130" t="str">
            <v xml:space="preserve">  -----------------------</v>
          </cell>
          <cell r="J130" t="str">
            <v xml:space="preserve">  -----------------------</v>
          </cell>
          <cell r="K130" t="str">
            <v xml:space="preserve">  -----------------------</v>
          </cell>
          <cell r="L130" t="str">
            <v xml:space="preserve">  -----------------------</v>
          </cell>
          <cell r="M130" t="str">
            <v xml:space="preserve">  -----------------------</v>
          </cell>
          <cell r="N130" t="str">
            <v xml:space="preserve">  -----------------------</v>
          </cell>
          <cell r="O130" t="str">
            <v xml:space="preserve">  -----------------------</v>
          </cell>
          <cell r="P130" t="str">
            <v xml:space="preserve">  -----------------------</v>
          </cell>
          <cell r="Q130" t="str">
            <v xml:space="preserve">  -----------------------</v>
          </cell>
          <cell r="R130" t="str">
            <v xml:space="preserve">  -----------------------</v>
          </cell>
          <cell r="S130" t="str">
            <v xml:space="preserve">  -----------------------</v>
          </cell>
          <cell r="T130" t="str">
            <v xml:space="preserve">  -----------------------</v>
          </cell>
          <cell r="U130" t="str">
            <v xml:space="preserve">  -----------------------</v>
          </cell>
          <cell r="V130" t="str">
            <v xml:space="preserve">  -----------------------</v>
          </cell>
          <cell r="W130" t="str">
            <v xml:space="preserve">  -----------------------</v>
          </cell>
          <cell r="X130" t="str">
            <v xml:space="preserve">  -----------------------</v>
          </cell>
          <cell r="Y130" t="str">
            <v xml:space="preserve">  -----------------------</v>
          </cell>
          <cell r="Z130" t="str">
            <v xml:space="preserve">  -----------------------</v>
          </cell>
          <cell r="AA130" t="str">
            <v xml:space="preserve">  -----------------------</v>
          </cell>
          <cell r="AB130" t="str">
            <v xml:space="preserve">  -----------------------</v>
          </cell>
          <cell r="AC130" t="str">
            <v xml:space="preserve">  -----------------------</v>
          </cell>
          <cell r="AD130" t="str">
            <v xml:space="preserve">  -----------------------</v>
          </cell>
          <cell r="AE130" t="str">
            <v xml:space="preserve">  -----------------------</v>
          </cell>
          <cell r="AF130" t="str">
            <v xml:space="preserve">  -----------------------</v>
          </cell>
          <cell r="AG130" t="str">
            <v xml:space="preserve">  -----------------------</v>
          </cell>
          <cell r="AH130" t="str">
            <v xml:space="preserve">  -----------------------</v>
          </cell>
          <cell r="AI130" t="str">
            <v xml:space="preserve">  -----------------------</v>
          </cell>
          <cell r="AJ130" t="str">
            <v xml:space="preserve">  -----------------------</v>
          </cell>
          <cell r="AK130" t="str">
            <v xml:space="preserve">  -----------------------</v>
          </cell>
          <cell r="AL130" t="str">
            <v xml:space="preserve">  -----------------------</v>
          </cell>
          <cell r="AM130" t="str">
            <v xml:space="preserve">  -----------------------</v>
          </cell>
        </row>
        <row r="131">
          <cell r="C131">
            <v>14409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14409</v>
          </cell>
          <cell r="N131">
            <v>0</v>
          </cell>
          <cell r="O131">
            <v>0</v>
          </cell>
          <cell r="P131">
            <v>4914.3900000000003</v>
          </cell>
          <cell r="Q131">
            <v>0</v>
          </cell>
          <cell r="R131">
            <v>0</v>
          </cell>
          <cell r="S131">
            <v>1655.56</v>
          </cell>
          <cell r="T131">
            <v>0</v>
          </cell>
          <cell r="U131">
            <v>1655.56</v>
          </cell>
          <cell r="V131">
            <v>427.66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6997.61</v>
          </cell>
          <cell r="AI131">
            <v>7411.39</v>
          </cell>
          <cell r="AJ131">
            <v>291.54000000000002</v>
          </cell>
          <cell r="AK131">
            <v>524.76</v>
          </cell>
          <cell r="AL131">
            <v>968.4</v>
          </cell>
          <cell r="AM131">
            <v>333.18</v>
          </cell>
        </row>
        <row r="133">
          <cell r="A133" t="str">
            <v>Departamento 4303 SECT FRENTE JUVENIL REVOLUCIONARIO</v>
          </cell>
        </row>
        <row r="134">
          <cell r="A134" t="str">
            <v>00858</v>
          </cell>
          <cell r="B134" t="str">
            <v>Chavez Mora Jesus Armando</v>
          </cell>
          <cell r="C134">
            <v>6000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2139.6999999999998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8139.7</v>
          </cell>
          <cell r="N134">
            <v>0</v>
          </cell>
          <cell r="O134">
            <v>0</v>
          </cell>
          <cell r="P134">
            <v>3149.61</v>
          </cell>
          <cell r="Q134">
            <v>0</v>
          </cell>
          <cell r="R134">
            <v>0</v>
          </cell>
          <cell r="S134">
            <v>615.22</v>
          </cell>
          <cell r="T134">
            <v>0</v>
          </cell>
          <cell r="U134">
            <v>615.22</v>
          </cell>
          <cell r="V134">
            <v>217.26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3982.09</v>
          </cell>
          <cell r="AI134">
            <v>4157.6099999999997</v>
          </cell>
          <cell r="AJ134">
            <v>158.84</v>
          </cell>
          <cell r="AK134">
            <v>285.92</v>
          </cell>
          <cell r="AL134">
            <v>752.28</v>
          </cell>
          <cell r="AM134">
            <v>181.54</v>
          </cell>
        </row>
        <row r="135">
          <cell r="A135" t="str">
            <v>Total Depto</v>
          </cell>
          <cell r="C135" t="str">
            <v xml:space="preserve">  -----------------------</v>
          </cell>
          <cell r="D135" t="str">
            <v xml:space="preserve">  -----------------------</v>
          </cell>
          <cell r="E135" t="str">
            <v xml:space="preserve">  -----------------------</v>
          </cell>
          <cell r="F135" t="str">
            <v xml:space="preserve">  -----------------------</v>
          </cell>
          <cell r="G135" t="str">
            <v xml:space="preserve">  -----------------------</v>
          </cell>
          <cell r="H135" t="str">
            <v xml:space="preserve">  -----------------------</v>
          </cell>
          <cell r="I135" t="str">
            <v xml:space="preserve">  -----------------------</v>
          </cell>
          <cell r="J135" t="str">
            <v xml:space="preserve">  -----------------------</v>
          </cell>
          <cell r="K135" t="str">
            <v xml:space="preserve">  -----------------------</v>
          </cell>
          <cell r="L135" t="str">
            <v xml:space="preserve">  -----------------------</v>
          </cell>
          <cell r="M135" t="str">
            <v xml:space="preserve">  -----------------------</v>
          </cell>
          <cell r="N135" t="str">
            <v xml:space="preserve">  -----------------------</v>
          </cell>
          <cell r="O135" t="str">
            <v xml:space="preserve">  -----------------------</v>
          </cell>
          <cell r="P135" t="str">
            <v xml:space="preserve">  -----------------------</v>
          </cell>
          <cell r="Q135" t="str">
            <v xml:space="preserve">  -----------------------</v>
          </cell>
          <cell r="R135" t="str">
            <v xml:space="preserve">  -----------------------</v>
          </cell>
          <cell r="S135" t="str">
            <v xml:space="preserve">  -----------------------</v>
          </cell>
          <cell r="T135" t="str">
            <v xml:space="preserve">  -----------------------</v>
          </cell>
          <cell r="U135" t="str">
            <v xml:space="preserve">  -----------------------</v>
          </cell>
          <cell r="V135" t="str">
            <v xml:space="preserve">  -----------------------</v>
          </cell>
          <cell r="W135" t="str">
            <v xml:space="preserve">  -----------------------</v>
          </cell>
          <cell r="X135" t="str">
            <v xml:space="preserve">  -----------------------</v>
          </cell>
          <cell r="Y135" t="str">
            <v xml:space="preserve">  -----------------------</v>
          </cell>
          <cell r="Z135" t="str">
            <v xml:space="preserve">  -----------------------</v>
          </cell>
          <cell r="AA135" t="str">
            <v xml:space="preserve">  -----------------------</v>
          </cell>
          <cell r="AB135" t="str">
            <v xml:space="preserve">  -----------------------</v>
          </cell>
          <cell r="AC135" t="str">
            <v xml:space="preserve">  -----------------------</v>
          </cell>
          <cell r="AD135" t="str">
            <v xml:space="preserve">  -----------------------</v>
          </cell>
          <cell r="AE135" t="str">
            <v xml:space="preserve">  -----------------------</v>
          </cell>
          <cell r="AF135" t="str">
            <v xml:space="preserve">  -----------------------</v>
          </cell>
          <cell r="AG135" t="str">
            <v xml:space="preserve">  -----------------------</v>
          </cell>
          <cell r="AH135" t="str">
            <v xml:space="preserve">  -----------------------</v>
          </cell>
          <cell r="AI135" t="str">
            <v xml:space="preserve">  -----------------------</v>
          </cell>
          <cell r="AJ135" t="str">
            <v xml:space="preserve">  -----------------------</v>
          </cell>
          <cell r="AK135" t="str">
            <v xml:space="preserve">  -----------------------</v>
          </cell>
          <cell r="AL135" t="str">
            <v xml:space="preserve">  -----------------------</v>
          </cell>
          <cell r="AM135" t="str">
            <v xml:space="preserve">  -----------------------</v>
          </cell>
        </row>
        <row r="136">
          <cell r="C136">
            <v>6000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2139.6999999999998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8139.7</v>
          </cell>
          <cell r="N136">
            <v>0</v>
          </cell>
          <cell r="O136">
            <v>0</v>
          </cell>
          <cell r="P136">
            <v>3149.61</v>
          </cell>
          <cell r="Q136">
            <v>0</v>
          </cell>
          <cell r="R136">
            <v>0</v>
          </cell>
          <cell r="S136">
            <v>615.22</v>
          </cell>
          <cell r="T136">
            <v>0</v>
          </cell>
          <cell r="U136">
            <v>615.22</v>
          </cell>
          <cell r="V136">
            <v>217.26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3982.09</v>
          </cell>
          <cell r="AI136">
            <v>4157.6099999999997</v>
          </cell>
          <cell r="AJ136">
            <v>158.84</v>
          </cell>
          <cell r="AK136">
            <v>285.92</v>
          </cell>
          <cell r="AL136">
            <v>752.28</v>
          </cell>
          <cell r="AM136">
            <v>181.54</v>
          </cell>
        </row>
        <row r="138">
          <cell r="A138" t="str">
            <v>Departamento 4501 ORG CNC</v>
          </cell>
        </row>
        <row r="139">
          <cell r="A139" t="str">
            <v>00096</v>
          </cell>
          <cell r="B139" t="str">
            <v>Sanchez Sanchez Micaela</v>
          </cell>
          <cell r="C139">
            <v>345.74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345.74</v>
          </cell>
          <cell r="N139">
            <v>0</v>
          </cell>
          <cell r="O139">
            <v>0</v>
          </cell>
          <cell r="P139">
            <v>0</v>
          </cell>
          <cell r="Q139">
            <v>-200.83</v>
          </cell>
          <cell r="R139">
            <v>-192.95</v>
          </cell>
          <cell r="S139">
            <v>7.88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-192.95</v>
          </cell>
          <cell r="AI139">
            <v>538.69000000000005</v>
          </cell>
          <cell r="AJ139">
            <v>4.74</v>
          </cell>
          <cell r="AK139">
            <v>8.5500000000000007</v>
          </cell>
          <cell r="AL139">
            <v>24.38</v>
          </cell>
          <cell r="AM139">
            <v>119.92</v>
          </cell>
        </row>
        <row r="140">
          <cell r="A140" t="str">
            <v>00871</v>
          </cell>
          <cell r="B140" t="str">
            <v>Gonzalez Vizcaino Maria Lucia</v>
          </cell>
          <cell r="C140">
            <v>9999.9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1110.8399999999999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11110.74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1023.1</v>
          </cell>
          <cell r="T140">
            <v>0</v>
          </cell>
          <cell r="U140">
            <v>1023.1</v>
          </cell>
          <cell r="V140">
            <v>317.02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1340.12</v>
          </cell>
          <cell r="AI140">
            <v>9770.6200000000008</v>
          </cell>
          <cell r="AJ140">
            <v>221.78</v>
          </cell>
          <cell r="AK140">
            <v>399.18</v>
          </cell>
          <cell r="AL140">
            <v>854.76</v>
          </cell>
          <cell r="AM140">
            <v>253.46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  <cell r="AL141" t="str">
            <v xml:space="preserve">  -----------------------</v>
          </cell>
          <cell r="AM141" t="str">
            <v xml:space="preserve">  -----------------------</v>
          </cell>
        </row>
        <row r="142">
          <cell r="C142">
            <v>10345.64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1110.8399999999999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11456.48</v>
          </cell>
          <cell r="N142">
            <v>0</v>
          </cell>
          <cell r="O142">
            <v>0</v>
          </cell>
          <cell r="P142">
            <v>0</v>
          </cell>
          <cell r="Q142">
            <v>-200.83</v>
          </cell>
          <cell r="R142">
            <v>-192.95</v>
          </cell>
          <cell r="S142">
            <v>1030.98</v>
          </cell>
          <cell r="T142">
            <v>0</v>
          </cell>
          <cell r="U142">
            <v>1023.1</v>
          </cell>
          <cell r="V142">
            <v>317.02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1147.17</v>
          </cell>
          <cell r="AI142">
            <v>10309.31</v>
          </cell>
          <cell r="AJ142">
            <v>226.52</v>
          </cell>
          <cell r="AK142">
            <v>407.73</v>
          </cell>
          <cell r="AL142">
            <v>879.14</v>
          </cell>
          <cell r="AM142">
            <v>373.38</v>
          </cell>
        </row>
        <row r="144">
          <cell r="A144" t="str">
            <v>Departamento 4502 ORG CNOP</v>
          </cell>
        </row>
        <row r="145">
          <cell r="A145" t="str">
            <v>00781</v>
          </cell>
          <cell r="B145" t="str">
            <v>Hernandez Diaz Genesis</v>
          </cell>
          <cell r="C145">
            <v>6384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6384</v>
          </cell>
          <cell r="N145">
            <v>0</v>
          </cell>
          <cell r="O145">
            <v>0</v>
          </cell>
          <cell r="P145">
            <v>2854.85</v>
          </cell>
          <cell r="Q145">
            <v>-250.2</v>
          </cell>
          <cell r="R145">
            <v>0</v>
          </cell>
          <cell r="S145">
            <v>424.2</v>
          </cell>
          <cell r="T145">
            <v>0</v>
          </cell>
          <cell r="U145">
            <v>174</v>
          </cell>
          <cell r="V145">
            <v>175.32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3204.17</v>
          </cell>
          <cell r="AI145">
            <v>3179.83</v>
          </cell>
          <cell r="AJ145">
            <v>129.16</v>
          </cell>
          <cell r="AK145">
            <v>232.5</v>
          </cell>
          <cell r="AL145">
            <v>718.02</v>
          </cell>
          <cell r="AM145">
            <v>147.62</v>
          </cell>
        </row>
        <row r="146">
          <cell r="A146" t="str">
            <v>Total Depto</v>
          </cell>
          <cell r="C146" t="str">
            <v xml:space="preserve">  -----------------------</v>
          </cell>
          <cell r="D146" t="str">
            <v xml:space="preserve">  -----------------------</v>
          </cell>
          <cell r="E146" t="str">
            <v xml:space="preserve">  -----------------------</v>
          </cell>
          <cell r="F146" t="str">
            <v xml:space="preserve">  -----------------------</v>
          </cell>
          <cell r="G146" t="str">
            <v xml:space="preserve">  -----------------------</v>
          </cell>
          <cell r="H146" t="str">
            <v xml:space="preserve">  -----------------------</v>
          </cell>
          <cell r="I146" t="str">
            <v xml:space="preserve">  -----------------------</v>
          </cell>
          <cell r="J146" t="str">
            <v xml:space="preserve">  -----------------------</v>
          </cell>
          <cell r="K146" t="str">
            <v xml:space="preserve">  -----------------------</v>
          </cell>
          <cell r="L146" t="str">
            <v xml:space="preserve">  -----------------------</v>
          </cell>
          <cell r="M146" t="str">
            <v xml:space="preserve">  -----------------------</v>
          </cell>
          <cell r="N146" t="str">
            <v xml:space="preserve">  -----------------------</v>
          </cell>
          <cell r="O146" t="str">
            <v xml:space="preserve">  -----------------------</v>
          </cell>
          <cell r="P146" t="str">
            <v xml:space="preserve">  -----------------------</v>
          </cell>
          <cell r="Q146" t="str">
            <v xml:space="preserve">  -----------------------</v>
          </cell>
          <cell r="R146" t="str">
            <v xml:space="preserve">  -----------------------</v>
          </cell>
          <cell r="S146" t="str">
            <v xml:space="preserve">  -----------------------</v>
          </cell>
          <cell r="T146" t="str">
            <v xml:space="preserve">  -----------------------</v>
          </cell>
          <cell r="U146" t="str">
            <v xml:space="preserve">  -----------------------</v>
          </cell>
          <cell r="V146" t="str">
            <v xml:space="preserve">  -----------------------</v>
          </cell>
          <cell r="W146" t="str">
            <v xml:space="preserve">  -----------------------</v>
          </cell>
          <cell r="X146" t="str">
            <v xml:space="preserve">  -----------------------</v>
          </cell>
          <cell r="Y146" t="str">
            <v xml:space="preserve">  -----------------------</v>
          </cell>
          <cell r="Z146" t="str">
            <v xml:space="preserve">  -----------------------</v>
          </cell>
          <cell r="AA146" t="str">
            <v xml:space="preserve">  -----------------------</v>
          </cell>
          <cell r="AB146" t="str">
            <v xml:space="preserve">  -----------------------</v>
          </cell>
          <cell r="AC146" t="str">
            <v xml:space="preserve">  -----------------------</v>
          </cell>
          <cell r="AD146" t="str">
            <v xml:space="preserve">  -----------------------</v>
          </cell>
          <cell r="AE146" t="str">
            <v xml:space="preserve">  -----------------------</v>
          </cell>
          <cell r="AF146" t="str">
            <v xml:space="preserve">  -----------------------</v>
          </cell>
          <cell r="AG146" t="str">
            <v xml:space="preserve">  -----------------------</v>
          </cell>
          <cell r="AH146" t="str">
            <v xml:space="preserve">  -----------------------</v>
          </cell>
          <cell r="AI146" t="str">
            <v xml:space="preserve">  -----------------------</v>
          </cell>
          <cell r="AJ146" t="str">
            <v xml:space="preserve">  -----------------------</v>
          </cell>
          <cell r="AK146" t="str">
            <v xml:space="preserve">  -----------------------</v>
          </cell>
          <cell r="AL146" t="str">
            <v xml:space="preserve">  -----------------------</v>
          </cell>
          <cell r="AM146" t="str">
            <v xml:space="preserve">  -----------------------</v>
          </cell>
        </row>
        <row r="147">
          <cell r="C147">
            <v>6384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6384</v>
          </cell>
          <cell r="N147">
            <v>0</v>
          </cell>
          <cell r="O147">
            <v>0</v>
          </cell>
          <cell r="P147">
            <v>2854.85</v>
          </cell>
          <cell r="Q147">
            <v>-250.2</v>
          </cell>
          <cell r="R147">
            <v>0</v>
          </cell>
          <cell r="S147">
            <v>424.2</v>
          </cell>
          <cell r="T147">
            <v>0</v>
          </cell>
          <cell r="U147">
            <v>174</v>
          </cell>
          <cell r="V147">
            <v>175.32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3204.17</v>
          </cell>
          <cell r="AI147">
            <v>3179.83</v>
          </cell>
          <cell r="AJ147">
            <v>129.16</v>
          </cell>
          <cell r="AK147">
            <v>232.5</v>
          </cell>
          <cell r="AL147">
            <v>718.02</v>
          </cell>
          <cell r="AM147">
            <v>147.62</v>
          </cell>
        </row>
        <row r="149">
          <cell r="A149" t="str">
            <v>Departamento 4712 COM MUN ZAPOPAN</v>
          </cell>
        </row>
        <row r="150">
          <cell r="A150" t="str">
            <v>00850</v>
          </cell>
          <cell r="B150" t="str">
            <v>Becerra Iñiguez Julio Ricardo</v>
          </cell>
          <cell r="C150">
            <v>5186.1000000000004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5186.1000000000004</v>
          </cell>
          <cell r="N150">
            <v>0</v>
          </cell>
          <cell r="O150">
            <v>0</v>
          </cell>
          <cell r="P150">
            <v>0</v>
          </cell>
          <cell r="Q150">
            <v>-320.60000000000002</v>
          </cell>
          <cell r="R150">
            <v>-17.18</v>
          </cell>
          <cell r="S150">
            <v>303.42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-17.18</v>
          </cell>
          <cell r="AI150">
            <v>5203.28</v>
          </cell>
          <cell r="AJ150">
            <v>142.4</v>
          </cell>
          <cell r="AK150">
            <v>256.33999999999997</v>
          </cell>
          <cell r="AL150">
            <v>731.26</v>
          </cell>
          <cell r="AM150">
            <v>119.92</v>
          </cell>
        </row>
        <row r="151">
          <cell r="A151" t="str">
            <v>00876</v>
          </cell>
          <cell r="B151" t="str">
            <v>Perez Palacios Jorge Antonio</v>
          </cell>
          <cell r="C151">
            <v>6000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8000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600.02</v>
          </cell>
          <cell r="T151">
            <v>0</v>
          </cell>
          <cell r="U151">
            <v>600.02</v>
          </cell>
          <cell r="V151">
            <v>213.38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813.4</v>
          </cell>
          <cell r="AI151">
            <v>7186.6</v>
          </cell>
          <cell r="AJ151">
            <v>156.4</v>
          </cell>
          <cell r="AK151">
            <v>281.52</v>
          </cell>
          <cell r="AL151">
            <v>748.32</v>
          </cell>
          <cell r="AM151">
            <v>178.74</v>
          </cell>
        </row>
        <row r="152">
          <cell r="A152" t="str">
            <v>00927</v>
          </cell>
          <cell r="B152" t="str">
            <v>Coronado Rojas Jenifer Yaneth</v>
          </cell>
          <cell r="C152">
            <v>5186.1000000000004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2813.9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8000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600.02</v>
          </cell>
          <cell r="T152">
            <v>0</v>
          </cell>
          <cell r="U152">
            <v>600.02</v>
          </cell>
          <cell r="V152">
            <v>205.34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805.36</v>
          </cell>
          <cell r="AI152">
            <v>7194.64</v>
          </cell>
          <cell r="AJ152">
            <v>151.30000000000001</v>
          </cell>
          <cell r="AK152">
            <v>272.33999999999997</v>
          </cell>
          <cell r="AL152">
            <v>740.16</v>
          </cell>
          <cell r="AM152">
            <v>172.9</v>
          </cell>
        </row>
        <row r="153">
          <cell r="A153" t="str">
            <v>Total Depto</v>
          </cell>
          <cell r="C153" t="str">
            <v xml:space="preserve">  -----------------------</v>
          </cell>
          <cell r="D153" t="str">
            <v xml:space="preserve">  -----------------------</v>
          </cell>
          <cell r="E153" t="str">
            <v xml:space="preserve">  -----------------------</v>
          </cell>
          <cell r="F153" t="str">
            <v xml:space="preserve">  -----------------------</v>
          </cell>
          <cell r="G153" t="str">
            <v xml:space="preserve">  -----------------------</v>
          </cell>
          <cell r="H153" t="str">
            <v xml:space="preserve">  -----------------------</v>
          </cell>
          <cell r="I153" t="str">
            <v xml:space="preserve">  -----------------------</v>
          </cell>
          <cell r="J153" t="str">
            <v xml:space="preserve">  -----------------------</v>
          </cell>
          <cell r="K153" t="str">
            <v xml:space="preserve">  -----------------------</v>
          </cell>
          <cell r="L153" t="str">
            <v xml:space="preserve">  -----------------------</v>
          </cell>
          <cell r="M153" t="str">
            <v xml:space="preserve">  -----------------------</v>
          </cell>
          <cell r="N153" t="str">
            <v xml:space="preserve">  -----------------------</v>
          </cell>
          <cell r="O153" t="str">
            <v xml:space="preserve">  -----------------------</v>
          </cell>
          <cell r="P153" t="str">
            <v xml:space="preserve">  -----------------------</v>
          </cell>
          <cell r="Q153" t="str">
            <v xml:space="preserve">  -----------------------</v>
          </cell>
          <cell r="R153" t="str">
            <v xml:space="preserve">  -----------------------</v>
          </cell>
          <cell r="S153" t="str">
            <v xml:space="preserve">  -----------------------</v>
          </cell>
          <cell r="T153" t="str">
            <v xml:space="preserve">  -----------------------</v>
          </cell>
          <cell r="U153" t="str">
            <v xml:space="preserve">  -----------------------</v>
          </cell>
          <cell r="V153" t="str">
            <v xml:space="preserve">  -----------------------</v>
          </cell>
          <cell r="W153" t="str">
            <v xml:space="preserve">  -----------------------</v>
          </cell>
          <cell r="X153" t="str">
            <v xml:space="preserve">  -----------------------</v>
          </cell>
          <cell r="Y153" t="str">
            <v xml:space="preserve">  -----------------------</v>
          </cell>
          <cell r="Z153" t="str">
            <v xml:space="preserve">  -----------------------</v>
          </cell>
          <cell r="AA153" t="str">
            <v xml:space="preserve">  -----------------------</v>
          </cell>
          <cell r="AB153" t="str">
            <v xml:space="preserve">  -----------------------</v>
          </cell>
          <cell r="AC153" t="str">
            <v xml:space="preserve">  -----------------------</v>
          </cell>
          <cell r="AD153" t="str">
            <v xml:space="preserve">  -----------------------</v>
          </cell>
          <cell r="AE153" t="str">
            <v xml:space="preserve">  -----------------------</v>
          </cell>
          <cell r="AF153" t="str">
            <v xml:space="preserve">  -----------------------</v>
          </cell>
          <cell r="AG153" t="str">
            <v xml:space="preserve">  -----------------------</v>
          </cell>
          <cell r="AH153" t="str">
            <v xml:space="preserve">  -----------------------</v>
          </cell>
          <cell r="AI153" t="str">
            <v xml:space="preserve">  -----------------------</v>
          </cell>
          <cell r="AJ153" t="str">
            <v xml:space="preserve">  -----------------------</v>
          </cell>
          <cell r="AK153" t="str">
            <v xml:space="preserve">  -----------------------</v>
          </cell>
          <cell r="AL153" t="str">
            <v xml:space="preserve">  -----------------------</v>
          </cell>
          <cell r="AM153" t="str">
            <v xml:space="preserve">  -----------------------</v>
          </cell>
        </row>
        <row r="154">
          <cell r="C154">
            <v>16372.2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4813.8999999999996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21186.1</v>
          </cell>
          <cell r="N154">
            <v>0</v>
          </cell>
          <cell r="O154">
            <v>0</v>
          </cell>
          <cell r="P154">
            <v>0</v>
          </cell>
          <cell r="Q154">
            <v>-320.60000000000002</v>
          </cell>
          <cell r="R154">
            <v>-17.18</v>
          </cell>
          <cell r="S154">
            <v>1503.46</v>
          </cell>
          <cell r="T154">
            <v>0</v>
          </cell>
          <cell r="U154">
            <v>1200.04</v>
          </cell>
          <cell r="V154">
            <v>418.72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1601.58</v>
          </cell>
          <cell r="AI154">
            <v>19584.52</v>
          </cell>
          <cell r="AJ154">
            <v>450.1</v>
          </cell>
          <cell r="AK154">
            <v>810.2</v>
          </cell>
          <cell r="AL154">
            <v>2219.7399999999998</v>
          </cell>
          <cell r="AM154">
            <v>471.56</v>
          </cell>
        </row>
        <row r="156">
          <cell r="A156" t="str">
            <v>Departamento 4741 COM MUN GUADALAJARA</v>
          </cell>
        </row>
        <row r="157">
          <cell r="A157" t="str">
            <v>00878</v>
          </cell>
          <cell r="B157" t="str">
            <v>Tovar Covarrubias Brianda Jackeline</v>
          </cell>
          <cell r="C157">
            <v>6378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6378</v>
          </cell>
          <cell r="N157">
            <v>0</v>
          </cell>
          <cell r="O157">
            <v>0</v>
          </cell>
          <cell r="P157">
            <v>957.53</v>
          </cell>
          <cell r="Q157">
            <v>-250.2</v>
          </cell>
          <cell r="R157">
            <v>0</v>
          </cell>
          <cell r="S157">
            <v>423.56</v>
          </cell>
          <cell r="T157">
            <v>0</v>
          </cell>
          <cell r="U157">
            <v>173.36</v>
          </cell>
          <cell r="V157">
            <v>175.14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1306.03</v>
          </cell>
          <cell r="AI157">
            <v>5071.97</v>
          </cell>
          <cell r="AJ157">
            <v>129.04</v>
          </cell>
          <cell r="AK157">
            <v>232.28</v>
          </cell>
          <cell r="AL157">
            <v>717.9</v>
          </cell>
          <cell r="AM157">
            <v>147.47999999999999</v>
          </cell>
        </row>
        <row r="158">
          <cell r="A158" t="str">
            <v>00880</v>
          </cell>
          <cell r="B158" t="str">
            <v>Macias Lopez Roberto</v>
          </cell>
          <cell r="C158">
            <v>5186.1000000000004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5186.1000000000004</v>
          </cell>
          <cell r="N158">
            <v>0</v>
          </cell>
          <cell r="O158">
            <v>0</v>
          </cell>
          <cell r="P158">
            <v>0</v>
          </cell>
          <cell r="Q158">
            <v>-320.60000000000002</v>
          </cell>
          <cell r="R158">
            <v>-17.18</v>
          </cell>
          <cell r="S158">
            <v>303.42</v>
          </cell>
          <cell r="T158">
            <v>0</v>
          </cell>
          <cell r="U158">
            <v>0</v>
          </cell>
          <cell r="V158">
            <v>165.84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148.66</v>
          </cell>
          <cell r="AI158">
            <v>5037.4399999999996</v>
          </cell>
          <cell r="AJ158">
            <v>122.22</v>
          </cell>
          <cell r="AK158">
            <v>219.98</v>
          </cell>
          <cell r="AL158">
            <v>711.06</v>
          </cell>
          <cell r="AM158">
            <v>139.68</v>
          </cell>
        </row>
        <row r="159">
          <cell r="A159" t="str">
            <v>00912</v>
          </cell>
          <cell r="B159" t="str">
            <v>Cuevas Chacon Jose Luis</v>
          </cell>
          <cell r="C159">
            <v>5186.1000000000004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1131.9000000000001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6318</v>
          </cell>
          <cell r="N159">
            <v>0</v>
          </cell>
          <cell r="O159">
            <v>0</v>
          </cell>
          <cell r="P159">
            <v>0</v>
          </cell>
          <cell r="Q159">
            <v>-250.2</v>
          </cell>
          <cell r="R159">
            <v>0</v>
          </cell>
          <cell r="S159">
            <v>417.02</v>
          </cell>
          <cell r="T159">
            <v>0</v>
          </cell>
          <cell r="U159">
            <v>166.82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166.82</v>
          </cell>
          <cell r="AI159">
            <v>6151.18</v>
          </cell>
          <cell r="AJ159">
            <v>155.86000000000001</v>
          </cell>
          <cell r="AK159">
            <v>280.54000000000002</v>
          </cell>
          <cell r="AL159">
            <v>744.72</v>
          </cell>
          <cell r="AM159">
            <v>131.24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</row>
        <row r="161">
          <cell r="C161">
            <v>16750.2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1131.9000000000001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17882.099999999999</v>
          </cell>
          <cell r="N161">
            <v>0</v>
          </cell>
          <cell r="O161">
            <v>0</v>
          </cell>
          <cell r="P161">
            <v>957.53</v>
          </cell>
          <cell r="Q161">
            <v>-821</v>
          </cell>
          <cell r="R161">
            <v>-17.18</v>
          </cell>
          <cell r="S161">
            <v>1144</v>
          </cell>
          <cell r="T161">
            <v>0</v>
          </cell>
          <cell r="U161">
            <v>340.18</v>
          </cell>
          <cell r="V161">
            <v>340.98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1621.51</v>
          </cell>
          <cell r="AI161">
            <v>16260.59</v>
          </cell>
          <cell r="AJ161">
            <v>407.12</v>
          </cell>
          <cell r="AK161">
            <v>732.8</v>
          </cell>
          <cell r="AL161">
            <v>2173.6799999999998</v>
          </cell>
          <cell r="AM161">
            <v>418.4</v>
          </cell>
        </row>
        <row r="163">
          <cell r="A163" t="str">
            <v>Departamento 4794 COM MUN TEPATITLAN DE MORELOS</v>
          </cell>
        </row>
        <row r="164">
          <cell r="A164" t="str">
            <v>00279</v>
          </cell>
          <cell r="B164" t="str">
            <v>Bravo Garcia Andrea Nallely</v>
          </cell>
          <cell r="C164">
            <v>5186.1000000000004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1113.9000000000001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6300</v>
          </cell>
          <cell r="N164">
            <v>0</v>
          </cell>
          <cell r="O164">
            <v>0</v>
          </cell>
          <cell r="P164">
            <v>0</v>
          </cell>
          <cell r="Q164">
            <v>-250.2</v>
          </cell>
          <cell r="R164">
            <v>0</v>
          </cell>
          <cell r="S164">
            <v>415.06</v>
          </cell>
          <cell r="T164">
            <v>0</v>
          </cell>
          <cell r="U164">
            <v>164.86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164.86</v>
          </cell>
          <cell r="AI164">
            <v>6135.14</v>
          </cell>
          <cell r="AJ164">
            <v>168.86</v>
          </cell>
          <cell r="AK164">
            <v>303.95999999999998</v>
          </cell>
          <cell r="AL164">
            <v>757.72</v>
          </cell>
          <cell r="AM164">
            <v>142.19999999999999</v>
          </cell>
        </row>
        <row r="165">
          <cell r="A165" t="str">
            <v>Total Depto</v>
          </cell>
          <cell r="C165" t="str">
            <v xml:space="preserve">  -----------------------</v>
          </cell>
          <cell r="D165" t="str">
            <v xml:space="preserve">  -----------------------</v>
          </cell>
          <cell r="E165" t="str">
            <v xml:space="preserve">  -----------------------</v>
          </cell>
          <cell r="F165" t="str">
            <v xml:space="preserve">  -----------------------</v>
          </cell>
          <cell r="G165" t="str">
            <v xml:space="preserve">  -----------------------</v>
          </cell>
          <cell r="H165" t="str">
            <v xml:space="preserve">  -----------------------</v>
          </cell>
          <cell r="I165" t="str">
            <v xml:space="preserve">  -----------------------</v>
          </cell>
          <cell r="J165" t="str">
            <v xml:space="preserve">  -----------------------</v>
          </cell>
          <cell r="K165" t="str">
            <v xml:space="preserve">  -----------------------</v>
          </cell>
          <cell r="L165" t="str">
            <v xml:space="preserve">  -----------------------</v>
          </cell>
          <cell r="M165" t="str">
            <v xml:space="preserve">  -----------------------</v>
          </cell>
          <cell r="N165" t="str">
            <v xml:space="preserve">  -----------------------</v>
          </cell>
          <cell r="O165" t="str">
            <v xml:space="preserve">  -----------------------</v>
          </cell>
          <cell r="P165" t="str">
            <v xml:space="preserve">  -----------------------</v>
          </cell>
          <cell r="Q165" t="str">
            <v xml:space="preserve">  -----------------------</v>
          </cell>
          <cell r="R165" t="str">
            <v xml:space="preserve">  -----------------------</v>
          </cell>
          <cell r="S165" t="str">
            <v xml:space="preserve">  -----------------------</v>
          </cell>
          <cell r="T165" t="str">
            <v xml:space="preserve">  -----------------------</v>
          </cell>
          <cell r="U165" t="str">
            <v xml:space="preserve">  -----------------------</v>
          </cell>
          <cell r="V165" t="str">
            <v xml:space="preserve">  -----------------------</v>
          </cell>
          <cell r="W165" t="str">
            <v xml:space="preserve">  -----------------------</v>
          </cell>
          <cell r="X165" t="str">
            <v xml:space="preserve">  -----------------------</v>
          </cell>
          <cell r="Y165" t="str">
            <v xml:space="preserve">  -----------------------</v>
          </cell>
          <cell r="Z165" t="str">
            <v xml:space="preserve">  -----------------------</v>
          </cell>
          <cell r="AA165" t="str">
            <v xml:space="preserve">  -----------------------</v>
          </cell>
          <cell r="AB165" t="str">
            <v xml:space="preserve">  -----------------------</v>
          </cell>
          <cell r="AC165" t="str">
            <v xml:space="preserve">  -----------------------</v>
          </cell>
          <cell r="AD165" t="str">
            <v xml:space="preserve">  -----------------------</v>
          </cell>
          <cell r="AE165" t="str">
            <v xml:space="preserve">  -----------------------</v>
          </cell>
          <cell r="AF165" t="str">
            <v xml:space="preserve">  -----------------------</v>
          </cell>
          <cell r="AG165" t="str">
            <v xml:space="preserve">  -----------------------</v>
          </cell>
          <cell r="AH165" t="str">
            <v xml:space="preserve">  -----------------------</v>
          </cell>
          <cell r="AI165" t="str">
            <v xml:space="preserve">  -----------------------</v>
          </cell>
          <cell r="AJ165" t="str">
            <v xml:space="preserve">  -----------------------</v>
          </cell>
          <cell r="AK165" t="str">
            <v xml:space="preserve">  -----------------------</v>
          </cell>
          <cell r="AL165" t="str">
            <v xml:space="preserve">  -----------------------</v>
          </cell>
          <cell r="AM165" t="str">
            <v xml:space="preserve">  -----------------------</v>
          </cell>
        </row>
        <row r="166">
          <cell r="C166">
            <v>5186.1000000000004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1113.9000000000001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6300</v>
          </cell>
          <cell r="N166">
            <v>0</v>
          </cell>
          <cell r="O166">
            <v>0</v>
          </cell>
          <cell r="P166">
            <v>0</v>
          </cell>
          <cell r="Q166">
            <v>-250.2</v>
          </cell>
          <cell r="R166">
            <v>0</v>
          </cell>
          <cell r="S166">
            <v>415.06</v>
          </cell>
          <cell r="T166">
            <v>0</v>
          </cell>
          <cell r="U166">
            <v>164.86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164.86</v>
          </cell>
          <cell r="AI166">
            <v>6135.14</v>
          </cell>
          <cell r="AJ166">
            <v>168.86</v>
          </cell>
          <cell r="AK166">
            <v>303.95999999999998</v>
          </cell>
          <cell r="AL166">
            <v>757.72</v>
          </cell>
          <cell r="AM166">
            <v>142.19999999999999</v>
          </cell>
        </row>
        <row r="168">
          <cell r="A168" t="str">
            <v>Departamento 4799 COM MUN TLAQUEPAQUE</v>
          </cell>
        </row>
        <row r="169">
          <cell r="A169" t="str">
            <v>00873</v>
          </cell>
          <cell r="B169" t="str">
            <v>Gonzalez Real  Blanca Lucero</v>
          </cell>
          <cell r="C169">
            <v>5186.1000000000004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5186.1000000000004</v>
          </cell>
          <cell r="N169">
            <v>0</v>
          </cell>
          <cell r="O169">
            <v>0</v>
          </cell>
          <cell r="P169">
            <v>0</v>
          </cell>
          <cell r="Q169">
            <v>-320.60000000000002</v>
          </cell>
          <cell r="R169">
            <v>-17.18</v>
          </cell>
          <cell r="S169">
            <v>303.42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-17.18</v>
          </cell>
          <cell r="AI169">
            <v>5203.28</v>
          </cell>
          <cell r="AJ169">
            <v>142.4</v>
          </cell>
          <cell r="AK169">
            <v>256.33999999999997</v>
          </cell>
          <cell r="AL169">
            <v>731.26</v>
          </cell>
          <cell r="AM169">
            <v>119.92</v>
          </cell>
        </row>
        <row r="170">
          <cell r="A170" t="str">
            <v>Total Depto</v>
          </cell>
          <cell r="C170" t="str">
            <v xml:space="preserve">  -----------------------</v>
          </cell>
          <cell r="D170" t="str">
            <v xml:space="preserve">  -----------------------</v>
          </cell>
          <cell r="E170" t="str">
            <v xml:space="preserve">  -----------------------</v>
          </cell>
          <cell r="F170" t="str">
            <v xml:space="preserve">  -----------------------</v>
          </cell>
          <cell r="G170" t="str">
            <v xml:space="preserve">  -----------------------</v>
          </cell>
          <cell r="H170" t="str">
            <v xml:space="preserve">  -----------------------</v>
          </cell>
          <cell r="I170" t="str">
            <v xml:space="preserve">  -----------------------</v>
          </cell>
          <cell r="J170" t="str">
            <v xml:space="preserve">  -----------------------</v>
          </cell>
          <cell r="K170" t="str">
            <v xml:space="preserve">  -----------------------</v>
          </cell>
          <cell r="L170" t="str">
            <v xml:space="preserve">  -----------------------</v>
          </cell>
          <cell r="M170" t="str">
            <v xml:space="preserve">  -----------------------</v>
          </cell>
          <cell r="N170" t="str">
            <v xml:space="preserve">  -----------------------</v>
          </cell>
          <cell r="O170" t="str">
            <v xml:space="preserve">  -----------------------</v>
          </cell>
          <cell r="P170" t="str">
            <v xml:space="preserve">  -----------------------</v>
          </cell>
          <cell r="Q170" t="str">
            <v xml:space="preserve">  -----------------------</v>
          </cell>
          <cell r="R170" t="str">
            <v xml:space="preserve">  -----------------------</v>
          </cell>
          <cell r="S170" t="str">
            <v xml:space="preserve">  -----------------------</v>
          </cell>
          <cell r="T170" t="str">
            <v xml:space="preserve">  -----------------------</v>
          </cell>
          <cell r="U170" t="str">
            <v xml:space="preserve">  -----------------------</v>
          </cell>
          <cell r="V170" t="str">
            <v xml:space="preserve">  -----------------------</v>
          </cell>
          <cell r="W170" t="str">
            <v xml:space="preserve">  -----------------------</v>
          </cell>
          <cell r="X170" t="str">
            <v xml:space="preserve">  -----------------------</v>
          </cell>
          <cell r="Y170" t="str">
            <v xml:space="preserve">  -----------------------</v>
          </cell>
          <cell r="Z170" t="str">
            <v xml:space="preserve">  -----------------------</v>
          </cell>
          <cell r="AA170" t="str">
            <v xml:space="preserve">  -----------------------</v>
          </cell>
          <cell r="AB170" t="str">
            <v xml:space="preserve">  -----------------------</v>
          </cell>
          <cell r="AC170" t="str">
            <v xml:space="preserve">  -----------------------</v>
          </cell>
          <cell r="AD170" t="str">
            <v xml:space="preserve">  -----------------------</v>
          </cell>
          <cell r="AE170" t="str">
            <v xml:space="preserve">  -----------------------</v>
          </cell>
          <cell r="AF170" t="str">
            <v xml:space="preserve">  -----------------------</v>
          </cell>
          <cell r="AG170" t="str">
            <v xml:space="preserve">  -----------------------</v>
          </cell>
          <cell r="AH170" t="str">
            <v xml:space="preserve">  -----------------------</v>
          </cell>
          <cell r="AI170" t="str">
            <v xml:space="preserve">  -----------------------</v>
          </cell>
          <cell r="AJ170" t="str">
            <v xml:space="preserve">  -----------------------</v>
          </cell>
          <cell r="AK170" t="str">
            <v xml:space="preserve">  -----------------------</v>
          </cell>
          <cell r="AL170" t="str">
            <v xml:space="preserve">  -----------------------</v>
          </cell>
          <cell r="AM170" t="str">
            <v xml:space="preserve">  -----------------------</v>
          </cell>
        </row>
        <row r="171">
          <cell r="C171">
            <v>5186.1000000000004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5186.1000000000004</v>
          </cell>
          <cell r="N171">
            <v>0</v>
          </cell>
          <cell r="O171">
            <v>0</v>
          </cell>
          <cell r="P171">
            <v>0</v>
          </cell>
          <cell r="Q171">
            <v>-320.60000000000002</v>
          </cell>
          <cell r="R171">
            <v>-17.18</v>
          </cell>
          <cell r="S171">
            <v>303.42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-17.18</v>
          </cell>
          <cell r="AI171">
            <v>5203.28</v>
          </cell>
          <cell r="AJ171">
            <v>142.4</v>
          </cell>
          <cell r="AK171">
            <v>256.33999999999997</v>
          </cell>
          <cell r="AL171">
            <v>731.26</v>
          </cell>
          <cell r="AM171">
            <v>119.92</v>
          </cell>
        </row>
        <row r="173">
          <cell r="A173" t="str">
            <v>Departamento 9114 INSTITUTO REYES HEROLES</v>
          </cell>
        </row>
        <row r="174">
          <cell r="A174" t="str">
            <v>00093</v>
          </cell>
          <cell r="B174" t="str">
            <v>Hernandez Virgen Veronica</v>
          </cell>
          <cell r="C174">
            <v>9168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9168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727.1</v>
          </cell>
          <cell r="T174">
            <v>0</v>
          </cell>
          <cell r="U174">
            <v>727.1</v>
          </cell>
          <cell r="V174">
            <v>259.48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986.58</v>
          </cell>
          <cell r="AI174">
            <v>8181.42</v>
          </cell>
          <cell r="AJ174">
            <v>185.5</v>
          </cell>
          <cell r="AK174">
            <v>333.9</v>
          </cell>
          <cell r="AL174">
            <v>795.7</v>
          </cell>
          <cell r="AM174">
            <v>212</v>
          </cell>
        </row>
        <row r="175">
          <cell r="A175" t="str">
            <v>Total Depto</v>
          </cell>
          <cell r="C175" t="str">
            <v xml:space="preserve">  -----------------------</v>
          </cell>
          <cell r="D175" t="str">
            <v xml:space="preserve">  -----------------------</v>
          </cell>
          <cell r="E175" t="str">
            <v xml:space="preserve">  -----------------------</v>
          </cell>
          <cell r="F175" t="str">
            <v xml:space="preserve">  -----------------------</v>
          </cell>
          <cell r="G175" t="str">
            <v xml:space="preserve">  -----------------------</v>
          </cell>
          <cell r="H175" t="str">
            <v xml:space="preserve">  -----------------------</v>
          </cell>
          <cell r="I175" t="str">
            <v xml:space="preserve">  -----------------------</v>
          </cell>
          <cell r="J175" t="str">
            <v xml:space="preserve">  -----------------------</v>
          </cell>
          <cell r="K175" t="str">
            <v xml:space="preserve">  -----------------------</v>
          </cell>
          <cell r="L175" t="str">
            <v xml:space="preserve">  -----------------------</v>
          </cell>
          <cell r="M175" t="str">
            <v xml:space="preserve">  -----------------------</v>
          </cell>
          <cell r="N175" t="str">
            <v xml:space="preserve">  -----------------------</v>
          </cell>
          <cell r="O175" t="str">
            <v xml:space="preserve">  -----------------------</v>
          </cell>
          <cell r="P175" t="str">
            <v xml:space="preserve">  -----------------------</v>
          </cell>
          <cell r="Q175" t="str">
            <v xml:space="preserve">  -----------------------</v>
          </cell>
          <cell r="R175" t="str">
            <v xml:space="preserve">  -----------------------</v>
          </cell>
          <cell r="S175" t="str">
            <v xml:space="preserve">  -----------------------</v>
          </cell>
          <cell r="T175" t="str">
            <v xml:space="preserve">  -----------------------</v>
          </cell>
          <cell r="U175" t="str">
            <v xml:space="preserve">  -----------------------</v>
          </cell>
          <cell r="V175" t="str">
            <v xml:space="preserve">  -----------------------</v>
          </cell>
          <cell r="W175" t="str">
            <v xml:space="preserve">  -----------------------</v>
          </cell>
          <cell r="X175" t="str">
            <v xml:space="preserve">  -----------------------</v>
          </cell>
          <cell r="Y175" t="str">
            <v xml:space="preserve">  -----------------------</v>
          </cell>
          <cell r="Z175" t="str">
            <v xml:space="preserve">  -----------------------</v>
          </cell>
          <cell r="AA175" t="str">
            <v xml:space="preserve">  -----------------------</v>
          </cell>
          <cell r="AB175" t="str">
            <v xml:space="preserve">  -----------------------</v>
          </cell>
          <cell r="AC175" t="str">
            <v xml:space="preserve">  -----------------------</v>
          </cell>
          <cell r="AD175" t="str">
            <v xml:space="preserve">  -----------------------</v>
          </cell>
          <cell r="AE175" t="str">
            <v xml:space="preserve">  -----------------------</v>
          </cell>
          <cell r="AF175" t="str">
            <v xml:space="preserve">  -----------------------</v>
          </cell>
          <cell r="AG175" t="str">
            <v xml:space="preserve">  -----------------------</v>
          </cell>
          <cell r="AH175" t="str">
            <v xml:space="preserve">  -----------------------</v>
          </cell>
          <cell r="AI175" t="str">
            <v xml:space="preserve">  -----------------------</v>
          </cell>
          <cell r="AJ175" t="str">
            <v xml:space="preserve">  -----------------------</v>
          </cell>
          <cell r="AK175" t="str">
            <v xml:space="preserve">  -----------------------</v>
          </cell>
          <cell r="AL175" t="str">
            <v xml:space="preserve">  -----------------------</v>
          </cell>
          <cell r="AM175" t="str">
            <v xml:space="preserve">  -----------------------</v>
          </cell>
        </row>
        <row r="176">
          <cell r="C176">
            <v>9168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9168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727.1</v>
          </cell>
          <cell r="T176">
            <v>0</v>
          </cell>
          <cell r="U176">
            <v>727.1</v>
          </cell>
          <cell r="V176">
            <v>259.48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986.58</v>
          </cell>
          <cell r="AI176">
            <v>8181.42</v>
          </cell>
          <cell r="AJ176">
            <v>185.5</v>
          </cell>
          <cell r="AK176">
            <v>333.9</v>
          </cell>
          <cell r="AL176">
            <v>795.7</v>
          </cell>
          <cell r="AM176">
            <v>212</v>
          </cell>
        </row>
        <row r="178">
          <cell r="A178"/>
          <cell r="C178" t="str">
            <v xml:space="preserve">  =============</v>
          </cell>
          <cell r="D178" t="str">
            <v xml:space="preserve">  =============</v>
          </cell>
          <cell r="E178" t="str">
            <v xml:space="preserve">  =============</v>
          </cell>
          <cell r="F178" t="str">
            <v xml:space="preserve">  =============</v>
          </cell>
          <cell r="G178" t="str">
            <v xml:space="preserve">  =============</v>
          </cell>
          <cell r="H178" t="str">
            <v xml:space="preserve">  =============</v>
          </cell>
          <cell r="I178" t="str">
            <v xml:space="preserve">  =============</v>
          </cell>
          <cell r="J178" t="str">
            <v xml:space="preserve">  =============</v>
          </cell>
          <cell r="K178" t="str">
            <v xml:space="preserve">  =============</v>
          </cell>
          <cell r="L178" t="str">
            <v xml:space="preserve">  =============</v>
          </cell>
          <cell r="M178" t="str">
            <v xml:space="preserve">  =============</v>
          </cell>
          <cell r="N178" t="str">
            <v xml:space="preserve">  =============</v>
          </cell>
          <cell r="O178" t="str">
            <v xml:space="preserve">  =============</v>
          </cell>
          <cell r="P178" t="str">
            <v xml:space="preserve">  =============</v>
          </cell>
          <cell r="Q178" t="str">
            <v xml:space="preserve">  =============</v>
          </cell>
          <cell r="R178" t="str">
            <v xml:space="preserve">  =============</v>
          </cell>
          <cell r="S178" t="str">
            <v xml:space="preserve">  =============</v>
          </cell>
          <cell r="T178" t="str">
            <v xml:space="preserve">  =============</v>
          </cell>
          <cell r="U178" t="str">
            <v xml:space="preserve">  =============</v>
          </cell>
          <cell r="V178" t="str">
            <v xml:space="preserve">  =============</v>
          </cell>
          <cell r="W178" t="str">
            <v xml:space="preserve">  =============</v>
          </cell>
          <cell r="X178" t="str">
            <v xml:space="preserve">  =============</v>
          </cell>
          <cell r="Y178" t="str">
            <v xml:space="preserve">  =============</v>
          </cell>
          <cell r="Z178" t="str">
            <v xml:space="preserve">  =============</v>
          </cell>
          <cell r="AA178" t="str">
            <v xml:space="preserve">  =============</v>
          </cell>
          <cell r="AB178" t="str">
            <v xml:space="preserve">  =============</v>
          </cell>
          <cell r="AC178" t="str">
            <v xml:space="preserve">  =============</v>
          </cell>
          <cell r="AD178" t="str">
            <v xml:space="preserve">  =============</v>
          </cell>
          <cell r="AE178" t="str">
            <v xml:space="preserve">  =============</v>
          </cell>
          <cell r="AF178" t="str">
            <v xml:space="preserve">  =============</v>
          </cell>
          <cell r="AG178" t="str">
            <v xml:space="preserve">  =============</v>
          </cell>
          <cell r="AH178" t="str">
            <v xml:space="preserve">  =============</v>
          </cell>
          <cell r="AI178" t="str">
            <v xml:space="preserve">  =============</v>
          </cell>
          <cell r="AJ178" t="str">
            <v xml:space="preserve">  =============</v>
          </cell>
          <cell r="AK178" t="str">
            <v xml:space="preserve">  =============</v>
          </cell>
          <cell r="AL178" t="str">
            <v xml:space="preserve">  =============</v>
          </cell>
          <cell r="AM178" t="str">
            <v xml:space="preserve">  =============</v>
          </cell>
        </row>
        <row r="179">
          <cell r="A179" t="str">
            <v>Total Gral.</v>
          </cell>
          <cell r="B179" t="str">
            <v xml:space="preserve"> </v>
          </cell>
          <cell r="C179">
            <v>569774.84</v>
          </cell>
          <cell r="D179">
            <v>5079.1099999999997</v>
          </cell>
          <cell r="E179">
            <v>0</v>
          </cell>
          <cell r="F179">
            <v>1826.44</v>
          </cell>
          <cell r="G179">
            <v>18684.93</v>
          </cell>
          <cell r="H179">
            <v>98664.69</v>
          </cell>
          <cell r="I179">
            <v>0</v>
          </cell>
          <cell r="J179">
            <v>9.6300000000000008</v>
          </cell>
          <cell r="K179">
            <v>3000</v>
          </cell>
          <cell r="L179">
            <v>0</v>
          </cell>
          <cell r="M179">
            <v>697039.64</v>
          </cell>
          <cell r="N179">
            <v>15</v>
          </cell>
          <cell r="O179">
            <v>14236.57</v>
          </cell>
          <cell r="P179">
            <v>38141.65</v>
          </cell>
          <cell r="Q179">
            <v>-5636.15</v>
          </cell>
          <cell r="R179">
            <v>-631.20000000000005</v>
          </cell>
          <cell r="S179">
            <v>69236.66</v>
          </cell>
          <cell r="T179">
            <v>1896.03</v>
          </cell>
          <cell r="U179">
            <v>64231.71</v>
          </cell>
          <cell r="V179">
            <v>17165.740000000002</v>
          </cell>
          <cell r="W179">
            <v>3300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138355.5</v>
          </cell>
          <cell r="AI179">
            <v>558684.14</v>
          </cell>
          <cell r="AJ179">
            <v>13271.06</v>
          </cell>
          <cell r="AK179">
            <v>23888.01</v>
          </cell>
          <cell r="AL179">
            <v>52865.440000000002</v>
          </cell>
          <cell r="AM179">
            <v>15124.67</v>
          </cell>
        </row>
        <row r="181"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  <cell r="O181" t="str">
            <v xml:space="preserve"> </v>
          </cell>
          <cell r="P181" t="str">
            <v xml:space="preserve"> </v>
          </cell>
          <cell r="Q181" t="str">
            <v xml:space="preserve"> </v>
          </cell>
          <cell r="R181" t="str">
            <v xml:space="preserve"> </v>
          </cell>
          <cell r="S181" t="str">
            <v xml:space="preserve"> </v>
          </cell>
          <cell r="T181" t="str">
            <v xml:space="preserve"> </v>
          </cell>
          <cell r="U181" t="str">
            <v xml:space="preserve"> </v>
          </cell>
          <cell r="V181" t="str">
            <v xml:space="preserve"> </v>
          </cell>
          <cell r="W181" t="str">
            <v xml:space="preserve"> </v>
          </cell>
          <cell r="X181" t="str">
            <v xml:space="preserve"> </v>
          </cell>
          <cell r="Y181" t="str">
            <v xml:space="preserve"> </v>
          </cell>
          <cell r="Z181" t="str">
            <v xml:space="preserve"> </v>
          </cell>
          <cell r="AA181" t="str">
            <v xml:space="preserve"> </v>
          </cell>
          <cell r="AB181" t="str">
            <v xml:space="preserve"> </v>
          </cell>
          <cell r="AC181" t="str">
            <v xml:space="preserve"> </v>
          </cell>
          <cell r="AD181" t="str">
            <v xml:space="preserve"> </v>
          </cell>
          <cell r="AE181" t="str">
            <v xml:space="preserve"> </v>
          </cell>
          <cell r="AF181" t="str">
            <v xml:space="preserve"> </v>
          </cell>
          <cell r="AG181" t="str">
            <v xml:space="preserve"> </v>
          </cell>
          <cell r="AH181" t="str">
            <v xml:space="preserve"> </v>
          </cell>
          <cell r="AI181" t="str">
            <v xml:space="preserve"> </v>
          </cell>
          <cell r="AJ181" t="str">
            <v xml:space="preserve"> </v>
          </cell>
          <cell r="AK181" t="str">
            <v xml:space="preserve"> </v>
          </cell>
          <cell r="AL181" t="str">
            <v xml:space="preserve"> </v>
          </cell>
          <cell r="AM181" t="str">
            <v xml:space="preserve"> </v>
          </cell>
        </row>
        <row r="182">
          <cell r="A182" t="str">
            <v xml:space="preserve"> </v>
          </cell>
          <cell r="B182" t="str">
            <v xml:space="preserve"> </v>
          </cell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7"/>
  <sheetViews>
    <sheetView showGridLines="0" tabSelected="1" zoomScale="96" zoomScaleNormal="96" workbookViewId="0">
      <pane ySplit="6" topLeftCell="A102" activePane="bottomLeft" state="frozen"/>
      <selection pane="bottomLeft" activeCell="K7" sqref="K7:M123"/>
    </sheetView>
  </sheetViews>
  <sheetFormatPr baseColWidth="10" defaultRowHeight="14.25" x14ac:dyDescent="0.25"/>
  <cols>
    <col min="1" max="1" width="14.7109375" style="20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1" customWidth="1"/>
    <col min="6" max="6" width="13.85546875" style="21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3" customWidth="1"/>
    <col min="12" max="12" width="16.7109375" style="23" customWidth="1"/>
    <col min="13" max="13" width="16.5703125" style="23" customWidth="1"/>
    <col min="14" max="16384" width="11.42578125" style="1"/>
  </cols>
  <sheetData>
    <row r="1" spans="1:13" ht="30" x14ac:dyDescent="0.25">
      <c r="A1" s="29" t="s">
        <v>131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0" x14ac:dyDescent="0.25">
      <c r="A3" s="31" t="s">
        <v>190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8" t="s">
        <v>6</v>
      </c>
      <c r="L5" s="28" t="s">
        <v>7</v>
      </c>
      <c r="M5" s="28" t="s">
        <v>8</v>
      </c>
    </row>
    <row r="6" spans="1:13" s="5" customFormat="1" ht="47.25" customHeight="1" x14ac:dyDescent="0.25">
      <c r="A6" s="32"/>
      <c r="B6" s="33"/>
      <c r="C6" s="33"/>
      <c r="D6" s="33"/>
      <c r="E6" s="3" t="s">
        <v>9</v>
      </c>
      <c r="F6" s="3" t="s">
        <v>157</v>
      </c>
      <c r="G6" s="4" t="s">
        <v>10</v>
      </c>
      <c r="H6" s="4" t="s">
        <v>11</v>
      </c>
      <c r="I6" s="4" t="s">
        <v>12</v>
      </c>
      <c r="J6" s="4" t="s">
        <v>13</v>
      </c>
      <c r="K6" s="28"/>
      <c r="L6" s="28"/>
      <c r="M6" s="28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f>VLOOKUP($A8,[1]Hoja1!$A$9:$AM$276,7,0)</f>
        <v>0</v>
      </c>
      <c r="H8" s="15">
        <f>VLOOKUP($A8,[1]Hoja1!$A$9:$AM$276,5,0)+VLOOKUP($A8,[1]Hoja1!$A$9:$AM$276,6,0)</f>
        <v>0</v>
      </c>
      <c r="I8" s="15">
        <f>VLOOKUP($A8,[1]Hoja1!$A$9:$AM$276,4,0)</f>
        <v>0</v>
      </c>
      <c r="J8" s="15">
        <f>VLOOKUP($A8,[1]Hoja1!$A$9:$AM$276,8,0)+VLOOKUP($A8,[1]Hoja1!$A$9:$AM$276,10,0)++VLOOKUP($A8,[1]Hoja1!$A$9:$AM$276,11,0)</f>
        <v>0</v>
      </c>
      <c r="K8" s="16">
        <f>SUM(F8:J8)</f>
        <v>11767.5</v>
      </c>
      <c r="L8" s="15">
        <f>VLOOKUP($A8,[1]Hoja1!$A$9:$AM$276,34,0)</f>
        <v>1510.92</v>
      </c>
      <c r="M8" s="16">
        <f>+K8-L8</f>
        <v>10256.58</v>
      </c>
    </row>
    <row r="9" spans="1:13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1" si="0">+F9/30</f>
        <v>580.98</v>
      </c>
      <c r="F9" s="15">
        <f>VLOOKUP($A9,[1]Hoja1!$A$9:$AM$276,3,0)</f>
        <v>17429.400000000001</v>
      </c>
      <c r="G9" s="15">
        <f>VLOOKUP($A9,[1]Hoja1!$A$9:$AM$276,7,0)</f>
        <v>0</v>
      </c>
      <c r="H9" s="15">
        <f>VLOOKUP($A9,[1]Hoja1!$A$9:$AM$276,5,0)+VLOOKUP($A9,[1]Hoja1!$A$9:$AM$276,6,0)</f>
        <v>0</v>
      </c>
      <c r="I9" s="15">
        <f>VLOOKUP($A9,[1]Hoja1!$A$9:$AM$276,4,0)</f>
        <v>0</v>
      </c>
      <c r="J9" s="15">
        <f>VLOOKUP($A9,[1]Hoja1!$A$9:$AM$276,8,0)+VLOOKUP($A9,[1]Hoja1!$A$9:$AM$276,10,0)++VLOOKUP($A9,[1]Hoja1!$A$9:$AM$276,11,0)</f>
        <v>0</v>
      </c>
      <c r="K9" s="16">
        <f t="shared" ref="K9:K14" si="1">SUM(F9:J9)</f>
        <v>17429.400000000001</v>
      </c>
      <c r="L9" s="15">
        <f>VLOOKUP($A9,[1]Hoja1!$A$9:$AM$276,34,0)</f>
        <v>2857.54</v>
      </c>
      <c r="M9" s="16">
        <f t="shared" ref="M9:M14" si="2">+K9-L9</f>
        <v>14571.86</v>
      </c>
    </row>
    <row r="10" spans="1:13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VLOOKUP($A10,[1]Hoja1!$A$9:$AM$276,7,0)</f>
        <v>0</v>
      </c>
      <c r="H10" s="15">
        <f>VLOOKUP($A10,[1]Hoja1!$A$9:$AM$276,5,0)+VLOOKUP($A10,[1]Hoja1!$A$9:$AM$276,6,0)</f>
        <v>0</v>
      </c>
      <c r="I10" s="15">
        <f>VLOOKUP($A10,[1]Hoja1!$A$9:$AM$276,4,0)</f>
        <v>0</v>
      </c>
      <c r="J10" s="15">
        <f>VLOOKUP($A10,[1]Hoja1!$A$9:$AM$276,8,0)+VLOOKUP($A10,[1]Hoja1!$A$9:$AM$276,10,0)++VLOOKUP($A10,[1]Hoja1!$A$9:$AM$276,11,0)</f>
        <v>0</v>
      </c>
      <c r="K10" s="16">
        <f t="shared" si="1"/>
        <v>11767.5</v>
      </c>
      <c r="L10" s="15">
        <f>VLOOKUP($A10,[1]Hoja1!$A$9:$AM$276,34,0)</f>
        <v>1505.48</v>
      </c>
      <c r="M10" s="16">
        <f t="shared" si="2"/>
        <v>10262.02</v>
      </c>
    </row>
    <row r="11" spans="1:13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VLOOKUP($A11,[1]Hoja1!$A$9:$AM$276,7,0)</f>
        <v>0</v>
      </c>
      <c r="H11" s="15">
        <f>VLOOKUP($A11,[1]Hoja1!$A$9:$AM$276,5,0)+VLOOKUP($A11,[1]Hoja1!$A$9:$AM$276,6,0)</f>
        <v>0</v>
      </c>
      <c r="I11" s="15">
        <f>VLOOKUP($A11,[1]Hoja1!$A$9:$AM$276,4,0)</f>
        <v>0</v>
      </c>
      <c r="J11" s="15">
        <f>VLOOKUP($A11,[1]Hoja1!$A$9:$AM$276,8,0)+VLOOKUP($A11,[1]Hoja1!$A$9:$AM$276,10,0)++VLOOKUP($A11,[1]Hoja1!$A$9:$AM$276,11,0)</f>
        <v>2000</v>
      </c>
      <c r="K11" s="16">
        <f t="shared" si="1"/>
        <v>10550</v>
      </c>
      <c r="L11" s="15">
        <f>VLOOKUP($A11,[1]Hoja1!$A$9:$AM$276,34,0)</f>
        <v>4320.17</v>
      </c>
      <c r="M11" s="16">
        <f t="shared" si="2"/>
        <v>6229.83</v>
      </c>
    </row>
    <row r="12" spans="1:13" s="11" customFormat="1" ht="10.5" customHeight="1" x14ac:dyDescent="0.25">
      <c r="A12" s="12" t="s">
        <v>63</v>
      </c>
      <c r="B12" s="13" t="s">
        <v>132</v>
      </c>
      <c r="C12" s="14" t="s">
        <v>122</v>
      </c>
      <c r="D12" s="14" t="s">
        <v>158</v>
      </c>
      <c r="E12" s="15">
        <f t="shared" ref="E12" si="3">+F12/30</f>
        <v>200</v>
      </c>
      <c r="F12" s="15">
        <f>VLOOKUP($A12,[1]Hoja1!$A$9:$AM$276,3,0)</f>
        <v>6000</v>
      </c>
      <c r="G12" s="15">
        <f>VLOOKUP($A12,[1]Hoja1!$A$9:$AM$276,7,0)</f>
        <v>0</v>
      </c>
      <c r="H12" s="15">
        <f>VLOOKUP($A12,[1]Hoja1!$A$9:$AM$276,5,0)+VLOOKUP($A12,[1]Hoja1!$A$9:$AM$276,6,0)</f>
        <v>0</v>
      </c>
      <c r="I12" s="15">
        <f>VLOOKUP($A12,[1]Hoja1!$A$9:$AM$276,4,0)</f>
        <v>0</v>
      </c>
      <c r="J12" s="15">
        <f>VLOOKUP($A12,[1]Hoja1!$A$9:$AM$276,8,0)+VLOOKUP($A12,[1]Hoja1!$A$9:$AM$276,10,0)++VLOOKUP($A12,[1]Hoja1!$A$9:$AM$276,11,0)</f>
        <v>4705.1000000000004</v>
      </c>
      <c r="K12" s="16">
        <f t="shared" si="1"/>
        <v>10705.1</v>
      </c>
      <c r="L12" s="15">
        <f>VLOOKUP($A12,[1]Hoja1!$A$9:$AM$276,34,0)</f>
        <v>4061.87</v>
      </c>
      <c r="M12" s="16">
        <f t="shared" ref="M12:M13" si="4">+K12-L12</f>
        <v>6643.2300000000005</v>
      </c>
    </row>
    <row r="13" spans="1:13" s="11" customFormat="1" ht="10.5" customHeight="1" x14ac:dyDescent="0.25">
      <c r="A13" s="12" t="s">
        <v>181</v>
      </c>
      <c r="B13" s="13" t="s">
        <v>182</v>
      </c>
      <c r="C13" s="14" t="s">
        <v>183</v>
      </c>
      <c r="D13" s="14" t="s">
        <v>158</v>
      </c>
      <c r="E13" s="15">
        <f>+F13/10</f>
        <v>750</v>
      </c>
      <c r="F13" s="15">
        <f>VLOOKUP($A13,[1]Hoja1!$A$9:$AM$276,3,0)</f>
        <v>7500</v>
      </c>
      <c r="G13" s="15">
        <f>VLOOKUP($A13,[1]Hoja1!$A$9:$AM$276,7,0)</f>
        <v>0</v>
      </c>
      <c r="H13" s="15">
        <f>VLOOKUP($A13,[1]Hoja1!$A$9:$AM$276,5,0)+VLOOKUP($A13,[1]Hoja1!$A$9:$AM$276,6,0)</f>
        <v>0</v>
      </c>
      <c r="I13" s="15">
        <f>VLOOKUP($A13,[1]Hoja1!$A$9:$AM$276,4,0)</f>
        <v>0</v>
      </c>
      <c r="J13" s="15">
        <f>VLOOKUP($A13,[1]Hoja1!$A$9:$AM$276,8,0)+VLOOKUP($A13,[1]Hoja1!$A$9:$AM$276,10,0)++VLOOKUP($A13,[1]Hoja1!$A$9:$AM$276,11,0)</f>
        <v>4500</v>
      </c>
      <c r="K13" s="16">
        <f t="shared" si="1"/>
        <v>12000</v>
      </c>
      <c r="L13" s="15">
        <f>VLOOKUP($A13,[1]Hoja1!$A$9:$AM$276,34,0)</f>
        <v>1388.46</v>
      </c>
      <c r="M13" s="16">
        <f t="shared" si="4"/>
        <v>10611.54</v>
      </c>
    </row>
    <row r="14" spans="1:13" s="11" customFormat="1" ht="10.5" customHeight="1" x14ac:dyDescent="0.25">
      <c r="A14" s="12" t="s">
        <v>184</v>
      </c>
      <c r="B14" s="13" t="s">
        <v>185</v>
      </c>
      <c r="C14" s="14" t="s">
        <v>186</v>
      </c>
      <c r="D14" s="14" t="s">
        <v>158</v>
      </c>
      <c r="E14" s="15">
        <f>+F14/10</f>
        <v>600</v>
      </c>
      <c r="F14" s="15">
        <f>VLOOKUP($A14,[1]Hoja1!$A$9:$AM$276,3,0)</f>
        <v>6000</v>
      </c>
      <c r="G14" s="15">
        <f>VLOOKUP($A14,[1]Hoja1!$A$9:$AM$276,7,0)</f>
        <v>0</v>
      </c>
      <c r="H14" s="15">
        <f>VLOOKUP($A14,[1]Hoja1!$A$9:$AM$276,5,0)+VLOOKUP($A14,[1]Hoja1!$A$9:$AM$276,6,0)</f>
        <v>0</v>
      </c>
      <c r="I14" s="15">
        <f>VLOOKUP($A14,[1]Hoja1!$A$9:$AM$276,4,0)</f>
        <v>0</v>
      </c>
      <c r="J14" s="15">
        <f>VLOOKUP($A14,[1]Hoja1!$A$9:$AM$276,8,0)+VLOOKUP($A14,[1]Hoja1!$A$9:$AM$276,10,0)++VLOOKUP($A14,[1]Hoja1!$A$9:$AM$276,11,0)</f>
        <v>4000</v>
      </c>
      <c r="K14" s="16">
        <f t="shared" si="1"/>
        <v>10000</v>
      </c>
      <c r="L14" s="15">
        <f>VLOOKUP($A14,[1]Hoja1!$A$9:$AM$276,34,0)</f>
        <v>1008.6</v>
      </c>
      <c r="M14" s="16">
        <f t="shared" si="2"/>
        <v>8991.4</v>
      </c>
    </row>
    <row r="15" spans="1:13" s="11" customFormat="1" ht="10.5" customHeight="1" x14ac:dyDescent="0.25">
      <c r="A15" s="12"/>
      <c r="B15" s="13"/>
      <c r="C15" s="14"/>
      <c r="D15" s="14"/>
      <c r="E15" s="15"/>
      <c r="F15" s="15"/>
      <c r="G15" s="14"/>
      <c r="H15" s="14"/>
      <c r="I15" s="14"/>
      <c r="J15" s="14"/>
      <c r="K15" s="16"/>
      <c r="L15" s="16"/>
      <c r="M15" s="16"/>
    </row>
    <row r="16" spans="1:13" s="11" customFormat="1" ht="10.5" customHeight="1" x14ac:dyDescent="0.25">
      <c r="A16" s="12"/>
      <c r="B16" s="13"/>
      <c r="C16" s="14"/>
      <c r="D16" s="14"/>
      <c r="E16" s="15"/>
      <c r="F16" s="15"/>
      <c r="G16" s="14"/>
      <c r="H16" s="14"/>
      <c r="I16" s="15">
        <v>0</v>
      </c>
      <c r="J16" s="14"/>
      <c r="K16" s="16"/>
      <c r="L16" s="16"/>
      <c r="M16" s="16"/>
    </row>
    <row r="17" spans="1:13" s="11" customFormat="1" ht="17.25" customHeight="1" x14ac:dyDescent="0.25">
      <c r="A17" s="6" t="s">
        <v>23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121</v>
      </c>
      <c r="B18" s="13" t="s">
        <v>130</v>
      </c>
      <c r="C18" s="14" t="s">
        <v>17</v>
      </c>
      <c r="D18" s="14" t="s">
        <v>158</v>
      </c>
      <c r="E18" s="15">
        <f t="shared" ref="E18:E20" si="5">+F18/30</f>
        <v>0</v>
      </c>
      <c r="F18" s="15">
        <f>VLOOKUP($A18,[1]Hoja1!$A$9:$AM$276,3,0)</f>
        <v>0</v>
      </c>
      <c r="G18" s="15">
        <f>VLOOKUP($A18,[1]Hoja1!$A$9:$AM$276,7,0)</f>
        <v>0</v>
      </c>
      <c r="H18" s="15">
        <f>VLOOKUP($A18,[1]Hoja1!$A$9:$AM$276,5,0)+VLOOKUP($A18,[1]Hoja1!$A$9:$AM$276,6,0)</f>
        <v>0</v>
      </c>
      <c r="I18" s="15">
        <f>VLOOKUP($A18,[1]Hoja1!$A$9:$AM$276,4,0)</f>
        <v>0</v>
      </c>
      <c r="J18" s="15">
        <f>VLOOKUP($A18,[1]Hoja1!$A$9:$AM$276,8,0)+VLOOKUP($A18,[1]Hoja1!$A$9:$AM$276,10,0)++VLOOKUP($A18,[1]Hoja1!$A$9:$AM$276,11,0)</f>
        <v>3729.29</v>
      </c>
      <c r="K18" s="16">
        <f t="shared" ref="K18:K20" si="6">SUM(F18:J18)</f>
        <v>3729.29</v>
      </c>
      <c r="L18" s="15">
        <f>VLOOKUP($A18,[1]Hoja1!$A$9:$AM$276,34,0)</f>
        <v>1632.14</v>
      </c>
      <c r="M18" s="16">
        <f t="shared" ref="M18:M20" si="7">+K18-L18</f>
        <v>2097.1499999999996</v>
      </c>
    </row>
    <row r="19" spans="1:13" s="11" customFormat="1" ht="10.5" customHeight="1" x14ac:dyDescent="0.25">
      <c r="A19" s="12" t="s">
        <v>171</v>
      </c>
      <c r="B19" s="13" t="s">
        <v>172</v>
      </c>
      <c r="C19" s="14" t="s">
        <v>17</v>
      </c>
      <c r="D19" s="14" t="s">
        <v>158</v>
      </c>
      <c r="E19" s="15">
        <f t="shared" ref="E19" si="8">+F19/30</f>
        <v>333.33</v>
      </c>
      <c r="F19" s="15">
        <f>VLOOKUP($A19,[1]Hoja1!$A$9:$AM$276,3,0)</f>
        <v>9999.9</v>
      </c>
      <c r="G19" s="15">
        <f>VLOOKUP($A19,[1]Hoja1!$A$9:$AM$276,7,0)</f>
        <v>0</v>
      </c>
      <c r="H19" s="15">
        <f>VLOOKUP($A19,[1]Hoja1!$A$9:$AM$276,5,0)+VLOOKUP($A19,[1]Hoja1!$A$9:$AM$276,6,0)</f>
        <v>0</v>
      </c>
      <c r="I19" s="15">
        <f>VLOOKUP($A19,[1]Hoja1!$A$9:$AM$276,4,0)</f>
        <v>0</v>
      </c>
      <c r="J19" s="15">
        <f>VLOOKUP($A19,[1]Hoja1!$A$9:$AM$276,8,0)+VLOOKUP($A19,[1]Hoja1!$A$9:$AM$276,10,0)++VLOOKUP($A19,[1]Hoja1!$A$9:$AM$276,11,0)</f>
        <v>3614.72</v>
      </c>
      <c r="K19" s="16">
        <f t="shared" si="6"/>
        <v>13614.619999999999</v>
      </c>
      <c r="L19" s="15">
        <f>VLOOKUP($A19,[1]Hoja1!$A$9:$AM$276,34,0)</f>
        <v>1872.4</v>
      </c>
      <c r="M19" s="16">
        <f t="shared" ref="M19" si="9">+K19-L19</f>
        <v>11742.22</v>
      </c>
    </row>
    <row r="20" spans="1:13" s="11" customFormat="1" ht="10.5" customHeight="1" x14ac:dyDescent="0.25">
      <c r="A20" s="12" t="s">
        <v>187</v>
      </c>
      <c r="B20" s="13" t="s">
        <v>188</v>
      </c>
      <c r="C20" s="14" t="s">
        <v>189</v>
      </c>
      <c r="D20" s="14" t="s">
        <v>158</v>
      </c>
      <c r="E20" s="15">
        <f t="shared" si="5"/>
        <v>450</v>
      </c>
      <c r="F20" s="15">
        <f>VLOOKUP($A20,[1]Hoja1!$A$9:$AM$276,3,0)</f>
        <v>13500</v>
      </c>
      <c r="G20" s="15">
        <f>VLOOKUP($A20,[1]Hoja1!$A$9:$AM$276,7,0)</f>
        <v>0</v>
      </c>
      <c r="H20" s="15">
        <f>VLOOKUP($A20,[1]Hoja1!$A$9:$AM$276,5,0)+VLOOKUP($A20,[1]Hoja1!$A$9:$AM$276,6,0)</f>
        <v>0</v>
      </c>
      <c r="I20" s="15">
        <f>VLOOKUP($A20,[1]Hoja1!$A$9:$AM$276,4,0)</f>
        <v>0</v>
      </c>
      <c r="J20" s="15">
        <f>VLOOKUP($A20,[1]Hoja1!$A$9:$AM$276,8,0)+VLOOKUP($A20,[1]Hoja1!$A$9:$AM$276,10,0)++VLOOKUP($A20,[1]Hoja1!$A$9:$AM$276,11,0)</f>
        <v>1500</v>
      </c>
      <c r="K20" s="16">
        <f t="shared" si="6"/>
        <v>15000</v>
      </c>
      <c r="L20" s="15">
        <f>VLOOKUP($A20,[1]Hoja1!$A$9:$AM$276,34,0)</f>
        <v>2180.3200000000002</v>
      </c>
      <c r="M20" s="16">
        <f t="shared" si="7"/>
        <v>12819.68</v>
      </c>
    </row>
    <row r="21" spans="1:13" s="11" customFormat="1" ht="10.5" customHeight="1" x14ac:dyDescent="0.25">
      <c r="A21" s="12"/>
      <c r="B21" s="13"/>
      <c r="C21" s="14"/>
      <c r="D21" s="14"/>
      <c r="E21" s="15"/>
      <c r="F21" s="15"/>
      <c r="G21" s="14"/>
      <c r="H21" s="14"/>
      <c r="I21" s="15">
        <v>0</v>
      </c>
      <c r="J21" s="14"/>
      <c r="K21" s="16"/>
      <c r="L21" s="16"/>
      <c r="M21" s="16"/>
    </row>
    <row r="22" spans="1:13" s="11" customFormat="1" ht="17.25" customHeight="1" x14ac:dyDescent="0.25">
      <c r="A22" s="6" t="s">
        <v>24</v>
      </c>
      <c r="B22" s="7"/>
      <c r="C22" s="8"/>
      <c r="D22" s="8"/>
      <c r="E22" s="9"/>
      <c r="F22" s="9"/>
      <c r="G22" s="8"/>
      <c r="H22" s="8"/>
      <c r="I22" s="8"/>
      <c r="J22" s="8"/>
      <c r="K22" s="10"/>
      <c r="L22" s="10"/>
      <c r="M22" s="10"/>
    </row>
    <row r="23" spans="1:13" s="11" customFormat="1" ht="10.5" customHeight="1" x14ac:dyDescent="0.25">
      <c r="A23" s="12" t="s">
        <v>25</v>
      </c>
      <c r="B23" s="13" t="s">
        <v>26</v>
      </c>
      <c r="C23" s="14" t="s">
        <v>17</v>
      </c>
      <c r="D23" s="14" t="s">
        <v>18</v>
      </c>
      <c r="E23" s="15">
        <f t="shared" ref="E23" si="10">+F23/30</f>
        <v>305.60000000000002</v>
      </c>
      <c r="F23" s="15">
        <f>VLOOKUP($A23,[1]Hoja1!$A$9:$AM$276,3,0)</f>
        <v>9168</v>
      </c>
      <c r="G23" s="15">
        <f>VLOOKUP($A23,[1]Hoja1!$A$9:$AM$276,7,0)</f>
        <v>0</v>
      </c>
      <c r="H23" s="15">
        <f>VLOOKUP($A23,[1]Hoja1!$A$9:$AM$276,5,0)+VLOOKUP($A23,[1]Hoja1!$A$9:$AM$276,6,0)</f>
        <v>0</v>
      </c>
      <c r="I23" s="15">
        <f>VLOOKUP($A23,[1]Hoja1!$A$9:$AM$276,4,0)</f>
        <v>0</v>
      </c>
      <c r="J23" s="15">
        <f>VLOOKUP($A23,[1]Hoja1!$A$9:$AM$276,8,0)+VLOOKUP($A23,[1]Hoja1!$A$9:$AM$276,10,0)++VLOOKUP($A23,[1]Hoja1!$A$9:$AM$276,11,0)</f>
        <v>0</v>
      </c>
      <c r="K23" s="16">
        <f t="shared" ref="K23:K24" si="11">SUM(F23:J23)</f>
        <v>9168</v>
      </c>
      <c r="L23" s="15">
        <f>VLOOKUP($A23,[1]Hoja1!$A$9:$AM$276,34,0)</f>
        <v>4467.93</v>
      </c>
      <c r="M23" s="16">
        <f t="shared" ref="M23:M24" si="12">+K23-L23</f>
        <v>4700.07</v>
      </c>
    </row>
    <row r="24" spans="1:13" s="11" customFormat="1" ht="10.5" customHeight="1" x14ac:dyDescent="0.25">
      <c r="A24" s="12" t="s">
        <v>27</v>
      </c>
      <c r="B24" s="13" t="s">
        <v>28</v>
      </c>
      <c r="C24" s="14" t="s">
        <v>17</v>
      </c>
      <c r="D24" s="14" t="s">
        <v>18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6">
        <f t="shared" si="11"/>
        <v>0</v>
      </c>
      <c r="L24" s="15">
        <v>0</v>
      </c>
      <c r="M24" s="16">
        <f t="shared" si="12"/>
        <v>0</v>
      </c>
    </row>
    <row r="25" spans="1:13" s="11" customFormat="1" ht="10.5" customHeight="1" x14ac:dyDescent="0.25">
      <c r="A25" s="12"/>
      <c r="B25" s="13"/>
      <c r="C25" s="14"/>
      <c r="D25" s="14"/>
      <c r="E25" s="15"/>
      <c r="F25" s="15"/>
      <c r="G25" s="14"/>
      <c r="H25" s="14"/>
      <c r="I25" s="15"/>
      <c r="J25" s="14"/>
      <c r="K25" s="16"/>
      <c r="L25" s="16"/>
      <c r="M25" s="16"/>
    </row>
    <row r="26" spans="1:13" s="11" customFormat="1" ht="17.25" customHeight="1" x14ac:dyDescent="0.25">
      <c r="A26" s="6" t="s">
        <v>29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3" s="11" customFormat="1" ht="10.5" customHeight="1" x14ac:dyDescent="0.25">
      <c r="A27" s="17" t="s">
        <v>30</v>
      </c>
      <c r="B27" s="13" t="s">
        <v>31</v>
      </c>
      <c r="C27" s="18" t="s">
        <v>32</v>
      </c>
      <c r="D27" s="18" t="s">
        <v>18</v>
      </c>
      <c r="E27" s="15">
        <f>+F27/30</f>
        <v>342.5</v>
      </c>
      <c r="F27" s="15">
        <f>VLOOKUP($A27,[1]Hoja1!$A$9:$AM$276,3,0)</f>
        <v>10275</v>
      </c>
      <c r="G27" s="15">
        <f>VLOOKUP($A27,[1]Hoja1!$A$9:$AM$276,7,0)</f>
        <v>0</v>
      </c>
      <c r="H27" s="15">
        <f>VLOOKUP($A27,[1]Hoja1!$A$9:$AM$276,5,0)+VLOOKUP($A27,[1]Hoja1!$A$9:$AM$276,6,0)</f>
        <v>0</v>
      </c>
      <c r="I27" s="15">
        <f>VLOOKUP($A27,[1]Hoja1!$A$9:$AM$276,4,0)</f>
        <v>0</v>
      </c>
      <c r="J27" s="15">
        <f>VLOOKUP($A27,[1]Hoja1!$A$9:$AM$276,8,0)+VLOOKUP($A27,[1]Hoja1!$A$9:$AM$276,10,0)++VLOOKUP($A27,[1]Hoja1!$A$9:$AM$276,11,0)</f>
        <v>1925</v>
      </c>
      <c r="K27" s="16">
        <f>SUM(F27:J27)</f>
        <v>12200</v>
      </c>
      <c r="L27" s="15">
        <f>VLOOKUP($A27,[1]Hoja1!$A$9:$AM$276,34,0)</f>
        <v>2923.61</v>
      </c>
      <c r="M27" s="16">
        <f>+K27-L27</f>
        <v>9276.39</v>
      </c>
    </row>
    <row r="28" spans="1:13" s="11" customFormat="1" ht="10.5" customHeight="1" x14ac:dyDescent="0.25">
      <c r="A28" s="17"/>
      <c r="B28" s="13"/>
      <c r="C28" s="14"/>
      <c r="D28" s="14"/>
      <c r="E28" s="15"/>
      <c r="F28" s="15"/>
      <c r="G28" s="14"/>
      <c r="H28" s="14"/>
      <c r="I28" s="14"/>
      <c r="J28" s="14"/>
      <c r="K28" s="16"/>
      <c r="L28" s="16"/>
      <c r="M28" s="16"/>
    </row>
    <row r="29" spans="1:13" s="11" customFormat="1" ht="17.25" customHeight="1" x14ac:dyDescent="0.25">
      <c r="A29" s="6" t="s">
        <v>33</v>
      </c>
      <c r="B29" s="7"/>
      <c r="C29" s="8"/>
      <c r="D29" s="8"/>
      <c r="E29" s="9"/>
      <c r="F29" s="9"/>
      <c r="G29" s="8"/>
      <c r="H29" s="8"/>
      <c r="I29" s="8"/>
      <c r="J29" s="8"/>
      <c r="K29" s="10"/>
      <c r="L29" s="10"/>
      <c r="M29" s="10"/>
    </row>
    <row r="30" spans="1:13" s="11" customFormat="1" ht="10.5" customHeight="1" x14ac:dyDescent="0.25">
      <c r="A30" s="12" t="s">
        <v>34</v>
      </c>
      <c r="B30" s="13" t="s">
        <v>35</v>
      </c>
      <c r="C30" s="14" t="s">
        <v>17</v>
      </c>
      <c r="D30" s="14" t="s">
        <v>18</v>
      </c>
      <c r="E30" s="15">
        <f t="shared" ref="E30" si="13">+F30/30</f>
        <v>480.3</v>
      </c>
      <c r="F30" s="15">
        <f>VLOOKUP($A30,[1]Hoja1!$A$9:$AM$276,3,0)</f>
        <v>14409</v>
      </c>
      <c r="G30" s="15">
        <f>VLOOKUP($A30,[1]Hoja1!$A$9:$AM$276,7,0)</f>
        <v>0</v>
      </c>
      <c r="H30" s="15">
        <f>VLOOKUP($A30,[1]Hoja1!$A$9:$AM$276,5,0)+VLOOKUP($A30,[1]Hoja1!$A$9:$AM$276,6,0)</f>
        <v>0</v>
      </c>
      <c r="I30" s="15">
        <f>VLOOKUP($A30,[1]Hoja1!$A$9:$AM$276,4,0)</f>
        <v>0</v>
      </c>
      <c r="J30" s="15">
        <f>VLOOKUP($A30,[1]Hoja1!$A$9:$AM$276,8,0)+VLOOKUP($A30,[1]Hoja1!$A$9:$AM$276,10,0)++VLOOKUP($A30,[1]Hoja1!$A$9:$AM$276,11,0)</f>
        <v>0</v>
      </c>
      <c r="K30" s="16">
        <f t="shared" ref="K30:K31" si="14">SUM(F30:J30)</f>
        <v>14409</v>
      </c>
      <c r="L30" s="15">
        <f>VLOOKUP($A30,[1]Hoja1!$A$9:$AM$276,34,0)</f>
        <v>8175.65</v>
      </c>
      <c r="M30" s="16">
        <f t="shared" ref="M30:M31" si="15">+K30-L30</f>
        <v>6233.35</v>
      </c>
    </row>
    <row r="31" spans="1:13" s="11" customFormat="1" ht="10.5" customHeight="1" x14ac:dyDescent="0.25">
      <c r="A31" s="12" t="s">
        <v>175</v>
      </c>
      <c r="B31" s="13" t="s">
        <v>176</v>
      </c>
      <c r="C31" s="14" t="s">
        <v>32</v>
      </c>
      <c r="D31" s="14" t="s">
        <v>18</v>
      </c>
      <c r="E31" s="15">
        <v>475</v>
      </c>
      <c r="F31" s="15">
        <f>VLOOKUP($A31,[1]Hoja1!$A$9:$AM$276,3,0)</f>
        <v>14250</v>
      </c>
      <c r="G31" s="15">
        <f>VLOOKUP($A31,[1]Hoja1!$A$9:$AM$276,7,0)</f>
        <v>0</v>
      </c>
      <c r="H31" s="15">
        <f>VLOOKUP($A31,[1]Hoja1!$A$9:$AM$276,5,0)+VLOOKUP($A31,[1]Hoja1!$A$9:$AM$276,6,0)</f>
        <v>0</v>
      </c>
      <c r="I31" s="15">
        <f>VLOOKUP($A31,[1]Hoja1!$A$9:$AM$276,4,0)</f>
        <v>0</v>
      </c>
      <c r="J31" s="15">
        <f>VLOOKUP($A31,[1]Hoja1!$A$9:$AM$276,8,0)+VLOOKUP($A31,[1]Hoja1!$A$9:$AM$276,10,0)++VLOOKUP($A31,[1]Hoja1!$A$9:$AM$276,11,0)</f>
        <v>9537.56</v>
      </c>
      <c r="K31" s="16">
        <f t="shared" si="14"/>
        <v>23787.559999999998</v>
      </c>
      <c r="L31" s="15">
        <f>VLOOKUP($A31,[1]Hoja1!$A$9:$AM$276,34,0)</f>
        <v>4081.38</v>
      </c>
      <c r="M31" s="16">
        <f t="shared" si="15"/>
        <v>19706.179999999997</v>
      </c>
    </row>
    <row r="32" spans="1:13" s="11" customFormat="1" ht="10.5" customHeight="1" x14ac:dyDescent="0.25">
      <c r="A32" s="27"/>
      <c r="B32" s="13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38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27" t="s">
        <v>39</v>
      </c>
      <c r="B34" s="13" t="s">
        <v>40</v>
      </c>
      <c r="C34" s="14" t="s">
        <v>41</v>
      </c>
      <c r="D34" s="14" t="s">
        <v>18</v>
      </c>
      <c r="E34" s="15">
        <f t="shared" ref="E34:E49" si="16">+F34/30</f>
        <v>392.25</v>
      </c>
      <c r="F34" s="15">
        <f>VLOOKUP($A34,[1]Hoja1!$A$9:$AM$276,3,0)</f>
        <v>11767.5</v>
      </c>
      <c r="G34" s="15">
        <f>VLOOKUP($A34,[1]Hoja1!$A$9:$AM$276,7,0)</f>
        <v>0</v>
      </c>
      <c r="H34" s="15">
        <f>VLOOKUP($A34,[1]Hoja1!$A$9:$AM$276,5,0)+VLOOKUP($A34,[1]Hoja1!$A$9:$AM$276,6,0)</f>
        <v>0</v>
      </c>
      <c r="I34" s="15">
        <f>VLOOKUP($A34,[1]Hoja1!$A$9:$AM$276,4,0)</f>
        <v>0</v>
      </c>
      <c r="J34" s="15">
        <f>VLOOKUP($A34,[1]Hoja1!$A$9:$AM$276,8,0)+VLOOKUP($A34,[1]Hoja1!$A$9:$AM$276,10,0)++VLOOKUP($A34,[1]Hoja1!$A$9:$AM$276,11,0)</f>
        <v>0</v>
      </c>
      <c r="K34" s="16">
        <f t="shared" ref="K34:K52" si="17">SUM(F34:J34)</f>
        <v>11767.5</v>
      </c>
      <c r="L34" s="15">
        <f>VLOOKUP($A34,[1]Hoja1!$A$9:$AM$276,34,0)</f>
        <v>3565.89</v>
      </c>
      <c r="M34" s="16">
        <f t="shared" ref="M34:M52" si="18">+K34-L34</f>
        <v>8201.61</v>
      </c>
    </row>
    <row r="35" spans="1:13" s="11" customFormat="1" ht="10.5" customHeight="1" x14ac:dyDescent="0.25">
      <c r="A35" s="27" t="s">
        <v>42</v>
      </c>
      <c r="B35" s="13" t="s">
        <v>43</v>
      </c>
      <c r="C35" s="14" t="s">
        <v>44</v>
      </c>
      <c r="D35" s="14" t="s">
        <v>18</v>
      </c>
      <c r="E35" s="15">
        <f t="shared" si="16"/>
        <v>222</v>
      </c>
      <c r="F35" s="15">
        <f>VLOOKUP($A35,[1]Hoja1!$A$9:$AM$276,3,0)</f>
        <v>6660</v>
      </c>
      <c r="G35" s="15">
        <f>VLOOKUP($A35,[1]Hoja1!$A$9:$AM$276,7,0)</f>
        <v>0</v>
      </c>
      <c r="H35" s="15">
        <f>VLOOKUP($A35,[1]Hoja1!$A$9:$AM$276,5,0)+VLOOKUP($A35,[1]Hoja1!$A$9:$AM$276,6,0)</f>
        <v>0</v>
      </c>
      <c r="I35" s="15">
        <f>VLOOKUP($A35,[1]Hoja1!$A$9:$AM$276,4,0)</f>
        <v>0</v>
      </c>
      <c r="J35" s="15">
        <f>VLOOKUP($A35,[1]Hoja1!$A$9:$AM$276,8,0)+VLOOKUP($A35,[1]Hoja1!$A$9:$AM$276,10,0)++VLOOKUP($A35,[1]Hoja1!$A$9:$AM$276,11,0)</f>
        <v>0</v>
      </c>
      <c r="K35" s="16">
        <f t="shared" si="17"/>
        <v>6660</v>
      </c>
      <c r="L35" s="15">
        <f>VLOOKUP($A35,[1]Hoja1!$A$9:$AM$276,34,0)</f>
        <v>389.24</v>
      </c>
      <c r="M35" s="16">
        <f t="shared" si="18"/>
        <v>6270.76</v>
      </c>
    </row>
    <row r="36" spans="1:13" s="11" customFormat="1" ht="10.5" customHeight="1" x14ac:dyDescent="0.25">
      <c r="A36" s="27" t="s">
        <v>45</v>
      </c>
      <c r="B36" s="13" t="s">
        <v>46</v>
      </c>
      <c r="C36" s="14" t="s">
        <v>44</v>
      </c>
      <c r="D36" s="14" t="s">
        <v>18</v>
      </c>
      <c r="E36" s="15">
        <f t="shared" si="16"/>
        <v>222</v>
      </c>
      <c r="F36" s="15">
        <f>VLOOKUP($A36,[1]Hoja1!$A$9:$AM$276,3,0)</f>
        <v>6660</v>
      </c>
      <c r="G36" s="15">
        <f>VLOOKUP($A36,[1]Hoja1!$A$9:$AM$276,7,0)</f>
        <v>0</v>
      </c>
      <c r="H36" s="15">
        <f>VLOOKUP($A36,[1]Hoja1!$A$9:$AM$276,5,0)+VLOOKUP($A36,[1]Hoja1!$A$9:$AM$276,6,0)</f>
        <v>0</v>
      </c>
      <c r="I36" s="15">
        <f>VLOOKUP($A36,[1]Hoja1!$A$9:$AM$276,4,0)</f>
        <v>0</v>
      </c>
      <c r="J36" s="15">
        <f>VLOOKUP($A36,[1]Hoja1!$A$9:$AM$276,8,0)+VLOOKUP($A36,[1]Hoja1!$A$9:$AM$276,10,0)++VLOOKUP($A36,[1]Hoja1!$A$9:$AM$276,11,0)</f>
        <v>0</v>
      </c>
      <c r="K36" s="16">
        <f t="shared" si="17"/>
        <v>6660</v>
      </c>
      <c r="L36" s="15">
        <f>VLOOKUP($A36,[1]Hoja1!$A$9:$AM$276,34,0)</f>
        <v>2865.97</v>
      </c>
      <c r="M36" s="16">
        <f t="shared" si="18"/>
        <v>3794.03</v>
      </c>
    </row>
    <row r="37" spans="1:13" s="11" customFormat="1" ht="10.5" customHeight="1" x14ac:dyDescent="0.25">
      <c r="A37" s="27" t="s">
        <v>47</v>
      </c>
      <c r="B37" s="13" t="s">
        <v>48</v>
      </c>
      <c r="C37" s="14" t="s">
        <v>44</v>
      </c>
      <c r="D37" s="14" t="s">
        <v>18</v>
      </c>
      <c r="E37" s="15">
        <f t="shared" si="16"/>
        <v>222</v>
      </c>
      <c r="F37" s="15">
        <f>VLOOKUP($A37,[1]Hoja1!$A$9:$AM$276,3,0)</f>
        <v>6660</v>
      </c>
      <c r="G37" s="15">
        <f>VLOOKUP($A37,[1]Hoja1!$A$9:$AM$276,7,0)</f>
        <v>0</v>
      </c>
      <c r="H37" s="15">
        <f>VLOOKUP($A37,[1]Hoja1!$A$9:$AM$276,5,0)+VLOOKUP($A37,[1]Hoja1!$A$9:$AM$276,6,0)</f>
        <v>0</v>
      </c>
      <c r="I37" s="15">
        <f>VLOOKUP($A37,[1]Hoja1!$A$9:$AM$276,4,0)</f>
        <v>0</v>
      </c>
      <c r="J37" s="15">
        <f>VLOOKUP($A37,[1]Hoja1!$A$9:$AM$276,8,0)+VLOOKUP($A37,[1]Hoja1!$A$9:$AM$276,10,0)++VLOOKUP($A37,[1]Hoja1!$A$9:$AM$276,11,0)</f>
        <v>0</v>
      </c>
      <c r="K37" s="16">
        <f t="shared" si="17"/>
        <v>6660</v>
      </c>
      <c r="L37" s="15">
        <f>VLOOKUP($A37,[1]Hoja1!$A$9:$AM$276,34,0)</f>
        <v>2676.15</v>
      </c>
      <c r="M37" s="16">
        <f t="shared" si="18"/>
        <v>3983.85</v>
      </c>
    </row>
    <row r="38" spans="1:13" s="11" customFormat="1" ht="10.5" customHeight="1" x14ac:dyDescent="0.25">
      <c r="A38" s="27" t="s">
        <v>49</v>
      </c>
      <c r="B38" s="13" t="s">
        <v>50</v>
      </c>
      <c r="C38" s="14" t="s">
        <v>41</v>
      </c>
      <c r="D38" s="14" t="s">
        <v>18</v>
      </c>
      <c r="E38" s="15">
        <f t="shared" si="16"/>
        <v>305.60000000000002</v>
      </c>
      <c r="F38" s="15">
        <f>VLOOKUP($A38,[1]Hoja1!$A$9:$AM$276,3,0)</f>
        <v>9168</v>
      </c>
      <c r="G38" s="15">
        <f>VLOOKUP($A38,[1]Hoja1!$A$9:$AM$276,7,0)</f>
        <v>0</v>
      </c>
      <c r="H38" s="15">
        <f>VLOOKUP($A38,[1]Hoja1!$A$9:$AM$276,5,0)+VLOOKUP($A38,[1]Hoja1!$A$9:$AM$276,6,0)</f>
        <v>0</v>
      </c>
      <c r="I38" s="15">
        <f>VLOOKUP($A38,[1]Hoja1!$A$9:$AM$276,4,0)</f>
        <v>0</v>
      </c>
      <c r="J38" s="15">
        <f>VLOOKUP($A38,[1]Hoja1!$A$9:$AM$276,8,0)+VLOOKUP($A38,[1]Hoja1!$A$9:$AM$276,10,0)++VLOOKUP($A38,[1]Hoja1!$A$9:$AM$276,11,0)</f>
        <v>2000</v>
      </c>
      <c r="K38" s="16">
        <f t="shared" si="17"/>
        <v>11168</v>
      </c>
      <c r="L38" s="15">
        <f>VLOOKUP($A38,[1]Hoja1!$A$9:$AM$276,34,0)</f>
        <v>5719.31</v>
      </c>
      <c r="M38" s="16">
        <f t="shared" si="18"/>
        <v>5448.69</v>
      </c>
    </row>
    <row r="39" spans="1:13" s="11" customFormat="1" ht="10.5" customHeight="1" x14ac:dyDescent="0.25">
      <c r="A39" s="27" t="s">
        <v>36</v>
      </c>
      <c r="B39" s="13" t="s">
        <v>37</v>
      </c>
      <c r="C39" s="14" t="s">
        <v>17</v>
      </c>
      <c r="D39" s="14" t="s">
        <v>18</v>
      </c>
      <c r="E39" s="15">
        <f t="shared" si="16"/>
        <v>263.94</v>
      </c>
      <c r="F39" s="15">
        <f>VLOOKUP($A39,[1]Hoja1!$A$9:$AM$276,3,0)</f>
        <v>7918.2</v>
      </c>
      <c r="G39" s="15">
        <f>VLOOKUP($A39,[1]Hoja1!$A$9:$AM$276,7,0)</f>
        <v>0</v>
      </c>
      <c r="H39" s="15">
        <f>VLOOKUP($A39,[1]Hoja1!$A$9:$AM$276,5,0)+VLOOKUP($A39,[1]Hoja1!$A$9:$AM$276,6,0)</f>
        <v>0</v>
      </c>
      <c r="I39" s="15">
        <f>VLOOKUP($A39,[1]Hoja1!$A$9:$AM$276,4,0)</f>
        <v>0</v>
      </c>
      <c r="J39" s="15">
        <f>VLOOKUP($A39,[1]Hoja1!$A$9:$AM$276,8,0)+VLOOKUP($A39,[1]Hoja1!$A$9:$AM$276,10,0)++VLOOKUP($A39,[1]Hoja1!$A$9:$AM$276,11,0)</f>
        <v>0</v>
      </c>
      <c r="K39" s="16">
        <f t="shared" si="17"/>
        <v>7918.2</v>
      </c>
      <c r="L39" s="15">
        <f>VLOOKUP($A39,[1]Hoja1!$A$9:$AM$276,34,0)</f>
        <v>1540.74</v>
      </c>
      <c r="M39" s="16">
        <f t="shared" si="18"/>
        <v>6377.46</v>
      </c>
    </row>
    <row r="40" spans="1:13" s="11" customFormat="1" ht="10.5" customHeight="1" x14ac:dyDescent="0.25">
      <c r="A40" s="27" t="s">
        <v>53</v>
      </c>
      <c r="B40" s="13" t="s">
        <v>54</v>
      </c>
      <c r="C40" s="14" t="s">
        <v>17</v>
      </c>
      <c r="D40" s="14" t="s">
        <v>18</v>
      </c>
      <c r="E40" s="15">
        <f t="shared" si="16"/>
        <v>516.79999999999995</v>
      </c>
      <c r="F40" s="15">
        <f>VLOOKUP($A40,[1]Hoja1!$A$9:$AM$276,3,0)</f>
        <v>15504</v>
      </c>
      <c r="G40" s="15">
        <f>VLOOKUP($A40,[1]Hoja1!$A$9:$AM$276,7,0)</f>
        <v>0</v>
      </c>
      <c r="H40" s="15">
        <f>VLOOKUP($A40,[1]Hoja1!$A$9:$AM$276,5,0)+VLOOKUP($A40,[1]Hoja1!$A$9:$AM$276,6,0)</f>
        <v>0</v>
      </c>
      <c r="I40" s="15">
        <f>VLOOKUP($A40,[1]Hoja1!$A$9:$AM$276,4,0)</f>
        <v>0</v>
      </c>
      <c r="J40" s="15">
        <f>VLOOKUP($A40,[1]Hoja1!$A$9:$AM$276,8,0)+VLOOKUP($A40,[1]Hoja1!$A$9:$AM$276,10,0)++VLOOKUP($A40,[1]Hoja1!$A$9:$AM$276,11,0)</f>
        <v>0</v>
      </c>
      <c r="K40" s="16">
        <f t="shared" si="17"/>
        <v>15504</v>
      </c>
      <c r="L40" s="15">
        <f>VLOOKUP($A40,[1]Hoja1!$A$9:$AM$276,34,0)</f>
        <v>6107.73</v>
      </c>
      <c r="M40" s="16">
        <f t="shared" si="18"/>
        <v>9396.27</v>
      </c>
    </row>
    <row r="41" spans="1:13" s="11" customFormat="1" ht="10.5" customHeight="1" x14ac:dyDescent="0.25">
      <c r="A41" s="27" t="s">
        <v>55</v>
      </c>
      <c r="B41" s="13" t="s">
        <v>56</v>
      </c>
      <c r="C41" s="14" t="s">
        <v>57</v>
      </c>
      <c r="D41" s="14" t="s">
        <v>18</v>
      </c>
      <c r="E41" s="15">
        <f t="shared" si="16"/>
        <v>525</v>
      </c>
      <c r="F41" s="15">
        <f>VLOOKUP($A41,[1]Hoja1!$A$9:$AM$276,3,0)</f>
        <v>15750</v>
      </c>
      <c r="G41" s="15">
        <f>VLOOKUP($A41,[1]Hoja1!$A$9:$AM$276,7,0)</f>
        <v>0</v>
      </c>
      <c r="H41" s="15">
        <f>VLOOKUP($A41,[1]Hoja1!$A$9:$AM$276,5,0)+VLOOKUP($A41,[1]Hoja1!$A$9:$AM$276,6,0)</f>
        <v>0</v>
      </c>
      <c r="I41" s="15">
        <f>VLOOKUP($A41,[1]Hoja1!$A$9:$AM$276,4,0)</f>
        <v>0</v>
      </c>
      <c r="J41" s="15">
        <f>VLOOKUP($A41,[1]Hoja1!$A$9:$AM$276,8,0)+VLOOKUP($A41,[1]Hoja1!$A$9:$AM$276,10,0)++VLOOKUP($A41,[1]Hoja1!$A$9:$AM$276,11,0)</f>
        <v>0</v>
      </c>
      <c r="K41" s="16">
        <f t="shared" si="17"/>
        <v>15750</v>
      </c>
      <c r="L41" s="15">
        <f>VLOOKUP($A41,[1]Hoja1!$A$9:$AM$276,34,0)</f>
        <v>4325.59</v>
      </c>
      <c r="M41" s="16">
        <f t="shared" si="18"/>
        <v>11424.41</v>
      </c>
    </row>
    <row r="42" spans="1:13" s="11" customFormat="1" ht="10.5" customHeight="1" x14ac:dyDescent="0.25">
      <c r="A42" s="27" t="s">
        <v>58</v>
      </c>
      <c r="B42" s="13" t="s">
        <v>59</v>
      </c>
      <c r="C42" s="14" t="s">
        <v>60</v>
      </c>
      <c r="D42" s="14" t="s">
        <v>18</v>
      </c>
      <c r="E42" s="15">
        <f t="shared" si="16"/>
        <v>212.8</v>
      </c>
      <c r="F42" s="15">
        <f>VLOOKUP($A42,[1]Hoja1!$A$9:$AM$276,3,0)</f>
        <v>6384</v>
      </c>
      <c r="G42" s="15">
        <f>VLOOKUP($A42,[1]Hoja1!$A$9:$AM$276,7,0)</f>
        <v>0</v>
      </c>
      <c r="H42" s="15">
        <f>VLOOKUP($A42,[1]Hoja1!$A$9:$AM$276,5,0)+VLOOKUP($A42,[1]Hoja1!$A$9:$AM$276,6,0)</f>
        <v>0</v>
      </c>
      <c r="I42" s="15">
        <f>VLOOKUP($A42,[1]Hoja1!$A$9:$AM$276,4,0)</f>
        <v>0</v>
      </c>
      <c r="J42" s="15">
        <f>VLOOKUP($A42,[1]Hoja1!$A$9:$AM$276,8,0)+VLOOKUP($A42,[1]Hoja1!$A$9:$AM$276,10,0)++VLOOKUP($A42,[1]Hoja1!$A$9:$AM$276,11,0)</f>
        <v>0</v>
      </c>
      <c r="K42" s="16">
        <f t="shared" si="17"/>
        <v>6384</v>
      </c>
      <c r="L42" s="15">
        <f>VLOOKUP($A42,[1]Hoja1!$A$9:$AM$276,34,0)</f>
        <v>349.32</v>
      </c>
      <c r="M42" s="16">
        <f t="shared" si="18"/>
        <v>6034.68</v>
      </c>
    </row>
    <row r="43" spans="1:13" s="11" customFormat="1" ht="10.5" customHeight="1" x14ac:dyDescent="0.25">
      <c r="A43" s="27" t="s">
        <v>144</v>
      </c>
      <c r="B43" s="13" t="s">
        <v>62</v>
      </c>
      <c r="C43" s="14" t="s">
        <v>61</v>
      </c>
      <c r="D43" s="14" t="s">
        <v>18</v>
      </c>
      <c r="E43" s="15">
        <f t="shared" si="16"/>
        <v>534.42999999999995</v>
      </c>
      <c r="F43" s="15">
        <f>VLOOKUP($A43,[1]Hoja1!$A$9:$AM$276,3,0)</f>
        <v>16032.9</v>
      </c>
      <c r="G43" s="15">
        <f>VLOOKUP($A43,[1]Hoja1!$A$9:$AM$276,7,0)</f>
        <v>0</v>
      </c>
      <c r="H43" s="15">
        <f>VLOOKUP($A43,[1]Hoja1!$A$9:$AM$276,5,0)+VLOOKUP($A43,[1]Hoja1!$A$9:$AM$276,6,0)</f>
        <v>0</v>
      </c>
      <c r="I43" s="15">
        <f>VLOOKUP($A43,[1]Hoja1!$A$9:$AM$276,4,0)</f>
        <v>0</v>
      </c>
      <c r="J43" s="15">
        <f>VLOOKUP($A43,[1]Hoja1!$A$9:$AM$276,8,0)+VLOOKUP($A43,[1]Hoja1!$A$9:$AM$276,10,0)++VLOOKUP($A43,[1]Hoja1!$A$9:$AM$276,11,0)</f>
        <v>2600</v>
      </c>
      <c r="K43" s="16">
        <f t="shared" si="17"/>
        <v>18632.900000000001</v>
      </c>
      <c r="L43" s="15">
        <f>VLOOKUP($A43,[1]Hoja1!$A$9:$AM$276,34,0)</f>
        <v>5488.02</v>
      </c>
      <c r="M43" s="16">
        <f t="shared" si="18"/>
        <v>13144.880000000001</v>
      </c>
    </row>
    <row r="44" spans="1:13" s="11" customFormat="1" ht="10.5" customHeight="1" x14ac:dyDescent="0.25">
      <c r="A44" s="27" t="s">
        <v>145</v>
      </c>
      <c r="B44" s="13" t="s">
        <v>64</v>
      </c>
      <c r="C44" s="14" t="s">
        <v>61</v>
      </c>
      <c r="D44" s="14" t="s">
        <v>18</v>
      </c>
      <c r="E44" s="15">
        <f t="shared" si="16"/>
        <v>446.53</v>
      </c>
      <c r="F44" s="15">
        <f>VLOOKUP($A44,[1]Hoja1!$A$9:$AM$276,3,0)</f>
        <v>13395.9</v>
      </c>
      <c r="G44" s="15">
        <f>VLOOKUP($A44,[1]Hoja1!$A$9:$AM$276,7,0)</f>
        <v>0</v>
      </c>
      <c r="H44" s="15">
        <f>VLOOKUP($A44,[1]Hoja1!$A$9:$AM$276,5,0)+VLOOKUP($A44,[1]Hoja1!$A$9:$AM$276,6,0)</f>
        <v>0</v>
      </c>
      <c r="I44" s="15">
        <f>VLOOKUP($A44,[1]Hoja1!$A$9:$AM$276,4,0)</f>
        <v>0</v>
      </c>
      <c r="J44" s="15">
        <f>VLOOKUP($A44,[1]Hoja1!$A$9:$AM$276,8,0)+VLOOKUP($A44,[1]Hoja1!$A$9:$AM$276,10,0)++VLOOKUP($A44,[1]Hoja1!$A$9:$AM$276,11,0)</f>
        <v>2600</v>
      </c>
      <c r="K44" s="16">
        <f t="shared" si="17"/>
        <v>15995.9</v>
      </c>
      <c r="L44" s="15">
        <f>VLOOKUP($A44,[1]Hoja1!$A$9:$AM$276,34,0)</f>
        <v>2461.86</v>
      </c>
      <c r="M44" s="16">
        <f t="shared" si="18"/>
        <v>13534.039999999999</v>
      </c>
    </row>
    <row r="45" spans="1:13" s="11" customFormat="1" ht="10.5" customHeight="1" x14ac:dyDescent="0.25">
      <c r="A45" s="27" t="s">
        <v>146</v>
      </c>
      <c r="B45" s="13" t="s">
        <v>114</v>
      </c>
      <c r="C45" s="14" t="s">
        <v>17</v>
      </c>
      <c r="D45" s="14" t="s">
        <v>158</v>
      </c>
      <c r="E45" s="15">
        <f t="shared" si="16"/>
        <v>172.87</v>
      </c>
      <c r="F45" s="15">
        <f>VLOOKUP($A45,[1]Hoja1!$A$9:$AM$276,3,0)</f>
        <v>5186.1000000000004</v>
      </c>
      <c r="G45" s="15">
        <f>VLOOKUP($A45,[1]Hoja1!$A$9:$AM$276,7,0)</f>
        <v>0</v>
      </c>
      <c r="H45" s="15">
        <f>VLOOKUP($A45,[1]Hoja1!$A$9:$AM$276,5,0)+VLOOKUP($A45,[1]Hoja1!$A$9:$AM$276,6,0)</f>
        <v>0</v>
      </c>
      <c r="I45" s="15">
        <f>VLOOKUP($A45,[1]Hoja1!$A$9:$AM$276,4,0)</f>
        <v>0</v>
      </c>
      <c r="J45" s="15">
        <f>VLOOKUP($A45,[1]Hoja1!$A$9:$AM$276,8,0)+VLOOKUP($A45,[1]Hoja1!$A$9:$AM$276,10,0)++VLOOKUP($A45,[1]Hoja1!$A$9:$AM$276,11,0)</f>
        <v>0</v>
      </c>
      <c r="K45" s="16">
        <f t="shared" si="17"/>
        <v>5186.1000000000004</v>
      </c>
      <c r="L45" s="15">
        <f>VLOOKUP($A45,[1]Hoja1!$A$9:$AM$276,34,0)</f>
        <v>-17.18</v>
      </c>
      <c r="M45" s="16">
        <f t="shared" si="18"/>
        <v>5203.2800000000007</v>
      </c>
    </row>
    <row r="46" spans="1:13" s="11" customFormat="1" ht="10.5" customHeight="1" x14ac:dyDescent="0.25">
      <c r="A46" s="27" t="s">
        <v>147</v>
      </c>
      <c r="B46" s="13" t="s">
        <v>115</v>
      </c>
      <c r="C46" s="14" t="s">
        <v>17</v>
      </c>
      <c r="D46" s="14" t="s">
        <v>158</v>
      </c>
      <c r="E46" s="15">
        <f t="shared" si="16"/>
        <v>172.87</v>
      </c>
      <c r="F46" s="15">
        <f>VLOOKUP($A46,[1]Hoja1!$A$9:$AM$276,3,0)</f>
        <v>5186.1000000000004</v>
      </c>
      <c r="G46" s="15">
        <f>VLOOKUP($A46,[1]Hoja1!$A$9:$AM$276,7,0)</f>
        <v>0</v>
      </c>
      <c r="H46" s="15">
        <f>VLOOKUP($A46,[1]Hoja1!$A$9:$AM$276,5,0)+VLOOKUP($A46,[1]Hoja1!$A$9:$AM$276,6,0)</f>
        <v>0</v>
      </c>
      <c r="I46" s="15">
        <f>VLOOKUP($A46,[1]Hoja1!$A$9:$AM$276,4,0)</f>
        <v>0</v>
      </c>
      <c r="J46" s="15">
        <f>VLOOKUP($A46,[1]Hoja1!$A$9:$AM$276,8,0)+VLOOKUP($A46,[1]Hoja1!$A$9:$AM$276,10,0)++VLOOKUP($A46,[1]Hoja1!$A$9:$AM$276,11,0)</f>
        <v>0</v>
      </c>
      <c r="K46" s="16">
        <f t="shared" si="17"/>
        <v>5186.1000000000004</v>
      </c>
      <c r="L46" s="15">
        <f>VLOOKUP($A46,[1]Hoja1!$A$9:$AM$276,34,0)</f>
        <v>-17.18</v>
      </c>
      <c r="M46" s="16">
        <f t="shared" si="18"/>
        <v>5203.2800000000007</v>
      </c>
    </row>
    <row r="47" spans="1:13" s="11" customFormat="1" ht="10.5" customHeight="1" x14ac:dyDescent="0.25">
      <c r="A47" s="27" t="s">
        <v>135</v>
      </c>
      <c r="B47" s="13" t="s">
        <v>65</v>
      </c>
      <c r="C47" s="14" t="s">
        <v>66</v>
      </c>
      <c r="D47" s="14" t="s">
        <v>158</v>
      </c>
      <c r="E47" s="15">
        <f t="shared" si="16"/>
        <v>233.32999999999998</v>
      </c>
      <c r="F47" s="15">
        <f>VLOOKUP($A47,[1]Hoja1!$A$9:$AM$276,3,0)</f>
        <v>6999.9</v>
      </c>
      <c r="G47" s="15">
        <f>VLOOKUP($A47,[1]Hoja1!$A$9:$AM$276,7,0)</f>
        <v>0</v>
      </c>
      <c r="H47" s="15">
        <f>VLOOKUP($A47,[1]Hoja1!$A$9:$AM$276,5,0)+VLOOKUP($A47,[1]Hoja1!$A$9:$AM$276,6,0)</f>
        <v>0</v>
      </c>
      <c r="I47" s="15">
        <f>VLOOKUP($A47,[1]Hoja1!$A$9:$AM$276,4,0)</f>
        <v>0</v>
      </c>
      <c r="J47" s="15">
        <f>VLOOKUP($A47,[1]Hoja1!$A$9:$AM$276,8,0)+VLOOKUP($A47,[1]Hoja1!$A$9:$AM$276,10,0)++VLOOKUP($A47,[1]Hoja1!$A$9:$AM$276,11,0)</f>
        <v>2747.94</v>
      </c>
      <c r="K47" s="16">
        <f t="shared" si="17"/>
        <v>9747.84</v>
      </c>
      <c r="L47" s="15">
        <f>VLOOKUP($A47,[1]Hoja1!$A$9:$AM$276,34,0)</f>
        <v>1107.3599999999999</v>
      </c>
      <c r="M47" s="16">
        <f t="shared" si="18"/>
        <v>8640.48</v>
      </c>
    </row>
    <row r="48" spans="1:13" s="11" customFormat="1" ht="10.5" customHeight="1" x14ac:dyDescent="0.25">
      <c r="A48" s="27" t="s">
        <v>136</v>
      </c>
      <c r="B48" s="13" t="s">
        <v>67</v>
      </c>
      <c r="C48" s="14" t="s">
        <v>66</v>
      </c>
      <c r="D48" s="14" t="s">
        <v>158</v>
      </c>
      <c r="E48" s="15">
        <f t="shared" si="16"/>
        <v>430</v>
      </c>
      <c r="F48" s="15">
        <f>VLOOKUP($A48,[1]Hoja1!$A$9:$AM$276,3,0)</f>
        <v>12900</v>
      </c>
      <c r="G48" s="15">
        <f>VLOOKUP($A48,[1]Hoja1!$A$9:$AM$276,7,0)</f>
        <v>0</v>
      </c>
      <c r="H48" s="15">
        <f>VLOOKUP($A48,[1]Hoja1!$A$9:$AM$276,5,0)+VLOOKUP($A48,[1]Hoja1!$A$9:$AM$276,6,0)</f>
        <v>0</v>
      </c>
      <c r="I48" s="15">
        <f>VLOOKUP($A48,[1]Hoja1!$A$9:$AM$276,4,0)</f>
        <v>0</v>
      </c>
      <c r="J48" s="15">
        <f>VLOOKUP($A48,[1]Hoja1!$A$9:$AM$276,8,0)+VLOOKUP($A48,[1]Hoja1!$A$9:$AM$276,10,0)++VLOOKUP($A48,[1]Hoja1!$A$9:$AM$276,11,0)</f>
        <v>0</v>
      </c>
      <c r="K48" s="16">
        <f t="shared" si="17"/>
        <v>12900</v>
      </c>
      <c r="L48" s="15">
        <f>VLOOKUP($A48,[1]Hoja1!$A$9:$AM$276,34,0)</f>
        <v>1774.44</v>
      </c>
      <c r="M48" s="16">
        <f t="shared" si="18"/>
        <v>11125.56</v>
      </c>
    </row>
    <row r="49" spans="1:13" s="11" customFormat="1" ht="10.5" customHeight="1" x14ac:dyDescent="0.25">
      <c r="A49" s="27" t="s">
        <v>116</v>
      </c>
      <c r="B49" s="13" t="s">
        <v>119</v>
      </c>
      <c r="C49" s="14" t="s">
        <v>120</v>
      </c>
      <c r="D49" s="14" t="s">
        <v>158</v>
      </c>
      <c r="E49" s="15">
        <f t="shared" si="16"/>
        <v>580.98</v>
      </c>
      <c r="F49" s="15">
        <f>VLOOKUP($A49,[1]Hoja1!$A$9:$AM$276,3,0)</f>
        <v>17429.400000000001</v>
      </c>
      <c r="G49" s="15">
        <f>VLOOKUP($A49,[1]Hoja1!$A$9:$AM$276,7,0)</f>
        <v>0</v>
      </c>
      <c r="H49" s="15">
        <f>VLOOKUP($A49,[1]Hoja1!$A$9:$AM$276,5,0)+VLOOKUP($A49,[1]Hoja1!$A$9:$AM$276,6,0)</f>
        <v>0</v>
      </c>
      <c r="I49" s="15">
        <f>VLOOKUP($A49,[1]Hoja1!$A$9:$AM$276,4,0)</f>
        <v>0</v>
      </c>
      <c r="J49" s="15">
        <f>VLOOKUP($A49,[1]Hoja1!$A$9:$AM$276,8,0)+VLOOKUP($A49,[1]Hoja1!$A$9:$AM$276,10,0)++VLOOKUP($A49,[1]Hoja1!$A$9:$AM$276,11,0)</f>
        <v>0</v>
      </c>
      <c r="K49" s="16">
        <f t="shared" si="17"/>
        <v>17429.400000000001</v>
      </c>
      <c r="L49" s="15">
        <f>VLOOKUP($A49,[1]Hoja1!$A$9:$AM$276,34,0)</f>
        <v>2825.26</v>
      </c>
      <c r="M49" s="16">
        <f t="shared" si="18"/>
        <v>14604.140000000001</v>
      </c>
    </row>
    <row r="50" spans="1:13" s="11" customFormat="1" ht="10.5" customHeight="1" x14ac:dyDescent="0.25">
      <c r="A50" s="27" t="s">
        <v>168</v>
      </c>
      <c r="B50" s="13" t="s">
        <v>169</v>
      </c>
      <c r="C50" s="14" t="s">
        <v>61</v>
      </c>
      <c r="D50" s="14" t="s">
        <v>158</v>
      </c>
      <c r="E50" s="15">
        <f t="shared" ref="E50" si="19">+F50/30</f>
        <v>269.85000000000002</v>
      </c>
      <c r="F50" s="15">
        <f>VLOOKUP($A50,[1]Hoja1!$A$9:$AM$276,3,0)</f>
        <v>8095.5</v>
      </c>
      <c r="G50" s="15">
        <f>VLOOKUP($A50,[1]Hoja1!$A$9:$AM$276,7,0)</f>
        <v>0</v>
      </c>
      <c r="H50" s="15">
        <f>VLOOKUP($A50,[1]Hoja1!$A$9:$AM$276,5,0)+VLOOKUP($A50,[1]Hoja1!$A$9:$AM$276,6,0)</f>
        <v>0</v>
      </c>
      <c r="I50" s="15">
        <f>VLOOKUP($A50,[1]Hoja1!$A$9:$AM$276,4,0)</f>
        <v>0</v>
      </c>
      <c r="J50" s="15">
        <f>VLOOKUP($A50,[1]Hoja1!$A$9:$AM$276,8,0)+VLOOKUP($A50,[1]Hoja1!$A$9:$AM$276,10,0)++VLOOKUP($A50,[1]Hoja1!$A$9:$AM$276,11,0)</f>
        <v>104.5</v>
      </c>
      <c r="K50" s="16">
        <f t="shared" si="17"/>
        <v>8200</v>
      </c>
      <c r="L50" s="15">
        <f>VLOOKUP($A50,[1]Hoja1!$A$9:$AM$276,34,0)</f>
        <v>849.8</v>
      </c>
      <c r="M50" s="16">
        <f t="shared" si="18"/>
        <v>7350.2</v>
      </c>
    </row>
    <row r="51" spans="1:13" s="11" customFormat="1" ht="10.5" customHeight="1" x14ac:dyDescent="0.25">
      <c r="A51" s="27" t="s">
        <v>177</v>
      </c>
      <c r="B51" s="13" t="s">
        <v>178</v>
      </c>
      <c r="C51" s="14" t="s">
        <v>32</v>
      </c>
      <c r="D51" s="14" t="s">
        <v>158</v>
      </c>
      <c r="E51" s="15">
        <v>475</v>
      </c>
      <c r="F51" s="15">
        <f>VLOOKUP($A51,[1]Hoja1!$A$9:$AM$276,3,0)</f>
        <v>0</v>
      </c>
      <c r="G51" s="15">
        <f>VLOOKUP($A51,[1]Hoja1!$A$9:$AM$276,7,0)</f>
        <v>6767.12</v>
      </c>
      <c r="H51" s="15">
        <f>VLOOKUP($A51,[1]Hoja1!$A$9:$AM$276,5,0)+VLOOKUP($A51,[1]Hoja1!$A$9:$AM$276,6,0)</f>
        <v>947.4</v>
      </c>
      <c r="I51" s="15">
        <f>VLOOKUP($A51,[1]Hoja1!$A$9:$AM$276,4,0)</f>
        <v>1281.8499999999999</v>
      </c>
      <c r="J51" s="15">
        <f>VLOOKUP($A51,[1]Hoja1!$A$9:$AM$276,8,0)+VLOOKUP($A51,[1]Hoja1!$A$9:$AM$276,10,0)++VLOOKUP($A51,[1]Hoja1!$A$9:$AM$276,11,0)</f>
        <v>0</v>
      </c>
      <c r="K51" s="16">
        <f t="shared" ref="K51" si="20">SUM(F51:J51)</f>
        <v>8996.369999999999</v>
      </c>
      <c r="L51" s="15">
        <f>VLOOKUP($A51,[1]Hoja1!$A$9:$AM$276,34,0)</f>
        <v>907.21</v>
      </c>
      <c r="M51" s="16">
        <f t="shared" ref="M51" si="21">+K51-L51</f>
        <v>8089.1599999999989</v>
      </c>
    </row>
    <row r="52" spans="1:13" s="11" customFormat="1" ht="10.5" customHeight="1" x14ac:dyDescent="0.25">
      <c r="A52" s="27" t="s">
        <v>191</v>
      </c>
      <c r="B52" s="13" t="s">
        <v>192</v>
      </c>
      <c r="C52" s="14" t="s">
        <v>32</v>
      </c>
      <c r="D52" s="14" t="s">
        <v>158</v>
      </c>
      <c r="E52" s="15">
        <v>475</v>
      </c>
      <c r="F52" s="15">
        <f>VLOOKUP($A52,[1]Hoja1!$A$9:$AM$276,3,0)</f>
        <v>14250</v>
      </c>
      <c r="G52" s="15">
        <f>VLOOKUP($A52,[1]Hoja1!$A$9:$AM$276,7,0)</f>
        <v>0</v>
      </c>
      <c r="H52" s="15">
        <f>VLOOKUP($A52,[1]Hoja1!$A$9:$AM$276,5,0)+VLOOKUP($A52,[1]Hoja1!$A$9:$AM$276,6,0)</f>
        <v>0</v>
      </c>
      <c r="I52" s="15">
        <f>VLOOKUP($A52,[1]Hoja1!$A$9:$AM$276,4,0)</f>
        <v>0</v>
      </c>
      <c r="J52" s="15">
        <f>VLOOKUP($A52,[1]Hoja1!$A$9:$AM$276,8,0)+VLOOKUP($A52,[1]Hoja1!$A$9:$AM$276,10,0)++VLOOKUP($A52,[1]Hoja1!$A$9:$AM$276,11,0)</f>
        <v>9537.56</v>
      </c>
      <c r="K52" s="16">
        <f t="shared" si="17"/>
        <v>23787.559999999998</v>
      </c>
      <c r="L52" s="15">
        <f>VLOOKUP($A52,[1]Hoja1!$A$9:$AM$276,34,0)</f>
        <v>4081.38</v>
      </c>
      <c r="M52" s="16">
        <f t="shared" si="18"/>
        <v>19706.179999999997</v>
      </c>
    </row>
    <row r="53" spans="1:13" s="11" customFormat="1" ht="10.5" customHeight="1" x14ac:dyDescent="0.25">
      <c r="A53" s="27"/>
      <c r="B53" s="13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3" s="11" customFormat="1" ht="17.25" customHeight="1" x14ac:dyDescent="0.25">
      <c r="A54" s="6" t="s">
        <v>68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3" s="11" customFormat="1" ht="10.5" customHeight="1" x14ac:dyDescent="0.25">
      <c r="A55" s="27" t="s">
        <v>137</v>
      </c>
      <c r="B55" s="13" t="s">
        <v>69</v>
      </c>
      <c r="C55" s="14" t="s">
        <v>70</v>
      </c>
      <c r="D55" s="14" t="s">
        <v>158</v>
      </c>
      <c r="E55" s="15">
        <f t="shared" ref="E55:E59" si="22">+F55/30</f>
        <v>177.82000000000002</v>
      </c>
      <c r="F55" s="15">
        <f>VLOOKUP($A55,[1]Hoja1!$A$9:$AM$276,3,0)</f>
        <v>5334.6</v>
      </c>
      <c r="G55" s="15">
        <f>VLOOKUP($A55,[1]Hoja1!$A$9:$AM$276,7,0)</f>
        <v>0</v>
      </c>
      <c r="H55" s="15">
        <f>VLOOKUP($A55,[1]Hoja1!$A$9:$AM$276,5,0)+VLOOKUP($A55,[1]Hoja1!$A$9:$AM$276,6,0)</f>
        <v>0</v>
      </c>
      <c r="I55" s="15">
        <f>VLOOKUP($A55,[1]Hoja1!$A$9:$AM$276,4,0)</f>
        <v>0</v>
      </c>
      <c r="J55" s="15">
        <f>VLOOKUP($A55,[1]Hoja1!$A$9:$AM$276,8,0)+VLOOKUP($A55,[1]Hoja1!$A$9:$AM$276,10,0)++VLOOKUP($A55,[1]Hoja1!$A$9:$AM$276,11,0)</f>
        <v>0</v>
      </c>
      <c r="K55" s="16">
        <f t="shared" ref="K55:K59" si="23">SUM(F55:J55)</f>
        <v>5334.6</v>
      </c>
      <c r="L55" s="15">
        <f>VLOOKUP($A55,[1]Hoja1!$A$9:$AM$276,34,0)</f>
        <v>168.66</v>
      </c>
      <c r="M55" s="16">
        <f t="shared" ref="M55:M59" si="24">+K55-L55</f>
        <v>5165.9400000000005</v>
      </c>
    </row>
    <row r="56" spans="1:13" s="11" customFormat="1" ht="10.5" customHeight="1" x14ac:dyDescent="0.25">
      <c r="A56" s="27" t="s">
        <v>134</v>
      </c>
      <c r="B56" s="13" t="s">
        <v>94</v>
      </c>
      <c r="C56" s="14" t="s">
        <v>70</v>
      </c>
      <c r="D56" s="14" t="s">
        <v>158</v>
      </c>
      <c r="E56" s="15">
        <f t="shared" si="22"/>
        <v>172.87</v>
      </c>
      <c r="F56" s="15">
        <f>VLOOKUP($A56,[1]Hoja1!$A$9:$AM$276,3,0)</f>
        <v>5186.1000000000004</v>
      </c>
      <c r="G56" s="15">
        <f>VLOOKUP($A56,[1]Hoja1!$A$9:$AM$276,7,0)</f>
        <v>0</v>
      </c>
      <c r="H56" s="15">
        <f>VLOOKUP($A56,[1]Hoja1!$A$9:$AM$276,5,0)+VLOOKUP($A56,[1]Hoja1!$A$9:$AM$276,6,0)</f>
        <v>0</v>
      </c>
      <c r="I56" s="15">
        <f>VLOOKUP($A56,[1]Hoja1!$A$9:$AM$276,4,0)</f>
        <v>0</v>
      </c>
      <c r="J56" s="15">
        <f>VLOOKUP($A56,[1]Hoja1!$A$9:$AM$276,8,0)+VLOOKUP($A56,[1]Hoja1!$A$9:$AM$276,10,0)++VLOOKUP($A56,[1]Hoja1!$A$9:$AM$276,11,0)</f>
        <v>0</v>
      </c>
      <c r="K56" s="16">
        <f t="shared" si="23"/>
        <v>5186.1000000000004</v>
      </c>
      <c r="L56" s="15">
        <f>VLOOKUP($A56,[1]Hoja1!$A$9:$AM$276,34,0)</f>
        <v>-17.18</v>
      </c>
      <c r="M56" s="16">
        <f t="shared" si="24"/>
        <v>5203.2800000000007</v>
      </c>
    </row>
    <row r="57" spans="1:13" s="11" customFormat="1" ht="10.5" customHeight="1" x14ac:dyDescent="0.25">
      <c r="A57" s="27" t="s">
        <v>111</v>
      </c>
      <c r="B57" s="13" t="s">
        <v>71</v>
      </c>
      <c r="C57" s="14" t="s">
        <v>70</v>
      </c>
      <c r="D57" s="14" t="s">
        <v>158</v>
      </c>
      <c r="E57" s="15">
        <f t="shared" si="22"/>
        <v>172.87</v>
      </c>
      <c r="F57" s="15">
        <f>VLOOKUP($A57,[1]Hoja1!$A$9:$AM$276,3,0)</f>
        <v>5186.1000000000004</v>
      </c>
      <c r="G57" s="15">
        <f>VLOOKUP($A57,[1]Hoja1!$A$9:$AM$276,7,0)</f>
        <v>0</v>
      </c>
      <c r="H57" s="15">
        <f>VLOOKUP($A57,[1]Hoja1!$A$9:$AM$276,5,0)+VLOOKUP($A57,[1]Hoja1!$A$9:$AM$276,6,0)</f>
        <v>0</v>
      </c>
      <c r="I57" s="15">
        <f>VLOOKUP($A57,[1]Hoja1!$A$9:$AM$276,4,0)</f>
        <v>0</v>
      </c>
      <c r="J57" s="15">
        <f>VLOOKUP($A57,[1]Hoja1!$A$9:$AM$276,8,0)+VLOOKUP($A57,[1]Hoja1!$A$9:$AM$276,10,0)++VLOOKUP($A57,[1]Hoja1!$A$9:$AM$276,11,0)</f>
        <v>0</v>
      </c>
      <c r="K57" s="16">
        <f t="shared" si="23"/>
        <v>5186.1000000000004</v>
      </c>
      <c r="L57" s="15">
        <f>VLOOKUP($A57,[1]Hoja1!$A$9:$AM$276,34,0)</f>
        <v>-17.18</v>
      </c>
      <c r="M57" s="16">
        <f t="shared" si="24"/>
        <v>5203.2800000000007</v>
      </c>
    </row>
    <row r="58" spans="1:13" s="11" customFormat="1" ht="10.5" customHeight="1" x14ac:dyDescent="0.25">
      <c r="A58" s="27" t="s">
        <v>113</v>
      </c>
      <c r="B58" s="13" t="s">
        <v>72</v>
      </c>
      <c r="C58" s="14" t="s">
        <v>70</v>
      </c>
      <c r="D58" s="14" t="s">
        <v>158</v>
      </c>
      <c r="E58" s="15">
        <f t="shared" si="22"/>
        <v>172.87</v>
      </c>
      <c r="F58" s="15">
        <f>VLOOKUP($A58,[1]Hoja1!$A$9:$AM$276,3,0)</f>
        <v>5186.1000000000004</v>
      </c>
      <c r="G58" s="15">
        <f>VLOOKUP($A58,[1]Hoja1!$A$9:$AM$276,7,0)</f>
        <v>0</v>
      </c>
      <c r="H58" s="15">
        <f>VLOOKUP($A58,[1]Hoja1!$A$9:$AM$276,5,0)+VLOOKUP($A58,[1]Hoja1!$A$9:$AM$276,6,0)</f>
        <v>0</v>
      </c>
      <c r="I58" s="15">
        <f>VLOOKUP($A58,[1]Hoja1!$A$9:$AM$276,4,0)</f>
        <v>0</v>
      </c>
      <c r="J58" s="15">
        <f>VLOOKUP($A58,[1]Hoja1!$A$9:$AM$276,8,0)+VLOOKUP($A58,[1]Hoja1!$A$9:$AM$276,10,0)++VLOOKUP($A58,[1]Hoja1!$A$9:$AM$276,11,0)</f>
        <v>0</v>
      </c>
      <c r="K58" s="16">
        <f t="shared" si="23"/>
        <v>5186.1000000000004</v>
      </c>
      <c r="L58" s="15">
        <f>VLOOKUP($A58,[1]Hoja1!$A$9:$AM$276,34,0)</f>
        <v>-17.18</v>
      </c>
      <c r="M58" s="16">
        <f t="shared" si="24"/>
        <v>5203.2800000000007</v>
      </c>
    </row>
    <row r="59" spans="1:13" s="11" customFormat="1" ht="10.5" customHeight="1" x14ac:dyDescent="0.25">
      <c r="A59" s="27" t="s">
        <v>152</v>
      </c>
      <c r="B59" s="13" t="s">
        <v>174</v>
      </c>
      <c r="C59" s="14" t="s">
        <v>70</v>
      </c>
      <c r="D59" s="14" t="s">
        <v>158</v>
      </c>
      <c r="E59" s="15">
        <f t="shared" si="22"/>
        <v>300</v>
      </c>
      <c r="F59" s="15">
        <f>VLOOKUP($A59,[1]Hoja1!$A$9:$AM$276,3,0)</f>
        <v>9000</v>
      </c>
      <c r="G59" s="15">
        <f>VLOOKUP($A59,[1]Hoja1!$A$9:$AM$276,7,0)</f>
        <v>0</v>
      </c>
      <c r="H59" s="15">
        <f>VLOOKUP($A59,[1]Hoja1!$A$9:$AM$276,5,0)+VLOOKUP($A59,[1]Hoja1!$A$9:$AM$276,6,0)</f>
        <v>0</v>
      </c>
      <c r="I59" s="15">
        <f>VLOOKUP($A59,[1]Hoja1!$A$9:$AM$276,4,0)</f>
        <v>0</v>
      </c>
      <c r="J59" s="15">
        <f>VLOOKUP($A59,[1]Hoja1!$A$9:$AM$276,8,0)+VLOOKUP($A59,[1]Hoja1!$A$9:$AM$276,10,0)++VLOOKUP($A59,[1]Hoja1!$A$9:$AM$276,11,0)</f>
        <v>4200</v>
      </c>
      <c r="K59" s="16">
        <f t="shared" si="23"/>
        <v>13200</v>
      </c>
      <c r="L59" s="15">
        <f>VLOOKUP($A59,[1]Hoja1!$A$9:$AM$276,34,0)</f>
        <v>1768.18</v>
      </c>
      <c r="M59" s="16">
        <f t="shared" si="24"/>
        <v>11431.82</v>
      </c>
    </row>
    <row r="60" spans="1:13" s="11" customFormat="1" ht="10.5" customHeight="1" x14ac:dyDescent="0.25">
      <c r="A60" s="27"/>
      <c r="B60" s="13"/>
      <c r="C60" s="14"/>
      <c r="D60" s="14"/>
      <c r="E60" s="15"/>
      <c r="F60" s="15"/>
      <c r="G60" s="14"/>
      <c r="H60" s="14"/>
      <c r="I60" s="14"/>
      <c r="J60" s="14"/>
      <c r="K60" s="16"/>
      <c r="L60" s="16"/>
      <c r="M60" s="16"/>
    </row>
    <row r="61" spans="1:13" s="11" customFormat="1" ht="17.25" customHeight="1" x14ac:dyDescent="0.25">
      <c r="A61" s="6" t="s">
        <v>73</v>
      </c>
      <c r="B61" s="7"/>
      <c r="C61" s="8"/>
      <c r="D61" s="8"/>
      <c r="E61" s="9"/>
      <c r="F61" s="9"/>
      <c r="G61" s="8"/>
      <c r="H61" s="8"/>
      <c r="I61" s="8"/>
      <c r="J61" s="8"/>
      <c r="K61" s="10"/>
      <c r="L61" s="10"/>
      <c r="M61" s="10"/>
    </row>
    <row r="62" spans="1:13" s="11" customFormat="1" ht="12" customHeight="1" x14ac:dyDescent="0.25">
      <c r="A62" s="27" t="s">
        <v>74</v>
      </c>
      <c r="B62" s="13" t="s">
        <v>75</v>
      </c>
      <c r="C62" s="14" t="s">
        <v>17</v>
      </c>
      <c r="D62" s="14" t="s">
        <v>18</v>
      </c>
      <c r="E62" s="15">
        <f t="shared" ref="E62:E63" si="25">+F62/30</f>
        <v>170</v>
      </c>
      <c r="F62" s="15">
        <f>VLOOKUP($A62,[1]Hoja1!$A$9:$AM$276,3,0)</f>
        <v>5100</v>
      </c>
      <c r="G62" s="15">
        <f>VLOOKUP($A62,[1]Hoja1!$A$9:$AM$276,7,0)</f>
        <v>11917.81</v>
      </c>
      <c r="H62" s="15">
        <f>VLOOKUP($A62,[1]Hoja1!$A$9:$AM$276,5,0)+VLOOKUP($A62,[1]Hoja1!$A$9:$AM$276,6,0)</f>
        <v>879.04</v>
      </c>
      <c r="I62" s="15">
        <f>VLOOKUP($A62,[1]Hoja1!$A$9:$AM$276,4,0)</f>
        <v>3797.26</v>
      </c>
      <c r="J62" s="15">
        <f>VLOOKUP($A62,[1]Hoja1!$A$9:$AM$276,8,0)+VLOOKUP($A62,[1]Hoja1!$A$9:$AM$276,10,0)++VLOOKUP($A62,[1]Hoja1!$A$9:$AM$276,11,0)</f>
        <v>3000</v>
      </c>
      <c r="K62" s="16">
        <f t="shared" ref="K62:K65" si="26">SUM(F62:J62)</f>
        <v>24694.11</v>
      </c>
      <c r="L62" s="15">
        <f>VLOOKUP($A62,[1]Hoja1!$A$9:$AM$276,34,0)</f>
        <v>3601.04</v>
      </c>
      <c r="M62" s="16">
        <f t="shared" ref="M62:M65" si="27">+K62-L62</f>
        <v>21093.07</v>
      </c>
    </row>
    <row r="63" spans="1:13" s="11" customFormat="1" ht="10.5" customHeight="1" x14ac:dyDescent="0.25">
      <c r="A63" s="27" t="s">
        <v>138</v>
      </c>
      <c r="B63" s="13" t="s">
        <v>76</v>
      </c>
      <c r="C63" s="14" t="s">
        <v>17</v>
      </c>
      <c r="D63" s="14" t="s">
        <v>158</v>
      </c>
      <c r="E63" s="15">
        <f t="shared" si="25"/>
        <v>333.33</v>
      </c>
      <c r="F63" s="15">
        <f>VLOOKUP($A63,[1]Hoja1!$A$9:$AM$276,3,0)</f>
        <v>9999.9</v>
      </c>
      <c r="G63" s="15">
        <f>VLOOKUP($A63,[1]Hoja1!$A$9:$AM$276,7,0)</f>
        <v>0</v>
      </c>
      <c r="H63" s="15">
        <f>VLOOKUP($A63,[1]Hoja1!$A$9:$AM$276,5,0)+VLOOKUP($A63,[1]Hoja1!$A$9:$AM$276,6,0)</f>
        <v>0</v>
      </c>
      <c r="I63" s="15">
        <f>VLOOKUP($A63,[1]Hoja1!$A$9:$AM$276,4,0)</f>
        <v>0</v>
      </c>
      <c r="J63" s="15">
        <f>VLOOKUP($A63,[1]Hoja1!$A$9:$AM$276,8,0)+VLOOKUP($A63,[1]Hoja1!$A$9:$AM$276,10,0)++VLOOKUP($A63,[1]Hoja1!$A$9:$AM$276,11,0)</f>
        <v>5614.72</v>
      </c>
      <c r="K63" s="16">
        <f t="shared" si="26"/>
        <v>15614.619999999999</v>
      </c>
      <c r="L63" s="15">
        <f>VLOOKUP($A63,[1]Hoja1!$A$9:$AM$276,34,0)</f>
        <v>2355.1</v>
      </c>
      <c r="M63" s="16">
        <f t="shared" si="27"/>
        <v>13259.519999999999</v>
      </c>
    </row>
    <row r="64" spans="1:13" s="11" customFormat="1" ht="10.5" customHeight="1" x14ac:dyDescent="0.25">
      <c r="A64" s="27" t="s">
        <v>161</v>
      </c>
      <c r="B64" s="13" t="s">
        <v>162</v>
      </c>
      <c r="C64" s="14" t="s">
        <v>17</v>
      </c>
      <c r="D64" s="14" t="s">
        <v>158</v>
      </c>
      <c r="E64" s="15">
        <f t="shared" ref="E64" si="28">+F64/30</f>
        <v>134.1</v>
      </c>
      <c r="F64" s="15">
        <f>VLOOKUP($A64,[1]Hoja1!$A$9:$AM$276,3,0)</f>
        <v>4023</v>
      </c>
      <c r="G64" s="15">
        <f>VLOOKUP($A64,[1]Hoja1!$A$9:$AM$276,7,0)</f>
        <v>0</v>
      </c>
      <c r="H64" s="15">
        <f>VLOOKUP($A64,[1]Hoja1!$A$9:$AM$276,5,0)+VLOOKUP($A64,[1]Hoja1!$A$9:$AM$276,6,0)</f>
        <v>0</v>
      </c>
      <c r="I64" s="15">
        <f>VLOOKUP($A64,[1]Hoja1!$A$9:$AM$276,4,0)</f>
        <v>0</v>
      </c>
      <c r="J64" s="15">
        <f>VLOOKUP($A64,[1]Hoja1!$A$9:$AM$276,8,0)+VLOOKUP($A64,[1]Hoja1!$A$9:$AM$276,10,0)++VLOOKUP($A64,[1]Hoja1!$A$9:$AM$276,11,0)</f>
        <v>1906.95</v>
      </c>
      <c r="K64" s="16">
        <f t="shared" si="26"/>
        <v>5929.95</v>
      </c>
      <c r="L64" s="15">
        <f>VLOOKUP($A64,[1]Hoja1!$A$9:$AM$276,34,0)</f>
        <v>793.8</v>
      </c>
      <c r="M64" s="16">
        <f t="shared" si="27"/>
        <v>5136.1499999999996</v>
      </c>
    </row>
    <row r="65" spans="1:13" s="11" customFormat="1" ht="10.5" customHeight="1" x14ac:dyDescent="0.25">
      <c r="A65" s="27" t="s">
        <v>179</v>
      </c>
      <c r="B65" s="13" t="s">
        <v>180</v>
      </c>
      <c r="C65" s="14" t="s">
        <v>32</v>
      </c>
      <c r="D65" s="14" t="s">
        <v>158</v>
      </c>
      <c r="E65" s="15">
        <v>475</v>
      </c>
      <c r="F65" s="15">
        <f>VLOOKUP($A65,[1]Hoja1!$A$9:$AM$276,3,0)</f>
        <v>14250</v>
      </c>
      <c r="G65" s="15">
        <f>VLOOKUP($A65,[1]Hoja1!$A$9:$AM$276,7,0)</f>
        <v>0</v>
      </c>
      <c r="H65" s="15">
        <f>VLOOKUP($A65,[1]Hoja1!$A$9:$AM$276,5,0)+VLOOKUP($A65,[1]Hoja1!$A$9:$AM$276,6,0)</f>
        <v>0</v>
      </c>
      <c r="I65" s="15">
        <f>VLOOKUP($A65,[1]Hoja1!$A$9:$AM$276,4,0)</f>
        <v>0</v>
      </c>
      <c r="J65" s="15">
        <f>VLOOKUP($A65,[1]Hoja1!$A$9:$AM$276,8,0)+VLOOKUP($A65,[1]Hoja1!$A$9:$AM$276,10,0)++VLOOKUP($A65,[1]Hoja1!$A$9:$AM$276,11,0)</f>
        <v>9537.56</v>
      </c>
      <c r="K65" s="16">
        <f t="shared" si="26"/>
        <v>23787.559999999998</v>
      </c>
      <c r="L65" s="15">
        <f>VLOOKUP($A65,[1]Hoja1!$A$9:$AM$276,34,0)</f>
        <v>4081.38</v>
      </c>
      <c r="M65" s="16">
        <f t="shared" si="27"/>
        <v>19706.179999999997</v>
      </c>
    </row>
    <row r="66" spans="1:13" x14ac:dyDescent="0.25">
      <c r="A66" s="27"/>
    </row>
    <row r="67" spans="1:13" s="11" customFormat="1" ht="10.5" customHeight="1" x14ac:dyDescent="0.25">
      <c r="A67" s="27"/>
      <c r="B67" s="13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3" s="11" customFormat="1" ht="10.5" customHeight="1" x14ac:dyDescent="0.25">
      <c r="A68" s="27"/>
      <c r="B68" s="13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3" s="11" customFormat="1" ht="17.25" customHeight="1" x14ac:dyDescent="0.25">
      <c r="A69" s="6" t="s">
        <v>77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3" s="11" customFormat="1" ht="10.5" customHeight="1" x14ac:dyDescent="0.25">
      <c r="A70" s="27" t="s">
        <v>78</v>
      </c>
      <c r="B70" s="13" t="s">
        <v>79</v>
      </c>
      <c r="C70" s="14" t="s">
        <v>80</v>
      </c>
      <c r="D70" s="14" t="s">
        <v>18</v>
      </c>
      <c r="E70" s="15">
        <f t="shared" ref="E70" si="29">+F70/30</f>
        <v>330.60999999999996</v>
      </c>
      <c r="F70" s="15">
        <f>VLOOKUP($A70,[1]Hoja1!$A$9:$AM$276,3,0)</f>
        <v>9918.2999999999993</v>
      </c>
      <c r="G70" s="15">
        <f>VLOOKUP($A70,[1]Hoja1!$A$9:$AM$276,7,0)</f>
        <v>0</v>
      </c>
      <c r="H70" s="15">
        <f>VLOOKUP($A70,[1]Hoja1!$A$9:$AM$276,5,0)+VLOOKUP($A70,[1]Hoja1!$A$9:$AM$276,6,0)</f>
        <v>0</v>
      </c>
      <c r="I70" s="15">
        <f>VLOOKUP($A70,[1]Hoja1!$A$9:$AM$276,4,0)</f>
        <v>0</v>
      </c>
      <c r="J70" s="15">
        <f>VLOOKUP($A70,[1]Hoja1!$A$9:$AM$276,8,0)+VLOOKUP($A70,[1]Hoja1!$A$9:$AM$276,10,0)++VLOOKUP($A70,[1]Hoja1!$A$9:$AM$276,11,0)</f>
        <v>0</v>
      </c>
      <c r="K70" s="16">
        <f t="shared" ref="K70" si="30">SUM(F70:J70)</f>
        <v>9918.2999999999993</v>
      </c>
      <c r="L70" s="15">
        <f>VLOOKUP($A70,[1]Hoja1!$A$9:$AM$276,34,0)</f>
        <v>1114.3399999999999</v>
      </c>
      <c r="M70" s="16">
        <f t="shared" ref="M70" si="31">+K70-L70</f>
        <v>8803.9599999999991</v>
      </c>
    </row>
    <row r="71" spans="1:13" s="11" customFormat="1" ht="10.5" customHeight="1" x14ac:dyDescent="0.25">
      <c r="A71" s="27"/>
      <c r="B71" s="13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3" s="11" customFormat="1" ht="17.25" customHeight="1" x14ac:dyDescent="0.25">
      <c r="A72" s="6" t="s">
        <v>123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3" s="11" customFormat="1" ht="10.5" customHeight="1" x14ac:dyDescent="0.25">
      <c r="A73" s="27" t="s">
        <v>139</v>
      </c>
      <c r="B73" s="13" t="s">
        <v>124</v>
      </c>
      <c r="C73" s="14" t="s">
        <v>17</v>
      </c>
      <c r="D73" s="14" t="s">
        <v>158</v>
      </c>
      <c r="E73" s="15">
        <f t="shared" ref="E73:E74" si="32">+F73/30</f>
        <v>200</v>
      </c>
      <c r="F73" s="15">
        <f>VLOOKUP($A73,[1]Hoja1!$A$9:$AM$276,3,0)</f>
        <v>6000</v>
      </c>
      <c r="G73" s="15">
        <f>VLOOKUP($A73,[1]Hoja1!$A$9:$AM$276,7,0)</f>
        <v>0</v>
      </c>
      <c r="H73" s="15">
        <f>VLOOKUP($A73,[1]Hoja1!$A$9:$AM$276,5,0)+VLOOKUP($A73,[1]Hoja1!$A$9:$AM$276,6,0)</f>
        <v>0</v>
      </c>
      <c r="I73" s="15">
        <f>VLOOKUP($A73,[1]Hoja1!$A$9:$AM$276,4,0)</f>
        <v>0</v>
      </c>
      <c r="J73" s="15">
        <f>VLOOKUP($A73,[1]Hoja1!$A$9:$AM$276,8,0)+VLOOKUP($A73,[1]Hoja1!$A$9:$AM$276,10,0)++VLOOKUP($A73,[1]Hoja1!$A$9:$AM$276,11,0)</f>
        <v>2139.6999999999998</v>
      </c>
      <c r="K73" s="16">
        <f t="shared" ref="K73:K74" si="33">SUM(F73:J73)</f>
        <v>8139.7</v>
      </c>
      <c r="L73" s="15">
        <f>VLOOKUP($A73,[1]Hoja1!$A$9:$AM$276,34,0)</f>
        <v>832.48</v>
      </c>
      <c r="M73" s="16">
        <f t="shared" ref="M73:M74" si="34">+K73-L73</f>
        <v>7307.2199999999993</v>
      </c>
    </row>
    <row r="74" spans="1:13" s="11" customFormat="1" ht="10.5" customHeight="1" x14ac:dyDescent="0.25">
      <c r="A74" s="27" t="s">
        <v>140</v>
      </c>
      <c r="B74" s="13" t="s">
        <v>125</v>
      </c>
      <c r="C74" s="14" t="s">
        <v>17</v>
      </c>
      <c r="D74" s="14" t="s">
        <v>158</v>
      </c>
      <c r="E74" s="15">
        <f t="shared" si="32"/>
        <v>200</v>
      </c>
      <c r="F74" s="15">
        <f>VLOOKUP($A74,[1]Hoja1!$A$9:$AM$276,3,0)</f>
        <v>6000</v>
      </c>
      <c r="G74" s="15">
        <f>VLOOKUP($A74,[1]Hoja1!$A$9:$AM$276,7,0)</f>
        <v>0</v>
      </c>
      <c r="H74" s="15">
        <f>VLOOKUP($A74,[1]Hoja1!$A$9:$AM$276,5,0)+VLOOKUP($A74,[1]Hoja1!$A$9:$AM$276,6,0)</f>
        <v>0</v>
      </c>
      <c r="I74" s="15">
        <f>VLOOKUP($A74,[1]Hoja1!$A$9:$AM$276,4,0)</f>
        <v>0</v>
      </c>
      <c r="J74" s="15">
        <f>VLOOKUP($A74,[1]Hoja1!$A$9:$AM$276,8,0)+VLOOKUP($A74,[1]Hoja1!$A$9:$AM$276,10,0)++VLOOKUP($A74,[1]Hoja1!$A$9:$AM$276,11,0)</f>
        <v>2139.6999999999998</v>
      </c>
      <c r="K74" s="16">
        <f t="shared" si="33"/>
        <v>8139.7</v>
      </c>
      <c r="L74" s="15">
        <f>VLOOKUP($A74,[1]Hoja1!$A$9:$AM$276,34,0)</f>
        <v>832.48</v>
      </c>
      <c r="M74" s="16">
        <f t="shared" si="34"/>
        <v>7307.2199999999993</v>
      </c>
    </row>
    <row r="75" spans="1:13" s="11" customFormat="1" ht="10.5" customHeight="1" x14ac:dyDescent="0.25">
      <c r="A75" s="27"/>
      <c r="B75" s="13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3" s="11" customFormat="1" ht="17.25" customHeight="1" x14ac:dyDescent="0.25">
      <c r="A76" s="6" t="s">
        <v>81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3" s="11" customFormat="1" ht="10.5" customHeight="1" x14ac:dyDescent="0.25">
      <c r="A77" s="27" t="s">
        <v>82</v>
      </c>
      <c r="B77" s="13" t="s">
        <v>83</v>
      </c>
      <c r="C77" s="14" t="s">
        <v>84</v>
      </c>
      <c r="D77" s="14" t="s">
        <v>18</v>
      </c>
      <c r="E77" s="15">
        <f>+F77/30</f>
        <v>436.25</v>
      </c>
      <c r="F77" s="15">
        <f>VLOOKUP($A77,[1]Hoja1!$A$9:$AM$276,3,0)</f>
        <v>13087.5</v>
      </c>
      <c r="G77" s="15">
        <f>VLOOKUP($A77,[1]Hoja1!$A$9:$AM$276,7,0)</f>
        <v>0</v>
      </c>
      <c r="H77" s="15">
        <f>VLOOKUP($A77,[1]Hoja1!$A$9:$AM$276,5,0)+VLOOKUP($A77,[1]Hoja1!$A$9:$AM$276,6,0)</f>
        <v>0</v>
      </c>
      <c r="I77" s="15">
        <f>VLOOKUP($A77,[1]Hoja1!$A$9:$AM$276,4,0)</f>
        <v>0</v>
      </c>
      <c r="J77" s="15">
        <f>VLOOKUP($A77,[1]Hoja1!$A$9:$AM$276,8,0)+VLOOKUP($A77,[1]Hoja1!$A$9:$AM$276,10,0)++VLOOKUP($A77,[1]Hoja1!$A$9:$AM$276,11,0)</f>
        <v>0</v>
      </c>
      <c r="K77" s="16">
        <f>SUM(F77:J77)</f>
        <v>13087.5</v>
      </c>
      <c r="L77" s="15">
        <f>VLOOKUP($A77,[1]Hoja1!$A$9:$AM$276,34,0)</f>
        <v>5522.55</v>
      </c>
      <c r="M77" s="16">
        <f>+K77-L77</f>
        <v>7564.95</v>
      </c>
    </row>
    <row r="78" spans="1:13" s="11" customFormat="1" ht="10.5" customHeight="1" x14ac:dyDescent="0.25">
      <c r="A78" s="27"/>
      <c r="B78" s="13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3" s="11" customFormat="1" ht="17.25" customHeight="1" x14ac:dyDescent="0.25">
      <c r="A79" s="6" t="s">
        <v>85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3" s="11" customFormat="1" ht="10.5" customHeight="1" x14ac:dyDescent="0.25">
      <c r="A80" s="27" t="s">
        <v>86</v>
      </c>
      <c r="B80" s="13" t="s">
        <v>87</v>
      </c>
      <c r="C80" s="14" t="s">
        <v>17</v>
      </c>
      <c r="D80" s="14" t="s">
        <v>18</v>
      </c>
      <c r="E80" s="15">
        <f t="shared" ref="E80:E81" si="35">+F80/30</f>
        <v>326.69</v>
      </c>
      <c r="F80" s="15">
        <f>VLOOKUP($A80,[1]Hoja1!$A$9:$AM$276,3,0)</f>
        <v>9800.7000000000007</v>
      </c>
      <c r="G80" s="15">
        <f>VLOOKUP($A80,[1]Hoja1!$A$9:$AM$276,7,0)</f>
        <v>0</v>
      </c>
      <c r="H80" s="15">
        <f>VLOOKUP($A80,[1]Hoja1!$A$9:$AM$276,5,0)+VLOOKUP($A80,[1]Hoja1!$A$9:$AM$276,6,0)</f>
        <v>0</v>
      </c>
      <c r="I80" s="15">
        <f>VLOOKUP($A80,[1]Hoja1!$A$9:$AM$276,4,0)</f>
        <v>0</v>
      </c>
      <c r="J80" s="15">
        <f>VLOOKUP($A80,[1]Hoja1!$A$9:$AM$276,8,0)+VLOOKUP($A80,[1]Hoja1!$A$9:$AM$276,10,0)++VLOOKUP($A80,[1]Hoja1!$A$9:$AM$276,11,0)</f>
        <v>0</v>
      </c>
      <c r="K80" s="16">
        <f t="shared" ref="K80:K81" si="36">SUM(F80:J80)</f>
        <v>9800.7000000000007</v>
      </c>
      <c r="L80" s="15">
        <f>VLOOKUP($A80,[1]Hoja1!$A$9:$AM$276,34,0)</f>
        <v>1091.74</v>
      </c>
      <c r="M80" s="16">
        <f t="shared" ref="M80:M81" si="37">+K80-L80</f>
        <v>8708.9600000000009</v>
      </c>
    </row>
    <row r="81" spans="1:13" s="11" customFormat="1" ht="10.5" customHeight="1" x14ac:dyDescent="0.25">
      <c r="A81" s="27" t="s">
        <v>133</v>
      </c>
      <c r="B81" s="13" t="s">
        <v>126</v>
      </c>
      <c r="C81" s="14" t="s">
        <v>127</v>
      </c>
      <c r="D81" s="14" t="s">
        <v>18</v>
      </c>
      <c r="E81" s="15">
        <f t="shared" si="35"/>
        <v>333</v>
      </c>
      <c r="F81" s="15">
        <f>VLOOKUP($A81,[1]Hoja1!$A$9:$AM$276,3,0)</f>
        <v>9990</v>
      </c>
      <c r="G81" s="15">
        <f>VLOOKUP($A81,[1]Hoja1!$A$9:$AM$276,7,0)</f>
        <v>0</v>
      </c>
      <c r="H81" s="15">
        <f>VLOOKUP($A81,[1]Hoja1!$A$9:$AM$276,5,0)+VLOOKUP($A81,[1]Hoja1!$A$9:$AM$276,6,0)</f>
        <v>0</v>
      </c>
      <c r="I81" s="15">
        <f>VLOOKUP($A81,[1]Hoja1!$A$9:$AM$276,4,0)</f>
        <v>0</v>
      </c>
      <c r="J81" s="15">
        <f>VLOOKUP($A81,[1]Hoja1!$A$9:$AM$276,8,0)+VLOOKUP($A81,[1]Hoja1!$A$9:$AM$276,10,0)++VLOOKUP($A81,[1]Hoja1!$A$9:$AM$276,11,0)</f>
        <v>1120.74</v>
      </c>
      <c r="K81" s="16">
        <f t="shared" si="36"/>
        <v>11110.74</v>
      </c>
      <c r="L81" s="15">
        <f>VLOOKUP($A81,[1]Hoja1!$A$9:$AM$276,34,0)</f>
        <v>1340.08</v>
      </c>
      <c r="M81" s="16">
        <f t="shared" si="37"/>
        <v>9770.66</v>
      </c>
    </row>
    <row r="82" spans="1:13" s="11" customFormat="1" ht="10.5" customHeight="1" x14ac:dyDescent="0.25">
      <c r="A82" s="27"/>
      <c r="B82" s="13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3" s="11" customFormat="1" ht="17.25" customHeight="1" x14ac:dyDescent="0.25">
      <c r="A83" s="6" t="s">
        <v>88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3" s="11" customFormat="1" ht="10.5" customHeight="1" x14ac:dyDescent="0.25">
      <c r="A84" s="27" t="s">
        <v>89</v>
      </c>
      <c r="B84" s="13" t="s">
        <v>90</v>
      </c>
      <c r="C84" s="14" t="s">
        <v>17</v>
      </c>
      <c r="D84" s="14" t="s">
        <v>18</v>
      </c>
      <c r="E84" s="15">
        <f>+F84/30</f>
        <v>305.60000000000002</v>
      </c>
      <c r="F84" s="15">
        <f>VLOOKUP($A84,[1]Hoja1!$A$9:$AM$276,3,0)</f>
        <v>9168</v>
      </c>
      <c r="G84" s="15">
        <f>VLOOKUP($A84,[1]Hoja1!$A$9:$AM$276,7,0)</f>
        <v>0</v>
      </c>
      <c r="H84" s="15">
        <f>VLOOKUP($A84,[1]Hoja1!$A$9:$AM$276,5,0)+VLOOKUP($A84,[1]Hoja1!$A$9:$AM$276,6,0)</f>
        <v>0</v>
      </c>
      <c r="I84" s="15">
        <f>VLOOKUP($A84,[1]Hoja1!$A$9:$AM$276,4,0)</f>
        <v>0</v>
      </c>
      <c r="J84" s="15">
        <f>VLOOKUP($A84,[1]Hoja1!$A$9:$AM$276,8,0)+VLOOKUP($A84,[1]Hoja1!$A$9:$AM$276,10,0)++VLOOKUP($A84,[1]Hoja1!$A$9:$AM$276,11,0)</f>
        <v>0</v>
      </c>
      <c r="K84" s="16">
        <f>SUM(F84:J84)</f>
        <v>9168</v>
      </c>
      <c r="L84" s="15">
        <f>VLOOKUP($A84,[1]Hoja1!$A$9:$AM$276,34,0)</f>
        <v>986.58</v>
      </c>
      <c r="M84" s="16">
        <f>+K84-L84</f>
        <v>8181.42</v>
      </c>
    </row>
    <row r="85" spans="1:13" s="11" customFormat="1" ht="10.5" customHeight="1" x14ac:dyDescent="0.25">
      <c r="A85" s="27"/>
      <c r="B85" s="13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3" s="11" customFormat="1" ht="17.25" customHeight="1" x14ac:dyDescent="0.25">
      <c r="A86" s="6" t="s">
        <v>91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3" s="11" customFormat="1" ht="10.5" customHeight="1" x14ac:dyDescent="0.25">
      <c r="A87" s="27" t="s">
        <v>92</v>
      </c>
      <c r="B87" s="13" t="s">
        <v>93</v>
      </c>
      <c r="C87" s="14" t="s">
        <v>17</v>
      </c>
      <c r="D87" s="14" t="s">
        <v>18</v>
      </c>
      <c r="E87" s="15">
        <f>+F87/30</f>
        <v>480.3</v>
      </c>
      <c r="F87" s="15">
        <f>VLOOKUP($A87,[1]Hoja1!$A$9:$AM$276,3,0)</f>
        <v>14409</v>
      </c>
      <c r="G87" s="15">
        <f>VLOOKUP($A87,[1]Hoja1!$A$9:$AM$276,7,0)</f>
        <v>0</v>
      </c>
      <c r="H87" s="15">
        <f>VLOOKUP($A87,[1]Hoja1!$A$9:$AM$276,5,0)+VLOOKUP($A87,[1]Hoja1!$A$9:$AM$276,6,0)</f>
        <v>0</v>
      </c>
      <c r="I87" s="15">
        <f>VLOOKUP($A87,[1]Hoja1!$A$9:$AM$276,4,0)</f>
        <v>0</v>
      </c>
      <c r="J87" s="15">
        <f>VLOOKUP($A87,[1]Hoja1!$A$9:$AM$276,8,0)+VLOOKUP($A87,[1]Hoja1!$A$9:$AM$276,10,0)++VLOOKUP($A87,[1]Hoja1!$A$9:$AM$276,11,0)</f>
        <v>0</v>
      </c>
      <c r="K87" s="16">
        <f>SUM(F87:J87)</f>
        <v>14409</v>
      </c>
      <c r="L87" s="15">
        <f>VLOOKUP($A87,[1]Hoja1!$A$9:$AM$276,34,0)</f>
        <v>6997.61</v>
      </c>
      <c r="M87" s="16">
        <f>+K87-L87</f>
        <v>7411.39</v>
      </c>
    </row>
    <row r="88" spans="1:13" s="11" customFormat="1" ht="10.5" customHeight="1" x14ac:dyDescent="0.25">
      <c r="A88" s="27"/>
      <c r="B88" s="13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3" s="11" customFormat="1" ht="17.25" customHeight="1" x14ac:dyDescent="0.25">
      <c r="A89" s="6" t="s">
        <v>173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3" s="11" customFormat="1" ht="10.5" customHeight="1" x14ac:dyDescent="0.25">
      <c r="A90" s="27" t="s">
        <v>96</v>
      </c>
      <c r="B90" s="13" t="s">
        <v>97</v>
      </c>
      <c r="C90" s="14" t="s">
        <v>17</v>
      </c>
      <c r="D90" s="14" t="s">
        <v>18</v>
      </c>
      <c r="E90" s="15">
        <f t="shared" ref="E90" si="38">+F90/30</f>
        <v>263.94</v>
      </c>
      <c r="F90" s="15">
        <f>VLOOKUP($A90,[1]Hoja1!$A$9:$AM$276,3,0)</f>
        <v>7918.2</v>
      </c>
      <c r="G90" s="15">
        <f>VLOOKUP($A90,[1]Hoja1!$A$9:$AM$276,7,0)</f>
        <v>0</v>
      </c>
      <c r="H90" s="15">
        <f>VLOOKUP($A90,[1]Hoja1!$A$9:$AM$276,5,0)+VLOOKUP($A90,[1]Hoja1!$A$9:$AM$276,6,0)</f>
        <v>0</v>
      </c>
      <c r="I90" s="15">
        <f>VLOOKUP($A90,[1]Hoja1!$A$9:$AM$276,4,0)</f>
        <v>0</v>
      </c>
      <c r="J90" s="15">
        <f>VLOOKUP($A90,[1]Hoja1!$A$9:$AM$276,8,0)+VLOOKUP($A90,[1]Hoja1!$A$9:$AM$276,10,0)++VLOOKUP($A90,[1]Hoja1!$A$9:$AM$276,11,0)</f>
        <v>0</v>
      </c>
      <c r="K90" s="16">
        <f>SUM(F90:J90)</f>
        <v>7918.2</v>
      </c>
      <c r="L90" s="15">
        <f>VLOOKUP($A90,[1]Hoja1!$A$9:$AM$276,34,0)</f>
        <v>810.54</v>
      </c>
      <c r="M90" s="16">
        <f t="shared" ref="M90" si="39">+K90-L90</f>
        <v>7107.66</v>
      </c>
    </row>
    <row r="91" spans="1:13" s="11" customFormat="1" ht="10.5" customHeight="1" x14ac:dyDescent="0.25">
      <c r="A91" s="27"/>
      <c r="B91" s="13"/>
      <c r="C91" s="14"/>
      <c r="D91" s="14"/>
      <c r="E91" s="15"/>
      <c r="F91" s="15"/>
      <c r="G91" s="14"/>
      <c r="H91" s="14"/>
      <c r="I91" s="14"/>
      <c r="J91" s="14"/>
      <c r="K91" s="16"/>
      <c r="L91" s="16"/>
      <c r="M91" s="16"/>
    </row>
    <row r="92" spans="1:13" s="11" customFormat="1" ht="17.25" customHeight="1" x14ac:dyDescent="0.25">
      <c r="A92" s="6" t="s">
        <v>95</v>
      </c>
      <c r="B92" s="7"/>
      <c r="C92" s="8"/>
      <c r="D92" s="8"/>
      <c r="E92" s="9"/>
      <c r="F92" s="9"/>
      <c r="G92" s="8"/>
      <c r="H92" s="8"/>
      <c r="I92" s="8"/>
      <c r="J92" s="8"/>
      <c r="K92" s="10"/>
      <c r="L92" s="10"/>
      <c r="M92" s="10"/>
    </row>
    <row r="93" spans="1:13" s="11" customFormat="1" ht="10.5" customHeight="1" x14ac:dyDescent="0.25">
      <c r="A93" s="27" t="s">
        <v>98</v>
      </c>
      <c r="B93" s="13" t="s">
        <v>99</v>
      </c>
      <c r="C93" s="14" t="s">
        <v>44</v>
      </c>
      <c r="D93" s="14" t="s">
        <v>18</v>
      </c>
      <c r="E93" s="15">
        <v>0</v>
      </c>
      <c r="F93" s="15">
        <f>VLOOKUP($A93,[1]Hoja1!$A$9:$AM$276,3,0)</f>
        <v>345.74</v>
      </c>
      <c r="G93" s="15">
        <f>VLOOKUP($A93,[1]Hoja1!$A$9:$AM$276,7,0)</f>
        <v>0</v>
      </c>
      <c r="H93" s="15">
        <f>VLOOKUP($A93,[1]Hoja1!$A$9:$AM$276,5,0)+VLOOKUP($A93,[1]Hoja1!$A$9:$AM$276,6,0)</f>
        <v>0</v>
      </c>
      <c r="I93" s="15">
        <f>VLOOKUP($A93,[1]Hoja1!$A$9:$AM$276,4,0)</f>
        <v>0</v>
      </c>
      <c r="J93" s="15">
        <f>VLOOKUP($A93,[1]Hoja1!$A$9:$AM$276,8,0)+VLOOKUP($A93,[1]Hoja1!$A$9:$AM$276,10,0)++VLOOKUP($A93,[1]Hoja1!$A$9:$AM$276,11,0)</f>
        <v>0</v>
      </c>
      <c r="K93" s="16">
        <f t="shared" ref="K93:K94" si="40">SUM(F93:J93)</f>
        <v>345.74</v>
      </c>
      <c r="L93" s="15">
        <f>VLOOKUP($A93,[1]Hoja1!$A$9:$AM$276,34,0)</f>
        <v>-192.95</v>
      </c>
      <c r="M93" s="16">
        <f t="shared" ref="M93:M94" si="41">+K93-L93</f>
        <v>538.69000000000005</v>
      </c>
    </row>
    <row r="94" spans="1:13" s="11" customFormat="1" ht="10.5" customHeight="1" x14ac:dyDescent="0.25">
      <c r="A94" s="27" t="s">
        <v>141</v>
      </c>
      <c r="B94" s="13" t="s">
        <v>100</v>
      </c>
      <c r="C94" s="14" t="s">
        <v>17</v>
      </c>
      <c r="D94" s="14" t="s">
        <v>18</v>
      </c>
      <c r="E94" s="15">
        <f t="shared" ref="E94" si="42">+F94/30</f>
        <v>333.33</v>
      </c>
      <c r="F94" s="15">
        <f>VLOOKUP($A94,[1]Hoja1!$A$9:$AM$276,3,0)</f>
        <v>9999.9</v>
      </c>
      <c r="G94" s="15">
        <f>VLOOKUP($A94,[1]Hoja1!$A$9:$AM$276,7,0)</f>
        <v>0</v>
      </c>
      <c r="H94" s="15">
        <f>VLOOKUP($A94,[1]Hoja1!$A$9:$AM$276,5,0)+VLOOKUP($A94,[1]Hoja1!$A$9:$AM$276,6,0)</f>
        <v>0</v>
      </c>
      <c r="I94" s="15">
        <f>VLOOKUP($A94,[1]Hoja1!$A$9:$AM$276,4,0)</f>
        <v>0</v>
      </c>
      <c r="J94" s="15">
        <f>VLOOKUP($A94,[1]Hoja1!$A$9:$AM$276,8,0)+VLOOKUP($A94,[1]Hoja1!$A$9:$AM$276,10,0)++VLOOKUP($A94,[1]Hoja1!$A$9:$AM$276,11,0)</f>
        <v>1110.8399999999999</v>
      </c>
      <c r="K94" s="16">
        <f t="shared" si="40"/>
        <v>11110.74</v>
      </c>
      <c r="L94" s="15">
        <f>VLOOKUP($A94,[1]Hoja1!$A$9:$AM$276,34,0)</f>
        <v>1340.12</v>
      </c>
      <c r="M94" s="16">
        <f t="shared" si="41"/>
        <v>9770.619999999999</v>
      </c>
    </row>
    <row r="95" spans="1:13" s="11" customFormat="1" ht="10.5" customHeight="1" x14ac:dyDescent="0.25">
      <c r="A95" s="27"/>
      <c r="B95" s="13"/>
      <c r="C95" s="14"/>
      <c r="D95" s="14"/>
      <c r="E95" s="15"/>
      <c r="F95" s="15"/>
      <c r="G95" s="14"/>
      <c r="H95" s="14"/>
      <c r="I95" s="14"/>
      <c r="J95" s="14"/>
      <c r="K95" s="16"/>
      <c r="L95" s="16"/>
      <c r="M95" s="16"/>
    </row>
    <row r="96" spans="1:13" s="11" customFormat="1" ht="17.25" customHeight="1" x14ac:dyDescent="0.25">
      <c r="A96" s="6" t="s">
        <v>101</v>
      </c>
      <c r="B96" s="7"/>
      <c r="C96" s="8"/>
      <c r="D96" s="8"/>
      <c r="E96" s="9"/>
      <c r="F96" s="9"/>
      <c r="G96" s="8"/>
      <c r="H96" s="8"/>
      <c r="I96" s="8"/>
      <c r="J96" s="8"/>
      <c r="K96" s="10"/>
      <c r="L96" s="10"/>
      <c r="M96" s="10"/>
    </row>
    <row r="97" spans="1:13" s="11" customFormat="1" ht="10.5" customHeight="1" x14ac:dyDescent="0.25">
      <c r="A97" s="27" t="s">
        <v>102</v>
      </c>
      <c r="B97" s="13" t="s">
        <v>103</v>
      </c>
      <c r="C97" s="14" t="s">
        <v>17</v>
      </c>
      <c r="D97" s="14" t="s">
        <v>18</v>
      </c>
      <c r="E97" s="15">
        <f t="shared" ref="E97" si="43">+F97/30</f>
        <v>212.8</v>
      </c>
      <c r="F97" s="15">
        <f>VLOOKUP($A97,[1]Hoja1!$A$9:$AM$276,3,0)</f>
        <v>6384</v>
      </c>
      <c r="G97" s="15">
        <f>VLOOKUP($A97,[1]Hoja1!$A$9:$AM$276,7,0)</f>
        <v>0</v>
      </c>
      <c r="H97" s="15">
        <f>VLOOKUP($A97,[1]Hoja1!$A$9:$AM$276,5,0)+VLOOKUP($A97,[1]Hoja1!$A$9:$AM$276,6,0)</f>
        <v>0</v>
      </c>
      <c r="I97" s="15">
        <f>VLOOKUP($A97,[1]Hoja1!$A$9:$AM$276,4,0)</f>
        <v>0</v>
      </c>
      <c r="J97" s="15">
        <f>VLOOKUP($A97,[1]Hoja1!$A$9:$AM$276,8,0)+VLOOKUP($A97,[1]Hoja1!$A$9:$AM$276,10,0)++VLOOKUP($A97,[1]Hoja1!$A$9:$AM$276,11,0)</f>
        <v>0</v>
      </c>
      <c r="K97" s="16">
        <f>SUM(F97:J97)</f>
        <v>6384</v>
      </c>
      <c r="L97" s="15">
        <f>VLOOKUP($A97,[1]Hoja1!$A$9:$AM$276,34,0)</f>
        <v>3204.17</v>
      </c>
      <c r="M97" s="16">
        <f>+K97-L97</f>
        <v>3179.83</v>
      </c>
    </row>
    <row r="98" spans="1:13" s="11" customFormat="1" ht="10.5" customHeight="1" x14ac:dyDescent="0.25">
      <c r="A98" s="27"/>
      <c r="B98" s="13"/>
      <c r="C98" s="14"/>
      <c r="D98" s="14"/>
      <c r="E98" s="15"/>
      <c r="F98" s="15"/>
      <c r="G98" s="14"/>
      <c r="H98" s="14"/>
      <c r="I98" s="14"/>
      <c r="J98" s="14"/>
      <c r="K98" s="16"/>
      <c r="L98" s="16"/>
      <c r="M98" s="16"/>
    </row>
    <row r="99" spans="1:13" s="11" customFormat="1" ht="17.25" customHeight="1" x14ac:dyDescent="0.25">
      <c r="A99" s="6" t="s">
        <v>104</v>
      </c>
      <c r="B99" s="7"/>
      <c r="C99" s="8"/>
      <c r="D99" s="8"/>
      <c r="E99" s="9"/>
      <c r="F99" s="9"/>
      <c r="G99" s="8"/>
      <c r="H99" s="8"/>
      <c r="I99" s="8"/>
      <c r="J99" s="8"/>
      <c r="K99" s="10"/>
      <c r="L99" s="10"/>
      <c r="M99" s="10"/>
    </row>
    <row r="100" spans="1:13" s="11" customFormat="1" ht="13.5" customHeight="1" x14ac:dyDescent="0.25">
      <c r="A100" s="27" t="s">
        <v>166</v>
      </c>
      <c r="B100" s="13" t="s">
        <v>167</v>
      </c>
      <c r="C100" s="14" t="s">
        <v>17</v>
      </c>
      <c r="D100" s="14" t="s">
        <v>158</v>
      </c>
      <c r="E100" s="15">
        <f t="shared" ref="E100:E103" si="44">+F100/30</f>
        <v>172.87</v>
      </c>
      <c r="F100" s="15">
        <f>VLOOKUP($A100,[1]Hoja1!$A$9:$AM$276,3,0)</f>
        <v>5186.1000000000004</v>
      </c>
      <c r="G100" s="15">
        <f>VLOOKUP($A100,[1]Hoja1!$A$9:$AM$276,7,0)</f>
        <v>0</v>
      </c>
      <c r="H100" s="15">
        <f>VLOOKUP($A100,[1]Hoja1!$A$9:$AM$276,5,0)+VLOOKUP($A100,[1]Hoja1!$A$9:$AM$276,6,0)</f>
        <v>0</v>
      </c>
      <c r="I100" s="15">
        <f>VLOOKUP($A100,[1]Hoja1!$A$9:$AM$276,4,0)</f>
        <v>0</v>
      </c>
      <c r="J100" s="15">
        <f>VLOOKUP($A100,[1]Hoja1!$A$9:$AM$276,8,0)+VLOOKUP($A100,[1]Hoja1!$A$9:$AM$276,10,0)++VLOOKUP($A100,[1]Hoja1!$A$9:$AM$276,11,0)</f>
        <v>2813.9</v>
      </c>
      <c r="K100" s="16">
        <f t="shared" ref="K100:K103" si="45">SUM(F100:J100)</f>
        <v>8000</v>
      </c>
      <c r="L100" s="15">
        <f>VLOOKUP($A100,[1]Hoja1!$A$9:$AM$276,34,0)</f>
        <v>805.36</v>
      </c>
      <c r="M100" s="16">
        <f t="shared" ref="M100:M103" si="46">+K100-L100</f>
        <v>7194.64</v>
      </c>
    </row>
    <row r="101" spans="1:13" s="11" customFormat="1" ht="13.5" customHeight="1" x14ac:dyDescent="0.25">
      <c r="A101" s="27" t="s">
        <v>155</v>
      </c>
      <c r="B101" s="13" t="s">
        <v>156</v>
      </c>
      <c r="C101" s="14" t="s">
        <v>17</v>
      </c>
      <c r="D101" s="14" t="s">
        <v>158</v>
      </c>
      <c r="E101" s="15">
        <f t="shared" si="44"/>
        <v>172.87</v>
      </c>
      <c r="F101" s="15">
        <f>VLOOKUP($A101,[1]Hoja1!$A$9:$AM$276,3,0)</f>
        <v>5186.1000000000004</v>
      </c>
      <c r="G101" s="15">
        <f>VLOOKUP($A101,[1]Hoja1!$A$9:$AM$276,7,0)</f>
        <v>0</v>
      </c>
      <c r="H101" s="15">
        <f>VLOOKUP($A101,[1]Hoja1!$A$9:$AM$276,5,0)+VLOOKUP($A101,[1]Hoja1!$A$9:$AM$276,6,0)</f>
        <v>0</v>
      </c>
      <c r="I101" s="15">
        <f>VLOOKUP($A101,[1]Hoja1!$A$9:$AM$276,4,0)</f>
        <v>0</v>
      </c>
      <c r="J101" s="15">
        <f>VLOOKUP($A101,[1]Hoja1!$A$9:$AM$276,8,0)+VLOOKUP($A101,[1]Hoja1!$A$9:$AM$276,10,0)++VLOOKUP($A101,[1]Hoja1!$A$9:$AM$276,11,0)</f>
        <v>0</v>
      </c>
      <c r="K101" s="16">
        <f t="shared" si="45"/>
        <v>5186.1000000000004</v>
      </c>
      <c r="L101" s="15">
        <f>VLOOKUP($A101,[1]Hoja1!$A$9:$AM$276,34,0)</f>
        <v>148.66</v>
      </c>
      <c r="M101" s="16">
        <f t="shared" si="46"/>
        <v>5037.4400000000005</v>
      </c>
    </row>
    <row r="102" spans="1:13" s="11" customFormat="1" ht="13.5" customHeight="1" x14ac:dyDescent="0.25">
      <c r="A102" s="27" t="s">
        <v>153</v>
      </c>
      <c r="B102" s="13" t="s">
        <v>154</v>
      </c>
      <c r="C102" s="14" t="s">
        <v>17</v>
      </c>
      <c r="D102" s="14" t="s">
        <v>158</v>
      </c>
      <c r="E102" s="15">
        <f t="shared" si="44"/>
        <v>212.6</v>
      </c>
      <c r="F102" s="15">
        <f>VLOOKUP($A102,[1]Hoja1!$A$9:$AM$276,3,0)</f>
        <v>6378</v>
      </c>
      <c r="G102" s="15">
        <f>VLOOKUP($A102,[1]Hoja1!$A$9:$AM$276,7,0)</f>
        <v>0</v>
      </c>
      <c r="H102" s="15">
        <f>VLOOKUP($A102,[1]Hoja1!$A$9:$AM$276,5,0)+VLOOKUP($A102,[1]Hoja1!$A$9:$AM$276,6,0)</f>
        <v>0</v>
      </c>
      <c r="I102" s="15">
        <f>VLOOKUP($A102,[1]Hoja1!$A$9:$AM$276,4,0)</f>
        <v>0</v>
      </c>
      <c r="J102" s="15">
        <f>VLOOKUP($A102,[1]Hoja1!$A$9:$AM$276,8,0)+VLOOKUP($A102,[1]Hoja1!$A$9:$AM$276,10,0)++VLOOKUP($A102,[1]Hoja1!$A$9:$AM$276,11,0)</f>
        <v>0</v>
      </c>
      <c r="K102" s="16">
        <f t="shared" si="45"/>
        <v>6378</v>
      </c>
      <c r="L102" s="15">
        <f>VLOOKUP($A102,[1]Hoja1!$A$9:$AM$276,34,0)</f>
        <v>1306.03</v>
      </c>
      <c r="M102" s="16">
        <f t="shared" si="46"/>
        <v>5071.97</v>
      </c>
    </row>
    <row r="103" spans="1:13" s="11" customFormat="1" ht="13.5" customHeight="1" x14ac:dyDescent="0.25">
      <c r="A103" s="27" t="s">
        <v>164</v>
      </c>
      <c r="B103" s="13" t="s">
        <v>165</v>
      </c>
      <c r="C103" s="14" t="s">
        <v>60</v>
      </c>
      <c r="D103" s="14" t="s">
        <v>158</v>
      </c>
      <c r="E103" s="15">
        <f t="shared" si="44"/>
        <v>172.87</v>
      </c>
      <c r="F103" s="15">
        <f>VLOOKUP($A103,[1]Hoja1!$A$9:$AM$276,3,0)</f>
        <v>5186.1000000000004</v>
      </c>
      <c r="G103" s="15">
        <f>VLOOKUP($A103,[1]Hoja1!$A$9:$AM$276,7,0)</f>
        <v>0</v>
      </c>
      <c r="H103" s="15">
        <f>VLOOKUP($A103,[1]Hoja1!$A$9:$AM$276,5,0)+VLOOKUP($A103,[1]Hoja1!$A$9:$AM$276,6,0)</f>
        <v>0</v>
      </c>
      <c r="I103" s="15">
        <f>VLOOKUP($A103,[1]Hoja1!$A$9:$AM$276,4,0)</f>
        <v>0</v>
      </c>
      <c r="J103" s="15">
        <f>VLOOKUP($A103,[1]Hoja1!$A$9:$AM$276,8,0)+VLOOKUP($A103,[1]Hoja1!$A$9:$AM$276,10,0)++VLOOKUP($A103,[1]Hoja1!$A$9:$AM$276,11,0)</f>
        <v>1131.9000000000001</v>
      </c>
      <c r="K103" s="16">
        <f t="shared" si="45"/>
        <v>6318</v>
      </c>
      <c r="L103" s="15">
        <f>VLOOKUP($A103,[1]Hoja1!$A$9:$AM$276,34,0)</f>
        <v>166.82</v>
      </c>
      <c r="M103" s="16">
        <f t="shared" si="46"/>
        <v>6151.18</v>
      </c>
    </row>
    <row r="104" spans="1:13" s="11" customFormat="1" ht="10.5" customHeight="1" x14ac:dyDescent="0.25">
      <c r="A104" s="27"/>
      <c r="B104" s="13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3" s="11" customFormat="1" ht="17.25" customHeight="1" x14ac:dyDescent="0.25">
      <c r="A105" s="6" t="s">
        <v>105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3" s="11" customFormat="1" ht="10.5" customHeight="1" x14ac:dyDescent="0.25">
      <c r="A106" s="27" t="s">
        <v>150</v>
      </c>
      <c r="B106" s="13" t="s">
        <v>151</v>
      </c>
      <c r="C106" s="14" t="s">
        <v>60</v>
      </c>
      <c r="D106" s="14" t="s">
        <v>158</v>
      </c>
      <c r="E106" s="15">
        <f t="shared" ref="E106:E107" si="47">+F106/30</f>
        <v>172.87</v>
      </c>
      <c r="F106" s="15">
        <f>VLOOKUP($A106,[1]Hoja1!$A$9:$AM$276,3,0)</f>
        <v>5186.1000000000004</v>
      </c>
      <c r="G106" s="15">
        <f>VLOOKUP($A106,[1]Hoja1!$A$9:$AM$276,7,0)</f>
        <v>0</v>
      </c>
      <c r="H106" s="15">
        <f>VLOOKUP($A106,[1]Hoja1!$A$9:$AM$276,5,0)+VLOOKUP($A106,[1]Hoja1!$A$9:$AM$276,6,0)</f>
        <v>0</v>
      </c>
      <c r="I106" s="15">
        <f>VLOOKUP($A106,[1]Hoja1!$A$9:$AM$276,4,0)</f>
        <v>0</v>
      </c>
      <c r="J106" s="15">
        <f>VLOOKUP($A106,[1]Hoja1!$A$9:$AM$276,8,0)+VLOOKUP($A106,[1]Hoja1!$A$9:$AM$276,10,0)++VLOOKUP($A106,[1]Hoja1!$A$9:$AM$276,11,0)</f>
        <v>0</v>
      </c>
      <c r="K106" s="16">
        <f t="shared" ref="K106:K107" si="48">SUM(F106:J106)</f>
        <v>5186.1000000000004</v>
      </c>
      <c r="L106" s="15">
        <f>VLOOKUP($A106,[1]Hoja1!$A$9:$AM$276,34,0)</f>
        <v>-17.18</v>
      </c>
      <c r="M106" s="16">
        <f t="shared" ref="M106:M107" si="49">+K106-L106</f>
        <v>5203.2800000000007</v>
      </c>
    </row>
    <row r="107" spans="1:13" s="11" customFormat="1" ht="10.5" customHeight="1" x14ac:dyDescent="0.25">
      <c r="A107" s="27" t="s">
        <v>148</v>
      </c>
      <c r="B107" s="13" t="s">
        <v>149</v>
      </c>
      <c r="C107" s="14" t="s">
        <v>17</v>
      </c>
      <c r="D107" s="14" t="s">
        <v>158</v>
      </c>
      <c r="E107" s="15">
        <f t="shared" si="47"/>
        <v>200</v>
      </c>
      <c r="F107" s="15">
        <f>VLOOKUP($A107,[1]Hoja1!$A$9:$AM$276,3,0)</f>
        <v>6000</v>
      </c>
      <c r="G107" s="15">
        <f>VLOOKUP($A107,[1]Hoja1!$A$9:$AM$276,7,0)</f>
        <v>0</v>
      </c>
      <c r="H107" s="15">
        <f>VLOOKUP($A107,[1]Hoja1!$A$9:$AM$276,5,0)+VLOOKUP($A107,[1]Hoja1!$A$9:$AM$276,6,0)</f>
        <v>0</v>
      </c>
      <c r="I107" s="15">
        <f>VLOOKUP($A107,[1]Hoja1!$A$9:$AM$276,4,0)</f>
        <v>0</v>
      </c>
      <c r="J107" s="15">
        <f>VLOOKUP($A107,[1]Hoja1!$A$9:$AM$276,8,0)+VLOOKUP($A107,[1]Hoja1!$A$9:$AM$276,10,0)++VLOOKUP($A107,[1]Hoja1!$A$9:$AM$276,11,0)</f>
        <v>2000</v>
      </c>
      <c r="K107" s="16">
        <f t="shared" si="48"/>
        <v>8000</v>
      </c>
      <c r="L107" s="15">
        <f>VLOOKUP($A107,[1]Hoja1!$A$9:$AM$276,34,0)</f>
        <v>813.4</v>
      </c>
      <c r="M107" s="16">
        <f t="shared" si="49"/>
        <v>7186.6</v>
      </c>
    </row>
    <row r="108" spans="1:13" s="11" customFormat="1" ht="10.5" customHeight="1" x14ac:dyDescent="0.25">
      <c r="A108" s="27"/>
      <c r="B108" s="13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3" s="11" customFormat="1" ht="17.25" customHeight="1" x14ac:dyDescent="0.25">
      <c r="A109" s="6" t="s">
        <v>106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3" s="11" customFormat="1" ht="10.5" customHeight="1" x14ac:dyDescent="0.25">
      <c r="A110" s="27" t="s">
        <v>142</v>
      </c>
      <c r="B110" s="13" t="s">
        <v>117</v>
      </c>
      <c r="C110" s="14" t="s">
        <v>17</v>
      </c>
      <c r="D110" s="14" t="s">
        <v>158</v>
      </c>
      <c r="E110" s="15">
        <f>+F110/30</f>
        <v>333.33</v>
      </c>
      <c r="F110" s="15">
        <f>VLOOKUP($A110,[1]Hoja1!$A$9:$AM$276,3,0)</f>
        <v>9999.9</v>
      </c>
      <c r="G110" s="15">
        <f>VLOOKUP($A110,[1]Hoja1!$A$9:$AM$276,7,0)</f>
        <v>0</v>
      </c>
      <c r="H110" s="15">
        <f>VLOOKUP($A110,[1]Hoja1!$A$9:$AM$276,5,0)+VLOOKUP($A110,[1]Hoja1!$A$9:$AM$276,6,0)</f>
        <v>0</v>
      </c>
      <c r="I110" s="15">
        <f>VLOOKUP($A110,[1]Hoja1!$A$9:$AM$276,4,0)</f>
        <v>0</v>
      </c>
      <c r="J110" s="15">
        <f>VLOOKUP($A110,[1]Hoja1!$A$9:$AM$276,8,0)+VLOOKUP($A110,[1]Hoja1!$A$9:$AM$276,10,0)++VLOOKUP($A110,[1]Hoja1!$A$9:$AM$276,11,0)</f>
        <v>6603.04</v>
      </c>
      <c r="K110" s="16">
        <f>SUM(F110:J110)</f>
        <v>16602.939999999999</v>
      </c>
      <c r="L110" s="15">
        <f>VLOOKUP($A110,[1]Hoja1!$A$9:$AM$276,34,0)</f>
        <v>2593.64</v>
      </c>
      <c r="M110" s="16">
        <f>+K110-L110</f>
        <v>14009.3</v>
      </c>
    </row>
    <row r="111" spans="1:13" s="11" customFormat="1" ht="10.5" customHeight="1" x14ac:dyDescent="0.25">
      <c r="A111" s="27"/>
      <c r="B111" s="13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3" s="11" customFormat="1" ht="17.25" customHeight="1" x14ac:dyDescent="0.25">
      <c r="A112" s="6" t="s">
        <v>128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3" s="11" customFormat="1" ht="10.5" customHeight="1" x14ac:dyDescent="0.25">
      <c r="A113" s="27" t="s">
        <v>143</v>
      </c>
      <c r="B113" s="13" t="s">
        <v>129</v>
      </c>
      <c r="C113" s="14" t="s">
        <v>17</v>
      </c>
      <c r="D113" s="14" t="s">
        <v>158</v>
      </c>
      <c r="E113" s="15">
        <f t="shared" ref="E113" si="50">+F113/30</f>
        <v>200</v>
      </c>
      <c r="F113" s="15">
        <f>VLOOKUP($A113,[1]Hoja1!$A$9:$AM$276,3,0)</f>
        <v>6000</v>
      </c>
      <c r="G113" s="15">
        <f>VLOOKUP($A113,[1]Hoja1!$A$9:$AM$276,7,0)</f>
        <v>0</v>
      </c>
      <c r="H113" s="15">
        <f>VLOOKUP($A113,[1]Hoja1!$A$9:$AM$276,5,0)+VLOOKUP($A113,[1]Hoja1!$A$9:$AM$276,6,0)</f>
        <v>0</v>
      </c>
      <c r="I113" s="15">
        <f>VLOOKUP($A113,[1]Hoja1!$A$9:$AM$276,4,0)</f>
        <v>0</v>
      </c>
      <c r="J113" s="15">
        <f>VLOOKUP($A113,[1]Hoja1!$A$9:$AM$276,8,0)+VLOOKUP($A113,[1]Hoja1!$A$9:$AM$276,10,0)++VLOOKUP($A113,[1]Hoja1!$A$9:$AM$276,11,0)</f>
        <v>2139.6999999999998</v>
      </c>
      <c r="K113" s="16">
        <f>SUM(F113:J113)</f>
        <v>8139.7</v>
      </c>
      <c r="L113" s="15">
        <f>VLOOKUP($A113,[1]Hoja1!$A$9:$AM$276,34,0)</f>
        <v>3982.09</v>
      </c>
      <c r="M113" s="16">
        <f t="shared" ref="M113" si="51">+K113-L113</f>
        <v>4157.6099999999997</v>
      </c>
    </row>
    <row r="114" spans="1:13" s="11" customFormat="1" ht="10.5" customHeight="1" x14ac:dyDescent="0.25">
      <c r="A114" s="27"/>
      <c r="B114" s="13"/>
      <c r="C114" s="14"/>
      <c r="D114" s="14"/>
      <c r="E114" s="15"/>
      <c r="F114" s="15"/>
      <c r="G114" s="14"/>
      <c r="H114" s="14"/>
      <c r="I114" s="14"/>
      <c r="J114" s="14"/>
      <c r="K114" s="16"/>
      <c r="L114" s="16"/>
      <c r="M114" s="16"/>
    </row>
    <row r="115" spans="1:13" s="11" customFormat="1" ht="17.25" customHeight="1" x14ac:dyDescent="0.25">
      <c r="A115" s="6" t="s">
        <v>170</v>
      </c>
      <c r="B115" s="7"/>
      <c r="C115" s="8"/>
      <c r="D115" s="8"/>
      <c r="E115" s="9"/>
      <c r="F115" s="9"/>
      <c r="G115" s="8"/>
      <c r="H115" s="8"/>
      <c r="I115" s="8"/>
      <c r="J115" s="8"/>
      <c r="K115" s="10"/>
      <c r="L115" s="10"/>
      <c r="M115" s="10"/>
    </row>
    <row r="116" spans="1:13" s="11" customFormat="1" ht="10.5" customHeight="1" x14ac:dyDescent="0.25">
      <c r="A116" s="27" t="s">
        <v>159</v>
      </c>
      <c r="B116" s="13" t="s">
        <v>160</v>
      </c>
      <c r="C116" s="14" t="s">
        <v>163</v>
      </c>
      <c r="D116" s="14" t="s">
        <v>158</v>
      </c>
      <c r="E116" s="15">
        <f>+F116/30</f>
        <v>580.98</v>
      </c>
      <c r="F116" s="15">
        <f>VLOOKUP($A116,[1]Hoja1!$A$9:$AM$276,3,0)</f>
        <v>17429.400000000001</v>
      </c>
      <c r="G116" s="15">
        <f>VLOOKUP($A116,[1]Hoja1!$A$9:$AM$276,7,0)</f>
        <v>0</v>
      </c>
      <c r="H116" s="15">
        <f>VLOOKUP($A116,[1]Hoja1!$A$9:$AM$276,5,0)+VLOOKUP($A116,[1]Hoja1!$A$9:$AM$276,6,0)</f>
        <v>0</v>
      </c>
      <c r="I116" s="15">
        <f>VLOOKUP($A116,[1]Hoja1!$A$9:$AM$276,4,0)</f>
        <v>0</v>
      </c>
      <c r="J116" s="15">
        <f>VLOOKUP($A116,[1]Hoja1!$A$9:$AM$276,8,0)+VLOOKUP($A116,[1]Hoja1!$A$9:$AM$276,10,0)++VLOOKUP($A116,[1]Hoja1!$A$9:$AM$276,11,0)</f>
        <v>0</v>
      </c>
      <c r="K116" s="16">
        <f>SUM(F116:J116)</f>
        <v>17429.400000000001</v>
      </c>
      <c r="L116" s="15">
        <f>VLOOKUP($A116,[1]Hoja1!$A$9:$AM$276,34,0)</f>
        <v>2825.26</v>
      </c>
      <c r="M116" s="16">
        <f>+K116-L116</f>
        <v>14604.140000000001</v>
      </c>
    </row>
    <row r="117" spans="1:13" s="11" customFormat="1" ht="10.5" customHeight="1" x14ac:dyDescent="0.25">
      <c r="A117" s="27"/>
      <c r="B117" s="13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107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27" t="s">
        <v>108</v>
      </c>
      <c r="B119" s="13" t="s">
        <v>109</v>
      </c>
      <c r="C119" s="14" t="s">
        <v>17</v>
      </c>
      <c r="D119" s="14" t="s">
        <v>18</v>
      </c>
      <c r="E119" s="15">
        <f>+F119/30</f>
        <v>172.87</v>
      </c>
      <c r="F119" s="15">
        <f>VLOOKUP($A119,[1]Hoja1!$A$9:$AM$276,3,0)</f>
        <v>5186.1000000000004</v>
      </c>
      <c r="G119" s="15">
        <f>VLOOKUP($A119,[1]Hoja1!$A$9:$AM$276,7,0)</f>
        <v>0</v>
      </c>
      <c r="H119" s="15">
        <f>VLOOKUP($A119,[1]Hoja1!$A$9:$AM$276,5,0)+VLOOKUP($A119,[1]Hoja1!$A$9:$AM$276,6,0)</f>
        <v>0</v>
      </c>
      <c r="I119" s="15">
        <f>VLOOKUP($A119,[1]Hoja1!$A$9:$AM$276,4,0)</f>
        <v>0</v>
      </c>
      <c r="J119" s="15">
        <f>VLOOKUP($A119,[1]Hoja1!$A$9:$AM$276,8,0)+VLOOKUP($A119,[1]Hoja1!$A$9:$AM$276,10,0)++VLOOKUP($A119,[1]Hoja1!$A$9:$AM$276,11,0)</f>
        <v>1113.9000000000001</v>
      </c>
      <c r="K119" s="16">
        <f>SUM(F119:J119)</f>
        <v>6300</v>
      </c>
      <c r="L119" s="15">
        <f>VLOOKUP($A119,[1]Hoja1!$A$9:$AM$276,34,0)</f>
        <v>164.86</v>
      </c>
      <c r="M119" s="16">
        <f>+K119-L119</f>
        <v>6135.14</v>
      </c>
    </row>
    <row r="120" spans="1:13" s="11" customFormat="1" ht="10.5" customHeight="1" x14ac:dyDescent="0.25">
      <c r="A120" s="27"/>
      <c r="B120" s="13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110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27" t="s">
        <v>118</v>
      </c>
      <c r="B122" s="19" t="s">
        <v>112</v>
      </c>
      <c r="C122" s="14" t="s">
        <v>17</v>
      </c>
      <c r="D122" s="14" t="s">
        <v>158</v>
      </c>
      <c r="E122" s="15">
        <f>+F122/30</f>
        <v>172.87</v>
      </c>
      <c r="F122" s="15">
        <f>VLOOKUP($A122,[1]Hoja1!$A$9:$AM$276,3,0)</f>
        <v>5186.1000000000004</v>
      </c>
      <c r="G122" s="15">
        <f>VLOOKUP($A122,[1]Hoja1!$A$9:$AM$276,7,0)</f>
        <v>0</v>
      </c>
      <c r="H122" s="15">
        <f>VLOOKUP($A122,[1]Hoja1!$A$9:$AM$276,5,0)+VLOOKUP($A122,[1]Hoja1!$A$9:$AM$276,6,0)</f>
        <v>0</v>
      </c>
      <c r="I122" s="15">
        <f>VLOOKUP($A122,[1]Hoja1!$A$9:$AM$276,4,0)</f>
        <v>0</v>
      </c>
      <c r="J122" s="15">
        <f>VLOOKUP($A122,[1]Hoja1!$A$9:$AM$276,8,0)+VLOOKUP($A122,[1]Hoja1!$A$9:$AM$276,10,0)++VLOOKUP($A122,[1]Hoja1!$A$9:$AM$276,11,0)</f>
        <v>0</v>
      </c>
      <c r="K122" s="16">
        <f>SUM(F122:J122)</f>
        <v>5186.1000000000004</v>
      </c>
      <c r="L122" s="15">
        <f>VLOOKUP($A122,[1]Hoja1!$A$9:$AM$276,34,0)</f>
        <v>-17.18</v>
      </c>
      <c r="M122" s="16">
        <f>+K122-L122</f>
        <v>5203.2800000000007</v>
      </c>
    </row>
    <row r="123" spans="1:13" ht="15" customHeight="1" x14ac:dyDescent="0.25">
      <c r="K123" s="22"/>
      <c r="L123" s="22"/>
      <c r="M123" s="22"/>
    </row>
    <row r="125" spans="1:13" ht="17.25" customHeight="1" x14ac:dyDescent="0.25">
      <c r="K125" s="23">
        <f>SUM(K7:K122)</f>
        <v>697039.63999999966</v>
      </c>
      <c r="L125" s="23">
        <f>SUM(L7:L122)</f>
        <v>138355.50000000006</v>
      </c>
      <c r="M125" s="23">
        <f>SUM(M7:M122)</f>
        <v>558684.14000000013</v>
      </c>
    </row>
    <row r="126" spans="1:13" ht="17.25" customHeight="1" x14ac:dyDescent="0.2">
      <c r="J126" s="21"/>
      <c r="K126" s="37">
        <v>697039.64</v>
      </c>
      <c r="L126" s="38">
        <v>138355.5</v>
      </c>
      <c r="M126" s="38">
        <v>558684.14</v>
      </c>
    </row>
    <row r="127" spans="1:13" ht="17.25" customHeight="1" x14ac:dyDescent="0.2">
      <c r="K127" s="25">
        <f>+K125-K126</f>
        <v>0</v>
      </c>
      <c r="L127" s="25">
        <f t="shared" ref="L127:M127" si="52">+L125-L126</f>
        <v>0</v>
      </c>
      <c r="M127" s="25">
        <f t="shared" si="52"/>
        <v>0</v>
      </c>
    </row>
    <row r="128" spans="1:13" ht="17.25" customHeight="1" x14ac:dyDescent="0.25">
      <c r="L128" s="24"/>
      <c r="M128" s="24"/>
    </row>
    <row r="129" spans="11:13" ht="17.25" customHeight="1" x14ac:dyDescent="0.2">
      <c r="K129" s="26"/>
      <c r="L129" s="26"/>
      <c r="M129" s="26"/>
    </row>
    <row r="130" spans="11:13" ht="17.25" customHeight="1" x14ac:dyDescent="0.25">
      <c r="K130" s="24"/>
      <c r="L130" s="24"/>
      <c r="M130" s="24"/>
    </row>
    <row r="131" spans="11:13" ht="17.25" customHeight="1" x14ac:dyDescent="0.25"/>
    <row r="132" spans="11:13" ht="17.25" customHeight="1" x14ac:dyDescent="0.25"/>
    <row r="133" spans="11:13" ht="17.25" customHeight="1" x14ac:dyDescent="0.25"/>
    <row r="134" spans="11:13" ht="17.25" customHeight="1" x14ac:dyDescent="0.25"/>
    <row r="135" spans="11:13" ht="17.25" customHeight="1" x14ac:dyDescent="0.25"/>
    <row r="136" spans="11:13" ht="17.25" customHeight="1" x14ac:dyDescent="0.25"/>
    <row r="137" spans="11:13" ht="17.25" customHeight="1" x14ac:dyDescent="0.25"/>
    <row r="138" spans="11:13" ht="17.25" customHeight="1" x14ac:dyDescent="0.25"/>
    <row r="139" spans="11:13" ht="17.25" customHeight="1" x14ac:dyDescent="0.25"/>
    <row r="140" spans="11:13" ht="17.25" customHeight="1" x14ac:dyDescent="0.25"/>
    <row r="141" spans="11:13" ht="17.25" customHeight="1" x14ac:dyDescent="0.25"/>
    <row r="142" spans="11:13" ht="17.25" customHeight="1" x14ac:dyDescent="0.25"/>
    <row r="143" spans="11:13" ht="17.25" customHeight="1" x14ac:dyDescent="0.25"/>
    <row r="144" spans="1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</sheetData>
  <autoFilter ref="A6:M124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2022-11-02T19:02:35Z</dcterms:modified>
</cp:coreProperties>
</file>