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789182DE-330C-4490-978A-104C30DA04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1" r:id="rId1"/>
  </sheets>
  <externalReferences>
    <externalReference r:id="rId2"/>
  </externalReferences>
  <definedNames>
    <definedName name="_xlnm._FilterDatabase" localSheetId="0" hidden="1">Julio!$A$6:$M$129</definedName>
    <definedName name="_xlnm.Print_Area" localSheetId="0">Julio!$A$1:$M$127</definedName>
    <definedName name="_xlnm.Print_Titles" localSheetId="0">Julio!$1:$6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J12" i="1"/>
  <c r="I12" i="1"/>
  <c r="H12" i="1"/>
  <c r="G12" i="1"/>
  <c r="F12" i="1"/>
  <c r="E12" i="1" s="1"/>
  <c r="F30" i="1"/>
  <c r="E30" i="1" s="1"/>
  <c r="G30" i="1"/>
  <c r="H30" i="1"/>
  <c r="I30" i="1"/>
  <c r="J30" i="1"/>
  <c r="L30" i="1"/>
  <c r="L127" i="1"/>
  <c r="J127" i="1"/>
  <c r="I127" i="1"/>
  <c r="H127" i="1"/>
  <c r="G127" i="1"/>
  <c r="F127" i="1"/>
  <c r="L124" i="1"/>
  <c r="J124" i="1"/>
  <c r="I124" i="1"/>
  <c r="H124" i="1"/>
  <c r="G124" i="1"/>
  <c r="F124" i="1"/>
  <c r="L121" i="1"/>
  <c r="J121" i="1"/>
  <c r="I121" i="1"/>
  <c r="H121" i="1"/>
  <c r="G121" i="1"/>
  <c r="F121" i="1"/>
  <c r="L118" i="1"/>
  <c r="J118" i="1"/>
  <c r="I118" i="1"/>
  <c r="H118" i="1"/>
  <c r="G118" i="1"/>
  <c r="F118" i="1"/>
  <c r="L117" i="1"/>
  <c r="J117" i="1"/>
  <c r="I117" i="1"/>
  <c r="H117" i="1"/>
  <c r="G117" i="1"/>
  <c r="F117" i="1"/>
  <c r="L114" i="1"/>
  <c r="J114" i="1"/>
  <c r="I114" i="1"/>
  <c r="H114" i="1"/>
  <c r="G114" i="1"/>
  <c r="F114" i="1"/>
  <c r="L111" i="1"/>
  <c r="J111" i="1"/>
  <c r="I111" i="1"/>
  <c r="H111" i="1"/>
  <c r="G111" i="1"/>
  <c r="F111" i="1"/>
  <c r="L110" i="1"/>
  <c r="J110" i="1"/>
  <c r="I110" i="1"/>
  <c r="H110" i="1"/>
  <c r="G110" i="1"/>
  <c r="F110" i="1"/>
  <c r="L107" i="1"/>
  <c r="J107" i="1"/>
  <c r="I107" i="1"/>
  <c r="H107" i="1"/>
  <c r="G107" i="1"/>
  <c r="F107" i="1"/>
  <c r="L106" i="1"/>
  <c r="J106" i="1"/>
  <c r="I106" i="1"/>
  <c r="H106" i="1"/>
  <c r="G106" i="1"/>
  <c r="F106" i="1"/>
  <c r="L105" i="1"/>
  <c r="J105" i="1"/>
  <c r="I105" i="1"/>
  <c r="H105" i="1"/>
  <c r="G105" i="1"/>
  <c r="F105" i="1"/>
  <c r="L104" i="1"/>
  <c r="J104" i="1"/>
  <c r="I104" i="1"/>
  <c r="H104" i="1"/>
  <c r="G104" i="1"/>
  <c r="F104" i="1"/>
  <c r="L101" i="1"/>
  <c r="J101" i="1"/>
  <c r="I101" i="1"/>
  <c r="H101" i="1"/>
  <c r="G101" i="1"/>
  <c r="F101" i="1"/>
  <c r="L98" i="1"/>
  <c r="J98" i="1"/>
  <c r="I98" i="1"/>
  <c r="H98" i="1"/>
  <c r="G98" i="1"/>
  <c r="F98" i="1"/>
  <c r="E98" i="1" s="1"/>
  <c r="L95" i="1"/>
  <c r="J95" i="1"/>
  <c r="I95" i="1"/>
  <c r="H95" i="1"/>
  <c r="G95" i="1"/>
  <c r="F95" i="1"/>
  <c r="M94" i="1"/>
  <c r="L91" i="1"/>
  <c r="J91" i="1"/>
  <c r="I91" i="1"/>
  <c r="H91" i="1"/>
  <c r="G91" i="1"/>
  <c r="F91" i="1"/>
  <c r="L90" i="1"/>
  <c r="J90" i="1"/>
  <c r="I90" i="1"/>
  <c r="H90" i="1"/>
  <c r="G90" i="1"/>
  <c r="F90" i="1"/>
  <c r="L87" i="1"/>
  <c r="J87" i="1"/>
  <c r="I87" i="1"/>
  <c r="H87" i="1"/>
  <c r="G87" i="1"/>
  <c r="F87" i="1"/>
  <c r="L84" i="1"/>
  <c r="J84" i="1"/>
  <c r="I84" i="1"/>
  <c r="H84" i="1"/>
  <c r="G84" i="1"/>
  <c r="F84" i="1"/>
  <c r="L81" i="1"/>
  <c r="J81" i="1"/>
  <c r="I81" i="1"/>
  <c r="H81" i="1"/>
  <c r="G81" i="1"/>
  <c r="F81" i="1"/>
  <c r="L80" i="1"/>
  <c r="J80" i="1"/>
  <c r="I80" i="1"/>
  <c r="H80" i="1"/>
  <c r="G80" i="1"/>
  <c r="F80" i="1"/>
  <c r="L77" i="1"/>
  <c r="J77" i="1"/>
  <c r="I77" i="1"/>
  <c r="H77" i="1"/>
  <c r="G77" i="1"/>
  <c r="F77" i="1"/>
  <c r="L74" i="1"/>
  <c r="J74" i="1"/>
  <c r="I74" i="1"/>
  <c r="H74" i="1"/>
  <c r="G74" i="1"/>
  <c r="F74" i="1"/>
  <c r="L73" i="1"/>
  <c r="J73" i="1"/>
  <c r="I73" i="1"/>
  <c r="H73" i="1"/>
  <c r="G73" i="1"/>
  <c r="F73" i="1"/>
  <c r="L70" i="1"/>
  <c r="J70" i="1"/>
  <c r="I70" i="1"/>
  <c r="H70" i="1"/>
  <c r="G70" i="1"/>
  <c r="F70" i="1"/>
  <c r="L69" i="1"/>
  <c r="J69" i="1"/>
  <c r="I69" i="1"/>
  <c r="H69" i="1"/>
  <c r="G69" i="1"/>
  <c r="F69" i="1"/>
  <c r="L64" i="1"/>
  <c r="J64" i="1"/>
  <c r="I64" i="1"/>
  <c r="H64" i="1"/>
  <c r="G64" i="1"/>
  <c r="F64" i="1"/>
  <c r="L63" i="1"/>
  <c r="J63" i="1"/>
  <c r="I63" i="1"/>
  <c r="H63" i="1"/>
  <c r="G63" i="1"/>
  <c r="F63" i="1"/>
  <c r="L62" i="1"/>
  <c r="J62" i="1"/>
  <c r="I62" i="1"/>
  <c r="H62" i="1"/>
  <c r="G62" i="1"/>
  <c r="F62" i="1"/>
  <c r="L61" i="1"/>
  <c r="J61" i="1"/>
  <c r="I61" i="1"/>
  <c r="H61" i="1"/>
  <c r="G61" i="1"/>
  <c r="F61" i="1"/>
  <c r="L58" i="1"/>
  <c r="J58" i="1"/>
  <c r="I58" i="1"/>
  <c r="H58" i="1"/>
  <c r="G58" i="1"/>
  <c r="F58" i="1"/>
  <c r="L57" i="1"/>
  <c r="J57" i="1"/>
  <c r="I57" i="1"/>
  <c r="H57" i="1"/>
  <c r="G57" i="1"/>
  <c r="F57" i="1"/>
  <c r="L56" i="1"/>
  <c r="J56" i="1"/>
  <c r="I56" i="1"/>
  <c r="H56" i="1"/>
  <c r="G56" i="1"/>
  <c r="F56" i="1"/>
  <c r="L55" i="1"/>
  <c r="J55" i="1"/>
  <c r="I55" i="1"/>
  <c r="H55" i="1"/>
  <c r="G55" i="1"/>
  <c r="F55" i="1"/>
  <c r="L54" i="1"/>
  <c r="J54" i="1"/>
  <c r="I54" i="1"/>
  <c r="H54" i="1"/>
  <c r="G54" i="1"/>
  <c r="F54" i="1"/>
  <c r="L51" i="1"/>
  <c r="J51" i="1"/>
  <c r="I51" i="1"/>
  <c r="H51" i="1"/>
  <c r="G51" i="1"/>
  <c r="F51" i="1"/>
  <c r="L50" i="1"/>
  <c r="J50" i="1"/>
  <c r="I50" i="1"/>
  <c r="H50" i="1"/>
  <c r="G50" i="1"/>
  <c r="F50" i="1"/>
  <c r="E50" i="1" s="1"/>
  <c r="L49" i="1"/>
  <c r="J49" i="1"/>
  <c r="I49" i="1"/>
  <c r="H49" i="1"/>
  <c r="G49" i="1"/>
  <c r="F49" i="1"/>
  <c r="L48" i="1"/>
  <c r="J48" i="1"/>
  <c r="I48" i="1"/>
  <c r="H48" i="1"/>
  <c r="G48" i="1"/>
  <c r="F48" i="1"/>
  <c r="L47" i="1"/>
  <c r="J47" i="1"/>
  <c r="I47" i="1"/>
  <c r="H47" i="1"/>
  <c r="G47" i="1"/>
  <c r="F47" i="1"/>
  <c r="L46" i="1"/>
  <c r="J46" i="1"/>
  <c r="I46" i="1"/>
  <c r="H46" i="1"/>
  <c r="G46" i="1"/>
  <c r="F46" i="1"/>
  <c r="L45" i="1"/>
  <c r="J45" i="1"/>
  <c r="I45" i="1"/>
  <c r="H45" i="1"/>
  <c r="G45" i="1"/>
  <c r="F45" i="1"/>
  <c r="L44" i="1"/>
  <c r="J44" i="1"/>
  <c r="I44" i="1"/>
  <c r="H44" i="1"/>
  <c r="G44" i="1"/>
  <c r="F44" i="1"/>
  <c r="L43" i="1"/>
  <c r="J43" i="1"/>
  <c r="I43" i="1"/>
  <c r="H43" i="1"/>
  <c r="G43" i="1"/>
  <c r="F43" i="1"/>
  <c r="L42" i="1"/>
  <c r="J42" i="1"/>
  <c r="I42" i="1"/>
  <c r="H42" i="1"/>
  <c r="G42" i="1"/>
  <c r="F42" i="1"/>
  <c r="L41" i="1"/>
  <c r="J41" i="1"/>
  <c r="I41" i="1"/>
  <c r="H41" i="1"/>
  <c r="G41" i="1"/>
  <c r="F41" i="1"/>
  <c r="L40" i="1"/>
  <c r="J40" i="1"/>
  <c r="I40" i="1"/>
  <c r="H40" i="1"/>
  <c r="G40" i="1"/>
  <c r="F40" i="1"/>
  <c r="L39" i="1"/>
  <c r="J39" i="1"/>
  <c r="I39" i="1"/>
  <c r="H39" i="1"/>
  <c r="G39" i="1"/>
  <c r="F39" i="1"/>
  <c r="L38" i="1"/>
  <c r="J38" i="1"/>
  <c r="I38" i="1"/>
  <c r="H38" i="1"/>
  <c r="G38" i="1"/>
  <c r="F38" i="1"/>
  <c r="L37" i="1"/>
  <c r="J37" i="1"/>
  <c r="I37" i="1"/>
  <c r="H37" i="1"/>
  <c r="G37" i="1"/>
  <c r="F37" i="1"/>
  <c r="L36" i="1"/>
  <c r="J36" i="1"/>
  <c r="I36" i="1"/>
  <c r="H36" i="1"/>
  <c r="G36" i="1"/>
  <c r="F36" i="1"/>
  <c r="L35" i="1"/>
  <c r="J35" i="1"/>
  <c r="I35" i="1"/>
  <c r="H35" i="1"/>
  <c r="G35" i="1"/>
  <c r="F35" i="1"/>
  <c r="L34" i="1"/>
  <c r="J34" i="1"/>
  <c r="I34" i="1"/>
  <c r="H34" i="1"/>
  <c r="G34" i="1"/>
  <c r="F34" i="1"/>
  <c r="L31" i="1"/>
  <c r="J31" i="1"/>
  <c r="I31" i="1"/>
  <c r="H31" i="1"/>
  <c r="G31" i="1"/>
  <c r="F31" i="1"/>
  <c r="L29" i="1"/>
  <c r="J29" i="1"/>
  <c r="I29" i="1"/>
  <c r="H29" i="1"/>
  <c r="G29" i="1"/>
  <c r="F29" i="1"/>
  <c r="L26" i="1"/>
  <c r="J26" i="1"/>
  <c r="I26" i="1"/>
  <c r="H26" i="1"/>
  <c r="G26" i="1"/>
  <c r="F26" i="1"/>
  <c r="L23" i="1"/>
  <c r="J23" i="1"/>
  <c r="I23" i="1"/>
  <c r="H23" i="1"/>
  <c r="G23" i="1"/>
  <c r="F23" i="1"/>
  <c r="L22" i="1"/>
  <c r="J22" i="1"/>
  <c r="I22" i="1"/>
  <c r="H22" i="1"/>
  <c r="G22" i="1"/>
  <c r="F22" i="1"/>
  <c r="L21" i="1"/>
  <c r="J21" i="1"/>
  <c r="I21" i="1"/>
  <c r="H21" i="1"/>
  <c r="G21" i="1"/>
  <c r="F21" i="1"/>
  <c r="L18" i="1"/>
  <c r="J18" i="1"/>
  <c r="I18" i="1"/>
  <c r="H18" i="1"/>
  <c r="G18" i="1"/>
  <c r="F18" i="1"/>
  <c r="L17" i="1"/>
  <c r="J17" i="1"/>
  <c r="I17" i="1"/>
  <c r="H17" i="1"/>
  <c r="G17" i="1"/>
  <c r="F17" i="1"/>
  <c r="L13" i="1"/>
  <c r="J13" i="1"/>
  <c r="I13" i="1"/>
  <c r="H13" i="1"/>
  <c r="G13" i="1"/>
  <c r="F13" i="1"/>
  <c r="E13" i="1" s="1"/>
  <c r="L11" i="1"/>
  <c r="J11" i="1"/>
  <c r="I11" i="1"/>
  <c r="H11" i="1"/>
  <c r="G11" i="1"/>
  <c r="F11" i="1"/>
  <c r="L10" i="1"/>
  <c r="J10" i="1"/>
  <c r="I10" i="1"/>
  <c r="H10" i="1"/>
  <c r="G10" i="1"/>
  <c r="F10" i="1"/>
  <c r="L9" i="1"/>
  <c r="J9" i="1"/>
  <c r="I9" i="1"/>
  <c r="H9" i="1"/>
  <c r="G9" i="1"/>
  <c r="F9" i="1"/>
  <c r="L8" i="1"/>
  <c r="J8" i="1"/>
  <c r="I8" i="1"/>
  <c r="H8" i="1"/>
  <c r="G8" i="1"/>
  <c r="F8" i="1"/>
  <c r="K104" i="1" l="1"/>
  <c r="M104" i="1" s="1"/>
  <c r="K12" i="1"/>
  <c r="M12" i="1" s="1"/>
  <c r="K110" i="1"/>
  <c r="M110" i="1" s="1"/>
  <c r="K118" i="1"/>
  <c r="M118" i="1" s="1"/>
  <c r="K30" i="1"/>
  <c r="M30" i="1" s="1"/>
  <c r="K70" i="1"/>
  <c r="M70" i="1" s="1"/>
  <c r="K80" i="1"/>
  <c r="M80" i="1" s="1"/>
  <c r="K90" i="1"/>
  <c r="M90" i="1" s="1"/>
  <c r="K13" i="1"/>
  <c r="M13" i="1" s="1"/>
  <c r="K26" i="1"/>
  <c r="M26" i="1" s="1"/>
  <c r="K39" i="1"/>
  <c r="M39" i="1" s="1"/>
  <c r="K43" i="1"/>
  <c r="M43" i="1" s="1"/>
  <c r="K47" i="1"/>
  <c r="M47" i="1" s="1"/>
  <c r="K51" i="1"/>
  <c r="M51" i="1" s="1"/>
  <c r="K57" i="1"/>
  <c r="M57" i="1" s="1"/>
  <c r="K63" i="1"/>
  <c r="M63" i="1" s="1"/>
  <c r="K21" i="1"/>
  <c r="M21" i="1" s="1"/>
  <c r="K35" i="1"/>
  <c r="M35" i="1" s="1"/>
  <c r="K34" i="1"/>
  <c r="M34" i="1" s="1"/>
  <c r="K42" i="1"/>
  <c r="M42" i="1" s="1"/>
  <c r="K50" i="1"/>
  <c r="M50" i="1" s="1"/>
  <c r="K56" i="1"/>
  <c r="M56" i="1" s="1"/>
  <c r="K62" i="1"/>
  <c r="M62" i="1" s="1"/>
  <c r="K69" i="1"/>
  <c r="M69" i="1" s="1"/>
  <c r="K77" i="1"/>
  <c r="M77" i="1" s="1"/>
  <c r="K87" i="1"/>
  <c r="M87" i="1" s="1"/>
  <c r="K95" i="1"/>
  <c r="M95" i="1" s="1"/>
  <c r="K101" i="1"/>
  <c r="M101" i="1" s="1"/>
  <c r="K107" i="1"/>
  <c r="M107" i="1" s="1"/>
  <c r="K117" i="1"/>
  <c r="M117" i="1" s="1"/>
  <c r="K127" i="1"/>
  <c r="M127" i="1" s="1"/>
  <c r="K11" i="1"/>
  <c r="M11" i="1" s="1"/>
  <c r="K18" i="1"/>
  <c r="M18" i="1" s="1"/>
  <c r="K23" i="1"/>
  <c r="M23" i="1" s="1"/>
  <c r="K38" i="1"/>
  <c r="M38" i="1" s="1"/>
  <c r="K46" i="1"/>
  <c r="M46" i="1" s="1"/>
  <c r="K10" i="1"/>
  <c r="M10" i="1" s="1"/>
  <c r="K31" i="1"/>
  <c r="M31" i="1" s="1"/>
  <c r="K41" i="1"/>
  <c r="M41" i="1" s="1"/>
  <c r="K49" i="1"/>
  <c r="M49" i="1" s="1"/>
  <c r="K55" i="1"/>
  <c r="M55" i="1" s="1"/>
  <c r="K74" i="1"/>
  <c r="M74" i="1" s="1"/>
  <c r="K84" i="1"/>
  <c r="M84" i="1" s="1"/>
  <c r="K106" i="1"/>
  <c r="M106" i="1" s="1"/>
  <c r="K114" i="1"/>
  <c r="M114" i="1" s="1"/>
  <c r="K124" i="1"/>
  <c r="M124" i="1" s="1"/>
  <c r="K37" i="1"/>
  <c r="M37" i="1" s="1"/>
  <c r="K45" i="1"/>
  <c r="M45" i="1" s="1"/>
  <c r="K61" i="1"/>
  <c r="M61" i="1" s="1"/>
  <c r="K17" i="1"/>
  <c r="M17" i="1" s="1"/>
  <c r="K9" i="1"/>
  <c r="M9" i="1" s="1"/>
  <c r="K22" i="1"/>
  <c r="M22" i="1" s="1"/>
  <c r="K40" i="1"/>
  <c r="M40" i="1" s="1"/>
  <c r="K44" i="1"/>
  <c r="M44" i="1" s="1"/>
  <c r="K54" i="1"/>
  <c r="M54" i="1" s="1"/>
  <c r="K58" i="1"/>
  <c r="M58" i="1" s="1"/>
  <c r="K64" i="1"/>
  <c r="M64" i="1" s="1"/>
  <c r="K73" i="1"/>
  <c r="M73" i="1" s="1"/>
  <c r="K81" i="1"/>
  <c r="M81" i="1" s="1"/>
  <c r="K91" i="1"/>
  <c r="M91" i="1" s="1"/>
  <c r="K105" i="1"/>
  <c r="M105" i="1" s="1"/>
  <c r="K111" i="1"/>
  <c r="M111" i="1" s="1"/>
  <c r="K121" i="1"/>
  <c r="M121" i="1" s="1"/>
  <c r="K29" i="1"/>
  <c r="M29" i="1" s="1"/>
  <c r="K36" i="1"/>
  <c r="M36" i="1" s="1"/>
  <c r="K48" i="1"/>
  <c r="M48" i="1" s="1"/>
  <c r="E63" i="1"/>
  <c r="K98" i="1"/>
  <c r="M98" i="1" s="1"/>
  <c r="L130" i="1"/>
  <c r="L132" i="1" s="1"/>
  <c r="E90" i="1"/>
  <c r="E118" i="1" l="1"/>
  <c r="E117" i="1"/>
  <c r="E17" i="1"/>
  <c r="E124" i="1"/>
  <c r="E114" i="1"/>
  <c r="E107" i="1"/>
  <c r="E105" i="1"/>
  <c r="E95" i="1"/>
  <c r="E84" i="1"/>
  <c r="E80" i="1"/>
  <c r="E74" i="1"/>
  <c r="E70" i="1"/>
  <c r="E69" i="1"/>
  <c r="E58" i="1"/>
  <c r="E56" i="1"/>
  <c r="E54" i="1"/>
  <c r="E49" i="1"/>
  <c r="E47" i="1"/>
  <c r="E45" i="1"/>
  <c r="E43" i="1"/>
  <c r="E41" i="1"/>
  <c r="E39" i="1"/>
  <c r="E37" i="1"/>
  <c r="E35" i="1"/>
  <c r="E29" i="1"/>
  <c r="E23" i="1"/>
  <c r="E21" i="1"/>
  <c r="E18" i="1"/>
  <c r="E121" i="1"/>
  <c r="E11" i="1"/>
  <c r="E9" i="1"/>
  <c r="E26" i="1" l="1"/>
  <c r="E81" i="1"/>
  <c r="E101" i="1"/>
  <c r="E106" i="1"/>
  <c r="E111" i="1"/>
  <c r="E55" i="1"/>
  <c r="E61" i="1"/>
  <c r="E73" i="1"/>
  <c r="E127" i="1"/>
  <c r="E10" i="1"/>
  <c r="E22" i="1"/>
  <c r="E34" i="1"/>
  <c r="E38" i="1"/>
  <c r="E42" i="1"/>
  <c r="E46" i="1"/>
  <c r="E36" i="1"/>
  <c r="E40" i="1"/>
  <c r="E44" i="1"/>
  <c r="E48" i="1"/>
  <c r="E57" i="1"/>
  <c r="E62" i="1"/>
  <c r="E77" i="1"/>
  <c r="E87" i="1"/>
  <c r="E104" i="1"/>
  <c r="E110" i="1"/>
  <c r="E8" i="1" l="1"/>
  <c r="K8" i="1" l="1"/>
  <c r="K130" i="1" s="1"/>
  <c r="K132" i="1" s="1"/>
  <c r="M8" i="1" l="1"/>
  <c r="M130" i="1" s="1"/>
  <c r="M132" i="1" s="1"/>
</calcChain>
</file>

<file path=xl/sharedStrings.xml><?xml version="1.0" encoding="utf-8"?>
<sst xmlns="http://schemas.openxmlformats.org/spreadsheetml/2006/main" count="318" uniqueCount="200">
  <si>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</si>
  <si>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</si>
  <si>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</si>
  <si>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</si>
  <si>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</si>
  <si>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</si>
  <si>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</si>
  <si>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</si>
  <si>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</si>
  <si>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</si>
  <si>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</si>
  <si>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</si>
  <si>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</si>
  <si>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</si>
  <si>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</si>
  <si>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</si>
  <si>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</si>
  <si>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</si>
  <si>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</si>
  <si>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</si>
  <si>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</si>
  <si>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</si>
  <si>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</si>
  <si>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</si>
  <si>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</si>
  <si>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</si>
  <si>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</si>
  <si>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</si>
  <si>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</si>
  <si>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</si>
  <si>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</si>
  <si>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</si>
  <si>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</si>
  <si>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</si>
  <si>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</si>
  <si>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</si>
  <si>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</si>
  <si>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</si>
  <si>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</si>
  <si>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</si>
  <si>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</si>
  <si>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</si>
  <si>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</si>
  <si>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</si>
  <si>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</si>
  <si>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</si>
  <si>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</si>
  <si>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</si>
  <si>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</si>
  <si>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</si>
  <si>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</si>
  <si>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</si>
  <si>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</si>
  <si>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</si>
  <si>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</si>
  <si>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</si>
  <si>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</si>
  <si>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</si>
  <si>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</si>
  <si>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</si>
  <si>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</si>
  <si>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</si>
  <si>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</si>
  <si>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</si>
  <si>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</si>
  <si>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</si>
  <si>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</si>
  <si>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</si>
  <si>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</si>
  <si>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</si>
  <si>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</si>
  <si>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</si>
  <si>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</si>
  <si>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</si>
  <si>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</si>
  <si>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</si>
  <si>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</si>
  <si>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</si>
  <si>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</si>
  <si>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</si>
  <si>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</si>
  <si>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</si>
  <si>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</si>
  <si>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</si>
  <si>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</si>
  <si>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</si>
  <si>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</si>
  <si>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</si>
  <si>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</si>
  <si>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</si>
  <si>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</si>
  <si>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</si>
  <si>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</si>
  <si>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</si>
  <si>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</si>
  <si>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</si>
  <si>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</si>
  <si>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</si>
  <si>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</si>
  <si>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</si>
  <si>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</si>
  <si>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</si>
  <si>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</si>
  <si>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</si>
  <si>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</si>
  <si>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</si>
  <si>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</si>
  <si>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</si>
  <si>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</si>
  <si>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</si>
  <si>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</si>
  <si>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</si>
  <si>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</si>
  <si>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</si>
  <si>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</si>
  <si>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</si>
  <si>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</si>
  <si>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</si>
  <si>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</si>
  <si>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</si>
  <si>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</si>
  <si>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</si>
  <si>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</si>
  <si>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</si>
  <si>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</si>
  <si>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</si>
  <si>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</si>
  <si>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</si>
  <si>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</si>
  <si>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</si>
  <si>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</si>
  <si>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</si>
  <si>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</si>
  <si>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</si>
  <si>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</si>
  <si>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00856</t>
  </si>
  <si>
    <t>00067</t>
  </si>
  <si>
    <t>00863</t>
  </si>
  <si>
    <t>00855</t>
  </si>
  <si>
    <t>00857</t>
  </si>
  <si>
    <t>00837</t>
  </si>
  <si>
    <t>00870</t>
  </si>
  <si>
    <t>00864</t>
  </si>
  <si>
    <t>00868</t>
  </si>
  <si>
    <t>00871</t>
  </si>
  <si>
    <t>00848</t>
  </si>
  <si>
    <t>00858</t>
  </si>
  <si>
    <t>00839</t>
  </si>
  <si>
    <t>00840</t>
  </si>
  <si>
    <t>00861</t>
  </si>
  <si>
    <t>00862</t>
  </si>
  <si>
    <t>00876</t>
  </si>
  <si>
    <t>Perez Palacios Jorge Antonio</t>
  </si>
  <si>
    <t>00850</t>
  </si>
  <si>
    <t>Becerra Iñiguez Julio Ricardo</t>
  </si>
  <si>
    <t>00879</t>
  </si>
  <si>
    <t>00878</t>
  </si>
  <si>
    <t>Tovar Covarrubias Brianda Jackeline</t>
  </si>
  <si>
    <t>00880</t>
  </si>
  <si>
    <t>Macias Lopez Roberto</t>
  </si>
  <si>
    <t>Sueldo - Bruto  Mensual</t>
  </si>
  <si>
    <t xml:space="preserve">Sueldos </t>
  </si>
  <si>
    <t>00887</t>
  </si>
  <si>
    <t>De Leon Meza Hugo Fidencio</t>
  </si>
  <si>
    <t>00889</t>
  </si>
  <si>
    <t>Rodriguez Orozco Luis Manuel</t>
  </si>
  <si>
    <t xml:space="preserve">Secretario </t>
  </si>
  <si>
    <t>00912</t>
  </si>
  <si>
    <t>Cuevas Chacon Jose Luis</t>
  </si>
  <si>
    <t>00927</t>
  </si>
  <si>
    <t>Coronado Rojas Jenifer Yaneth</t>
  </si>
  <si>
    <t>00936</t>
  </si>
  <si>
    <t>Hernandez Arriaga Erik Daniel</t>
  </si>
  <si>
    <t>00939</t>
  </si>
  <si>
    <t>Cantu Perez Jose Manuel</t>
  </si>
  <si>
    <t>Departamento 4122 CDE SECRETARIA DE OPERACIÓN POLITICA</t>
  </si>
  <si>
    <t>00061</t>
  </si>
  <si>
    <t>Arreola Castañeda Alberto</t>
  </si>
  <si>
    <t>00946</t>
  </si>
  <si>
    <t>Velasco Benitez Jaime Fernando</t>
  </si>
  <si>
    <t>Departamento 17 OMPRI</t>
  </si>
  <si>
    <t>00948</t>
  </si>
  <si>
    <t>Guerrero Ruvalcaba Jose De Jesus</t>
  </si>
  <si>
    <t>Santana Aguilar Maria Felix</t>
  </si>
  <si>
    <t>Departamento CENTRO DE MEDIACION</t>
  </si>
  <si>
    <t>00949</t>
  </si>
  <si>
    <t>Diaz Cuarenta Maritza Lizette</t>
  </si>
  <si>
    <t>00951</t>
  </si>
  <si>
    <t>Perez Murillo Veronica del Carmen</t>
  </si>
  <si>
    <t>00950</t>
  </si>
  <si>
    <t>Garcia Blas Luis</t>
  </si>
  <si>
    <t>00952</t>
  </si>
  <si>
    <t>Padilla Cruz Pablo Antonio</t>
  </si>
  <si>
    <t>00902</t>
  </si>
  <si>
    <t>Diaz Cervantes Oscar Ivan</t>
  </si>
  <si>
    <t>Fotografo</t>
  </si>
  <si>
    <t>00953</t>
  </si>
  <si>
    <t>Quintero Gonzalez Eduardo</t>
  </si>
  <si>
    <t>Chofer</t>
  </si>
  <si>
    <t>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</si>
</sst>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0" fontId="18" fillId="0" borderId="2" xfId="0" applyFont="1" applyBorder="1" applyAlignment="1">
      <alignment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Border="1" applyAlignment="1">
      <alignment horizontal="center" vertical="center"/>
    </xf>
    <xf numFmtId="165" fontId="21" fillId="0" borderId="0" xfId="0" applyNumberFormat="1" applyFont="1"/>
    <xf numFmtId="165" fontId="21" fillId="0" borderId="0" xfId="0" applyNumberFormat="1" applyFont="1"/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</cellXfs>
  <cellStyles count="14">
    <cellStyle name="Millares" xfId="1" builtinId="3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13" xfId="13" xr:uid="{00000000-0005-0000-0000-000005000000}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5" xfId="5" xr:uid="{00000000-0005-0000-0000-000009000000}"/>
    <cellStyle name="Normal 6" xfId="6" xr:uid="{00000000-0005-0000-0000-00000A000000}"/>
    <cellStyle name="Normal 7" xfId="7" xr:uid="{00000000-0005-0000-0000-00000B000000}"/>
    <cellStyle name="Normal 8" xfId="8" xr:uid="{00000000-0005-0000-0000-00000C000000}"/>
    <cellStyle name="Normal 9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7%20JULIO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13 JUBILADOS Y TERCERA E</v>
          </cell>
        </row>
        <row r="14">
          <cell r="A14" t="str">
            <v>00067</v>
          </cell>
          <cell r="B14" t="str">
            <v>Flores Diaz Maria De La Luz</v>
          </cell>
          <cell r="C14">
            <v>5186.1000000000004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5186.1000000000004</v>
          </cell>
          <cell r="N14">
            <v>0</v>
          </cell>
          <cell r="O14">
            <v>0</v>
          </cell>
          <cell r="P14">
            <v>0</v>
          </cell>
          <cell r="Q14">
            <v>-320.60000000000002</v>
          </cell>
          <cell r="R14">
            <v>-17.18</v>
          </cell>
          <cell r="S14">
            <v>303.42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-17.18</v>
          </cell>
          <cell r="AI14">
            <v>5203.28</v>
          </cell>
          <cell r="AJ14">
            <v>142.4</v>
          </cell>
          <cell r="AK14">
            <v>256.33999999999997</v>
          </cell>
          <cell r="AL14">
            <v>731.26</v>
          </cell>
          <cell r="AM14">
            <v>119.92</v>
          </cell>
        </row>
        <row r="15">
          <cell r="A15" t="str">
            <v>00845</v>
          </cell>
          <cell r="B15" t="str">
            <v>Santillan Gonzalez Maria De La Paz</v>
          </cell>
          <cell r="C15">
            <v>5186.1000000000004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5186.1000000000004</v>
          </cell>
          <cell r="N15">
            <v>0</v>
          </cell>
          <cell r="O15">
            <v>0</v>
          </cell>
          <cell r="P15">
            <v>0</v>
          </cell>
          <cell r="Q15">
            <v>-320.60000000000002</v>
          </cell>
          <cell r="R15">
            <v>-17.18</v>
          </cell>
          <cell r="S15">
            <v>303.42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-17.18</v>
          </cell>
          <cell r="AI15">
            <v>5203.28</v>
          </cell>
          <cell r="AJ15">
            <v>142.4</v>
          </cell>
          <cell r="AK15">
            <v>256.33999999999997</v>
          </cell>
          <cell r="AL15">
            <v>731.26</v>
          </cell>
          <cell r="AM15">
            <v>119.92</v>
          </cell>
        </row>
        <row r="16">
          <cell r="A16" t="str">
            <v>00846</v>
          </cell>
          <cell r="B16" t="str">
            <v>Rodriguez Ramirez Magdaleno</v>
          </cell>
          <cell r="C16">
            <v>5186.1000000000004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5186.1000000000004</v>
          </cell>
          <cell r="N16">
            <v>0</v>
          </cell>
          <cell r="O16">
            <v>0</v>
          </cell>
          <cell r="P16">
            <v>0</v>
          </cell>
          <cell r="Q16">
            <v>-320.60000000000002</v>
          </cell>
          <cell r="R16">
            <v>-17.18</v>
          </cell>
          <cell r="S16">
            <v>303.42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-17.18</v>
          </cell>
          <cell r="AI16">
            <v>5203.28</v>
          </cell>
          <cell r="AJ16">
            <v>142.4</v>
          </cell>
          <cell r="AK16">
            <v>256.33999999999997</v>
          </cell>
          <cell r="AL16">
            <v>731.26</v>
          </cell>
          <cell r="AM16">
            <v>119.92</v>
          </cell>
        </row>
        <row r="17">
          <cell r="A17" t="str">
            <v>00857</v>
          </cell>
          <cell r="B17" t="str">
            <v>Delgado Valenzuela Roberto</v>
          </cell>
          <cell r="C17">
            <v>5334.6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5334.6</v>
          </cell>
          <cell r="N17">
            <v>0</v>
          </cell>
          <cell r="O17">
            <v>0</v>
          </cell>
          <cell r="P17">
            <v>0</v>
          </cell>
          <cell r="Q17">
            <v>-290.76</v>
          </cell>
          <cell r="R17">
            <v>0</v>
          </cell>
          <cell r="S17">
            <v>312.92</v>
          </cell>
          <cell r="T17">
            <v>0</v>
          </cell>
          <cell r="U17">
            <v>22.16</v>
          </cell>
          <cell r="V17">
            <v>146.5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168.66</v>
          </cell>
          <cell r="AI17">
            <v>5165.9399999999996</v>
          </cell>
          <cell r="AJ17">
            <v>107.94</v>
          </cell>
          <cell r="AK17">
            <v>194.3</v>
          </cell>
          <cell r="AL17">
            <v>696.8</v>
          </cell>
          <cell r="AM17">
            <v>123.36</v>
          </cell>
        </row>
        <row r="18">
          <cell r="A18" t="str">
            <v>00879</v>
          </cell>
          <cell r="B18" t="str">
            <v>Santana Aguilar Maria Felix</v>
          </cell>
          <cell r="C18">
            <v>9000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4200</v>
          </cell>
          <cell r="K18">
            <v>0</v>
          </cell>
          <cell r="L18">
            <v>0</v>
          </cell>
          <cell r="M18">
            <v>13200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1397.5</v>
          </cell>
          <cell r="T18">
            <v>0</v>
          </cell>
          <cell r="U18">
            <v>1397.5</v>
          </cell>
          <cell r="V18">
            <v>370.68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1768.18</v>
          </cell>
          <cell r="AI18">
            <v>11431.82</v>
          </cell>
          <cell r="AJ18">
            <v>255.6</v>
          </cell>
          <cell r="AK18">
            <v>460.08</v>
          </cell>
          <cell r="AL18">
            <v>909.86</v>
          </cell>
          <cell r="AM18">
            <v>292.12</v>
          </cell>
        </row>
        <row r="19">
          <cell r="A19" t="str">
            <v>Total Depto</v>
          </cell>
          <cell r="C19" t="str">
            <v xml:space="preserve">  -----------------------</v>
          </cell>
          <cell r="D19" t="str">
            <v xml:space="preserve">  -----------------------</v>
          </cell>
          <cell r="E19" t="str">
            <v xml:space="preserve">  -----------------------</v>
          </cell>
          <cell r="F19" t="str">
            <v xml:space="preserve">  -----------------------</v>
          </cell>
          <cell r="G19" t="str">
            <v xml:space="preserve">  -----------------------</v>
          </cell>
          <cell r="H19" t="str">
            <v xml:space="preserve">  -----------------------</v>
          </cell>
          <cell r="I19" t="str">
            <v xml:space="preserve">  -----------------------</v>
          </cell>
          <cell r="J19" t="str">
            <v xml:space="preserve">  -----------------------</v>
          </cell>
          <cell r="K19" t="str">
            <v xml:space="preserve">  -----------------------</v>
          </cell>
          <cell r="L19" t="str">
            <v xml:space="preserve">  -----------------------</v>
          </cell>
          <cell r="M19" t="str">
            <v xml:space="preserve">  -----------------------</v>
          </cell>
          <cell r="N19" t="str">
            <v xml:space="preserve">  -----------------------</v>
          </cell>
          <cell r="O19" t="str">
            <v xml:space="preserve">  -----------------------</v>
          </cell>
          <cell r="P19" t="str">
            <v xml:space="preserve">  -----------------------</v>
          </cell>
          <cell r="Q19" t="str">
            <v xml:space="preserve">  -----------------------</v>
          </cell>
          <cell r="R19" t="str">
            <v xml:space="preserve">  -----------------------</v>
          </cell>
          <cell r="S19" t="str">
            <v xml:space="preserve">  -----------------------</v>
          </cell>
          <cell r="T19" t="str">
            <v xml:space="preserve">  -----------------------</v>
          </cell>
          <cell r="U19" t="str">
            <v xml:space="preserve">  -----------------------</v>
          </cell>
          <cell r="V19" t="str">
            <v xml:space="preserve">  -----------------------</v>
          </cell>
          <cell r="W19" t="str">
            <v xml:space="preserve">  -----------------------</v>
          </cell>
          <cell r="X19" t="str">
            <v xml:space="preserve">  -----------------------</v>
          </cell>
          <cell r="Y19" t="str">
            <v xml:space="preserve">  -----------------------</v>
          </cell>
          <cell r="Z19" t="str">
            <v xml:space="preserve">  -----------------------</v>
          </cell>
          <cell r="AA19" t="str">
            <v xml:space="preserve">  -----------------------</v>
          </cell>
          <cell r="AB19" t="str">
            <v xml:space="preserve">  -----------------------</v>
          </cell>
          <cell r="AC19" t="str">
            <v xml:space="preserve">  -----------------------</v>
          </cell>
          <cell r="AD19" t="str">
            <v xml:space="preserve">  -----------------------</v>
          </cell>
          <cell r="AE19" t="str">
            <v xml:space="preserve">  -----------------------</v>
          </cell>
          <cell r="AF19" t="str">
            <v xml:space="preserve">  -----------------------</v>
          </cell>
          <cell r="AG19" t="str">
            <v xml:space="preserve">  -----------------------</v>
          </cell>
          <cell r="AH19" t="str">
            <v xml:space="preserve">  -----------------------</v>
          </cell>
          <cell r="AI19" t="str">
            <v xml:space="preserve">  -----------------------</v>
          </cell>
          <cell r="AJ19" t="str">
            <v xml:space="preserve">  -----------------------</v>
          </cell>
          <cell r="AK19" t="str">
            <v xml:space="preserve">  -----------------------</v>
          </cell>
          <cell r="AL19" t="str">
            <v xml:space="preserve">  -----------------------</v>
          </cell>
          <cell r="AM19" t="str">
            <v xml:space="preserve">  -----------------------</v>
          </cell>
        </row>
        <row r="20">
          <cell r="C20">
            <v>29892.9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4200</v>
          </cell>
          <cell r="K20">
            <v>0</v>
          </cell>
          <cell r="L20">
            <v>0</v>
          </cell>
          <cell r="M20">
            <v>34092.9</v>
          </cell>
          <cell r="N20">
            <v>0</v>
          </cell>
          <cell r="O20">
            <v>0</v>
          </cell>
          <cell r="P20">
            <v>0</v>
          </cell>
          <cell r="Q20">
            <v>-1252.56</v>
          </cell>
          <cell r="R20">
            <v>-51.54</v>
          </cell>
          <cell r="S20">
            <v>2620.6799999999998</v>
          </cell>
          <cell r="T20">
            <v>0</v>
          </cell>
          <cell r="U20">
            <v>1419.66</v>
          </cell>
          <cell r="V20">
            <v>517.17999999999995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1885.3</v>
          </cell>
          <cell r="AI20">
            <v>32207.599999999999</v>
          </cell>
          <cell r="AJ20">
            <v>790.74</v>
          </cell>
          <cell r="AK20">
            <v>1423.4</v>
          </cell>
          <cell r="AL20">
            <v>3800.44</v>
          </cell>
          <cell r="AM20">
            <v>775.24</v>
          </cell>
        </row>
        <row r="22">
          <cell r="A22" t="str">
            <v>Departamento 17 OMPRI</v>
          </cell>
        </row>
        <row r="23">
          <cell r="A23" t="str">
            <v>00156</v>
          </cell>
          <cell r="B23" t="str">
            <v>Carrillo Carrillo Sandra Luz</v>
          </cell>
          <cell r="C23">
            <v>7918.2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7918.2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591.12</v>
          </cell>
          <cell r="T23">
            <v>0</v>
          </cell>
          <cell r="U23">
            <v>591.12</v>
          </cell>
          <cell r="V23">
            <v>219.42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810.54</v>
          </cell>
          <cell r="AI23">
            <v>7107.66</v>
          </cell>
          <cell r="AJ23">
            <v>160.22</v>
          </cell>
          <cell r="AK23">
            <v>288.38</v>
          </cell>
          <cell r="AL23">
            <v>754.5</v>
          </cell>
          <cell r="AM23">
            <v>183.1</v>
          </cell>
        </row>
        <row r="24">
          <cell r="A24" t="str">
            <v>00948</v>
          </cell>
          <cell r="B24" t="str">
            <v>Guerrero Ruvalcaba Jose De Jesus</v>
          </cell>
          <cell r="C24">
            <v>5486.1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2073.9</v>
          </cell>
          <cell r="K24">
            <v>0</v>
          </cell>
          <cell r="L24">
            <v>0</v>
          </cell>
          <cell r="M24">
            <v>7560</v>
          </cell>
          <cell r="N24">
            <v>15</v>
          </cell>
          <cell r="O24">
            <v>1413.99</v>
          </cell>
          <cell r="P24">
            <v>0</v>
          </cell>
          <cell r="Q24">
            <v>0</v>
          </cell>
          <cell r="R24">
            <v>0</v>
          </cell>
          <cell r="S24">
            <v>552.16</v>
          </cell>
          <cell r="T24">
            <v>0</v>
          </cell>
          <cell r="U24">
            <v>552.16</v>
          </cell>
          <cell r="V24">
            <v>203.46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2184.61</v>
          </cell>
          <cell r="AI24">
            <v>5375.39</v>
          </cell>
          <cell r="AJ24">
            <v>149.91999999999999</v>
          </cell>
          <cell r="AK24">
            <v>269.86</v>
          </cell>
          <cell r="AL24">
            <v>738.78</v>
          </cell>
          <cell r="AM24">
            <v>171.34</v>
          </cell>
        </row>
        <row r="25">
          <cell r="A25" t="str">
            <v>Total Depto</v>
          </cell>
          <cell r="C25" t="str">
            <v xml:space="preserve">  -----------------------</v>
          </cell>
          <cell r="D25" t="str">
            <v xml:space="preserve">  -----------------------</v>
          </cell>
          <cell r="E25" t="str">
            <v xml:space="preserve">  -----------------------</v>
          </cell>
          <cell r="F25" t="str">
            <v xml:space="preserve">  -----------------------</v>
          </cell>
          <cell r="G25" t="str">
            <v xml:space="preserve">  -----------------------</v>
          </cell>
          <cell r="H25" t="str">
            <v xml:space="preserve">  -----------------------</v>
          </cell>
          <cell r="I25" t="str">
            <v xml:space="preserve">  -----------------------</v>
          </cell>
          <cell r="J25" t="str">
            <v xml:space="preserve">  -----------------------</v>
          </cell>
          <cell r="K25" t="str">
            <v xml:space="preserve">  -----------------------</v>
          </cell>
          <cell r="L25" t="str">
            <v xml:space="preserve">  -----------------------</v>
          </cell>
          <cell r="M25" t="str">
            <v xml:space="preserve">  -----------------------</v>
          </cell>
          <cell r="N25" t="str">
            <v xml:space="preserve">  -----------------------</v>
          </cell>
          <cell r="O25" t="str">
            <v xml:space="preserve">  -----------------------</v>
          </cell>
          <cell r="P25" t="str">
            <v xml:space="preserve">  -----------------------</v>
          </cell>
          <cell r="Q25" t="str">
            <v xml:space="preserve">  -----------------------</v>
          </cell>
          <cell r="R25" t="str">
            <v xml:space="preserve">  -----------------------</v>
          </cell>
          <cell r="S25" t="str">
            <v xml:space="preserve">  -----------------------</v>
          </cell>
          <cell r="T25" t="str">
            <v xml:space="preserve">  -----------------------</v>
          </cell>
          <cell r="U25" t="str">
            <v xml:space="preserve">  -----------------------</v>
          </cell>
          <cell r="V25" t="str">
            <v xml:space="preserve">  -----------------------</v>
          </cell>
          <cell r="W25" t="str">
            <v xml:space="preserve">  -----------------------</v>
          </cell>
          <cell r="X25" t="str">
            <v xml:space="preserve">  -----------------------</v>
          </cell>
          <cell r="Y25" t="str">
            <v xml:space="preserve">  -----------------------</v>
          </cell>
          <cell r="Z25" t="str">
            <v xml:space="preserve">  -----------------------</v>
          </cell>
          <cell r="AA25" t="str">
            <v xml:space="preserve">  -----------------------</v>
          </cell>
          <cell r="AB25" t="str">
            <v xml:space="preserve">  -----------------------</v>
          </cell>
          <cell r="AC25" t="str">
            <v xml:space="preserve">  -----------------------</v>
          </cell>
          <cell r="AD25" t="str">
            <v xml:space="preserve">  -----------------------</v>
          </cell>
          <cell r="AE25" t="str">
            <v xml:space="preserve">  -----------------------</v>
          </cell>
          <cell r="AF25" t="str">
            <v xml:space="preserve">  -----------------------</v>
          </cell>
          <cell r="AG25" t="str">
            <v xml:space="preserve">  -----------------------</v>
          </cell>
          <cell r="AH25" t="str">
            <v xml:space="preserve">  -----------------------</v>
          </cell>
          <cell r="AI25" t="str">
            <v xml:space="preserve">  -----------------------</v>
          </cell>
          <cell r="AJ25" t="str">
            <v xml:space="preserve">  -----------------------</v>
          </cell>
          <cell r="AK25" t="str">
            <v xml:space="preserve">  -----------------------</v>
          </cell>
          <cell r="AL25" t="str">
            <v xml:space="preserve">  -----------------------</v>
          </cell>
          <cell r="AM25" t="str">
            <v xml:space="preserve">  -----------------------</v>
          </cell>
        </row>
        <row r="26">
          <cell r="C26">
            <v>13404.3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2073.9</v>
          </cell>
          <cell r="K26">
            <v>0</v>
          </cell>
          <cell r="L26">
            <v>0</v>
          </cell>
          <cell r="M26">
            <v>15478.2</v>
          </cell>
          <cell r="N26">
            <v>15</v>
          </cell>
          <cell r="O26">
            <v>1413.99</v>
          </cell>
          <cell r="P26">
            <v>0</v>
          </cell>
          <cell r="Q26">
            <v>0</v>
          </cell>
          <cell r="R26">
            <v>0</v>
          </cell>
          <cell r="S26">
            <v>1143.28</v>
          </cell>
          <cell r="T26">
            <v>0</v>
          </cell>
          <cell r="U26">
            <v>1143.28</v>
          </cell>
          <cell r="V26">
            <v>422.88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2995.15</v>
          </cell>
          <cell r="AI26">
            <v>12483.05</v>
          </cell>
          <cell r="AJ26">
            <v>310.14</v>
          </cell>
          <cell r="AK26">
            <v>558.24</v>
          </cell>
          <cell r="AL26">
            <v>1493.28</v>
          </cell>
          <cell r="AM26">
            <v>354.44</v>
          </cell>
        </row>
        <row r="28">
          <cell r="A28" t="str">
            <v>Departamento 60 CDE SECRETARIA JURIDICA Y DE TRANSPARENC</v>
          </cell>
        </row>
        <row r="29">
          <cell r="A29" t="str">
            <v>00195</v>
          </cell>
          <cell r="B29" t="str">
            <v>Murguia Escobedo Sandra Buenaventura</v>
          </cell>
          <cell r="C29">
            <v>9587.69</v>
          </cell>
          <cell r="D29">
            <v>330.61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9918.2999999999993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830.76</v>
          </cell>
          <cell r="T29">
            <v>0</v>
          </cell>
          <cell r="U29">
            <v>830.76</v>
          </cell>
          <cell r="V29">
            <v>283.58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1114.3399999999999</v>
          </cell>
          <cell r="AI29">
            <v>8803.9599999999991</v>
          </cell>
          <cell r="AJ29">
            <v>200.68</v>
          </cell>
          <cell r="AK29">
            <v>361.22</v>
          </cell>
          <cell r="AL29">
            <v>820.42</v>
          </cell>
          <cell r="AM29">
            <v>229.35</v>
          </cell>
        </row>
        <row r="30">
          <cell r="A30" t="str">
            <v>00870</v>
          </cell>
          <cell r="B30" t="str">
            <v>Gil Medina Miriam Elyada</v>
          </cell>
          <cell r="C30">
            <v>14250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9537.56</v>
          </cell>
          <cell r="K30">
            <v>0</v>
          </cell>
          <cell r="L30">
            <v>0</v>
          </cell>
          <cell r="M30">
            <v>23787.56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3658.82</v>
          </cell>
          <cell r="T30">
            <v>0</v>
          </cell>
          <cell r="U30">
            <v>3658.82</v>
          </cell>
          <cell r="V30">
            <v>687.22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4346.04</v>
          </cell>
          <cell r="AI30">
            <v>19441.52</v>
          </cell>
          <cell r="AJ30">
            <v>455.24</v>
          </cell>
          <cell r="AK30">
            <v>819.42</v>
          </cell>
          <cell r="AL30">
            <v>1234.98</v>
          </cell>
          <cell r="AM30">
            <v>520.26</v>
          </cell>
        </row>
        <row r="31">
          <cell r="A31" t="str">
            <v>Total Depto</v>
          </cell>
          <cell r="C31" t="str">
            <v xml:space="preserve">  -----------------------</v>
          </cell>
          <cell r="D31" t="str">
            <v xml:space="preserve">  -----------------------</v>
          </cell>
          <cell r="E31" t="str">
            <v xml:space="preserve">  -----------------------</v>
          </cell>
          <cell r="F31" t="str">
            <v xml:space="preserve">  -----------------------</v>
          </cell>
          <cell r="G31" t="str">
            <v xml:space="preserve">  -----------------------</v>
          </cell>
          <cell r="H31" t="str">
            <v xml:space="preserve">  -----------------------</v>
          </cell>
          <cell r="I31" t="str">
            <v xml:space="preserve">  -----------------------</v>
          </cell>
          <cell r="J31" t="str">
            <v xml:space="preserve">  -----------------------</v>
          </cell>
          <cell r="K31" t="str">
            <v xml:space="preserve">  -----------------------</v>
          </cell>
          <cell r="L31" t="str">
            <v xml:space="preserve">  -----------------------</v>
          </cell>
          <cell r="M31" t="str">
            <v xml:space="preserve">  -----------------------</v>
          </cell>
          <cell r="N31" t="str">
            <v xml:space="preserve">  -----------------------</v>
          </cell>
          <cell r="O31" t="str">
            <v xml:space="preserve">  -----------------------</v>
          </cell>
          <cell r="P31" t="str">
            <v xml:space="preserve">  -----------------------</v>
          </cell>
          <cell r="Q31" t="str">
            <v xml:space="preserve">  -----------------------</v>
          </cell>
          <cell r="R31" t="str">
            <v xml:space="preserve">  -----------------------</v>
          </cell>
          <cell r="S31" t="str">
            <v xml:space="preserve">  -----------------------</v>
          </cell>
          <cell r="T31" t="str">
            <v xml:space="preserve">  -----------------------</v>
          </cell>
          <cell r="U31" t="str">
            <v xml:space="preserve">  -----------------------</v>
          </cell>
          <cell r="V31" t="str">
            <v xml:space="preserve">  -----------------------</v>
          </cell>
          <cell r="W31" t="str">
            <v xml:space="preserve">  -----------------------</v>
          </cell>
          <cell r="X31" t="str">
            <v xml:space="preserve">  -----------------------</v>
          </cell>
          <cell r="Y31" t="str">
            <v xml:space="preserve">  -----------------------</v>
          </cell>
          <cell r="Z31" t="str">
            <v xml:space="preserve">  -----------------------</v>
          </cell>
          <cell r="AA31" t="str">
            <v xml:space="preserve">  -----------------------</v>
          </cell>
          <cell r="AB31" t="str">
            <v xml:space="preserve">  -----------------------</v>
          </cell>
          <cell r="AC31" t="str">
            <v xml:space="preserve">  -----------------------</v>
          </cell>
          <cell r="AD31" t="str">
            <v xml:space="preserve">  -----------------------</v>
          </cell>
          <cell r="AE31" t="str">
            <v xml:space="preserve">  -----------------------</v>
          </cell>
          <cell r="AF31" t="str">
            <v xml:space="preserve">  -----------------------</v>
          </cell>
          <cell r="AG31" t="str">
            <v xml:space="preserve">  -----------------------</v>
          </cell>
          <cell r="AH31" t="str">
            <v xml:space="preserve">  -----------------------</v>
          </cell>
          <cell r="AI31" t="str">
            <v xml:space="preserve">  -----------------------</v>
          </cell>
          <cell r="AJ31" t="str">
            <v xml:space="preserve">  -----------------------</v>
          </cell>
          <cell r="AK31" t="str">
            <v xml:space="preserve">  -----------------------</v>
          </cell>
          <cell r="AL31" t="str">
            <v xml:space="preserve">  -----------------------</v>
          </cell>
          <cell r="AM31" t="str">
            <v xml:space="preserve">  -----------------------</v>
          </cell>
        </row>
        <row r="32">
          <cell r="C32">
            <v>23837.69</v>
          </cell>
          <cell r="D32">
            <v>330.61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9537.56</v>
          </cell>
          <cell r="K32">
            <v>0</v>
          </cell>
          <cell r="L32">
            <v>0</v>
          </cell>
          <cell r="M32">
            <v>33705.86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4489.58</v>
          </cell>
          <cell r="T32">
            <v>0</v>
          </cell>
          <cell r="U32">
            <v>4489.58</v>
          </cell>
          <cell r="V32">
            <v>970.8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5460.38</v>
          </cell>
          <cell r="AI32">
            <v>28245.48</v>
          </cell>
          <cell r="AJ32">
            <v>655.92</v>
          </cell>
          <cell r="AK32">
            <v>1180.6400000000001</v>
          </cell>
          <cell r="AL32">
            <v>2055.4</v>
          </cell>
          <cell r="AM32">
            <v>749.61</v>
          </cell>
        </row>
        <row r="34">
          <cell r="A34" t="str">
            <v>Departamento 1006 SECRETARIA DE COMUNICACION SOCIAL</v>
          </cell>
        </row>
        <row r="35">
          <cell r="A35" t="str">
            <v>00951</v>
          </cell>
          <cell r="B35" t="str">
            <v>Perez Murillo Veronica del Carmen</v>
          </cell>
          <cell r="C35">
            <v>14250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9537.56</v>
          </cell>
          <cell r="K35">
            <v>0</v>
          </cell>
          <cell r="L35">
            <v>0</v>
          </cell>
          <cell r="M35">
            <v>23787.56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3658.82</v>
          </cell>
          <cell r="T35">
            <v>0</v>
          </cell>
          <cell r="U35">
            <v>3658.82</v>
          </cell>
          <cell r="V35">
            <v>422.56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4081.38</v>
          </cell>
          <cell r="AI35">
            <v>19706.18</v>
          </cell>
          <cell r="AJ35">
            <v>288.32</v>
          </cell>
          <cell r="AK35">
            <v>518.98</v>
          </cell>
          <cell r="AL35">
            <v>963.18</v>
          </cell>
          <cell r="AM35">
            <v>329.52</v>
          </cell>
        </row>
        <row r="36">
          <cell r="A36" t="str">
            <v>Total Depto</v>
          </cell>
          <cell r="C36" t="str">
            <v xml:space="preserve">  -----------------------</v>
          </cell>
          <cell r="D36" t="str">
            <v xml:space="preserve">  -----------------------</v>
          </cell>
          <cell r="E36" t="str">
            <v xml:space="preserve">  -----------------------</v>
          </cell>
          <cell r="F36" t="str">
            <v xml:space="preserve">  -----------------------</v>
          </cell>
          <cell r="G36" t="str">
            <v xml:space="preserve">  -----------------------</v>
          </cell>
          <cell r="H36" t="str">
            <v xml:space="preserve">  -----------------------</v>
          </cell>
          <cell r="I36" t="str">
            <v xml:space="preserve">  -----------------------</v>
          </cell>
          <cell r="J36" t="str">
            <v xml:space="preserve">  -----------------------</v>
          </cell>
          <cell r="K36" t="str">
            <v xml:space="preserve">  -----------------------</v>
          </cell>
          <cell r="L36" t="str">
            <v xml:space="preserve">  -----------------------</v>
          </cell>
          <cell r="M36" t="str">
            <v xml:space="preserve">  -----------------------</v>
          </cell>
          <cell r="N36" t="str">
            <v xml:space="preserve">  -----------------------</v>
          </cell>
          <cell r="O36" t="str">
            <v xml:space="preserve">  -----------------------</v>
          </cell>
          <cell r="P36" t="str">
            <v xml:space="preserve">  -----------------------</v>
          </cell>
          <cell r="Q36" t="str">
            <v xml:space="preserve">  -----------------------</v>
          </cell>
          <cell r="R36" t="str">
            <v xml:space="preserve">  -----------------------</v>
          </cell>
          <cell r="S36" t="str">
            <v xml:space="preserve">  -----------------------</v>
          </cell>
          <cell r="T36" t="str">
            <v xml:space="preserve">  -----------------------</v>
          </cell>
          <cell r="U36" t="str">
            <v xml:space="preserve">  -----------------------</v>
          </cell>
          <cell r="V36" t="str">
            <v xml:space="preserve">  -----------------------</v>
          </cell>
          <cell r="W36" t="str">
            <v xml:space="preserve">  -----------------------</v>
          </cell>
          <cell r="X36" t="str">
            <v xml:space="preserve">  -----------------------</v>
          </cell>
          <cell r="Y36" t="str">
            <v xml:space="preserve">  -----------------------</v>
          </cell>
          <cell r="Z36" t="str">
            <v xml:space="preserve">  -----------------------</v>
          </cell>
          <cell r="AA36" t="str">
            <v xml:space="preserve">  -----------------------</v>
          </cell>
          <cell r="AB36" t="str">
            <v xml:space="preserve">  -----------------------</v>
          </cell>
          <cell r="AC36" t="str">
            <v xml:space="preserve">  -----------------------</v>
          </cell>
          <cell r="AD36" t="str">
            <v xml:space="preserve">  -----------------------</v>
          </cell>
          <cell r="AE36" t="str">
            <v xml:space="preserve">  -----------------------</v>
          </cell>
          <cell r="AF36" t="str">
            <v xml:space="preserve">  -----------------------</v>
          </cell>
          <cell r="AG36" t="str">
            <v xml:space="preserve">  -----------------------</v>
          </cell>
          <cell r="AH36" t="str">
            <v xml:space="preserve">  -----------------------</v>
          </cell>
          <cell r="AI36" t="str">
            <v xml:space="preserve">  -----------------------</v>
          </cell>
          <cell r="AJ36" t="str">
            <v xml:space="preserve">  -----------------------</v>
          </cell>
          <cell r="AK36" t="str">
            <v xml:space="preserve">  -----------------------</v>
          </cell>
          <cell r="AL36" t="str">
            <v xml:space="preserve">  -----------------------</v>
          </cell>
          <cell r="AM36" t="str">
            <v xml:space="preserve">  -----------------------</v>
          </cell>
        </row>
        <row r="37">
          <cell r="C37">
            <v>14250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9537.56</v>
          </cell>
          <cell r="K37">
            <v>0</v>
          </cell>
          <cell r="L37">
            <v>0</v>
          </cell>
          <cell r="M37">
            <v>23787.56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3658.82</v>
          </cell>
          <cell r="T37">
            <v>0</v>
          </cell>
          <cell r="U37">
            <v>3658.82</v>
          </cell>
          <cell r="V37">
            <v>422.56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4081.38</v>
          </cell>
          <cell r="AI37">
            <v>19706.18</v>
          </cell>
          <cell r="AJ37">
            <v>288.32</v>
          </cell>
          <cell r="AK37">
            <v>518.98</v>
          </cell>
          <cell r="AL37">
            <v>963.18</v>
          </cell>
          <cell r="AM37">
            <v>329.52</v>
          </cell>
        </row>
        <row r="39">
          <cell r="A39" t="str">
            <v>Departamento 4103 CDE PRESIDENCIA</v>
          </cell>
        </row>
        <row r="40">
          <cell r="A40" t="str">
            <v>00007</v>
          </cell>
          <cell r="B40" t="str">
            <v>De León Corona Jane Vanessa</v>
          </cell>
          <cell r="C40">
            <v>11767.5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11767.5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1140.8</v>
          </cell>
          <cell r="T40">
            <v>0</v>
          </cell>
          <cell r="U40">
            <v>1140.8</v>
          </cell>
          <cell r="V40">
            <v>370.12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1510.92</v>
          </cell>
          <cell r="AI40">
            <v>10256.58</v>
          </cell>
          <cell r="AJ40">
            <v>255.26</v>
          </cell>
          <cell r="AK40">
            <v>459.46</v>
          </cell>
          <cell r="AL40">
            <v>909.32</v>
          </cell>
          <cell r="AM40">
            <v>291.72000000000003</v>
          </cell>
        </row>
        <row r="41">
          <cell r="A41" t="str">
            <v>00118</v>
          </cell>
          <cell r="B41" t="str">
            <v>Ramirez Gallegos Lorena</v>
          </cell>
          <cell r="C41">
            <v>8550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8550</v>
          </cell>
          <cell r="N41">
            <v>15</v>
          </cell>
          <cell r="O41">
            <v>0</v>
          </cell>
          <cell r="P41">
            <v>3078.4</v>
          </cell>
          <cell r="Q41">
            <v>0</v>
          </cell>
          <cell r="R41">
            <v>0</v>
          </cell>
          <cell r="S41">
            <v>659.86</v>
          </cell>
          <cell r="T41">
            <v>0</v>
          </cell>
          <cell r="U41">
            <v>659.86</v>
          </cell>
          <cell r="V41">
            <v>259.45999999999998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4012.72</v>
          </cell>
          <cell r="AI41">
            <v>4537.28</v>
          </cell>
          <cell r="AJ41">
            <v>185.46</v>
          </cell>
          <cell r="AK41">
            <v>333.84</v>
          </cell>
          <cell r="AL41">
            <v>795.64</v>
          </cell>
          <cell r="AM41">
            <v>211.96</v>
          </cell>
        </row>
        <row r="42">
          <cell r="A42" t="str">
            <v>00199</v>
          </cell>
          <cell r="B42" t="str">
            <v>Meza Arana Mayra Gisela</v>
          </cell>
          <cell r="C42">
            <v>10198.5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10198.5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904.66</v>
          </cell>
          <cell r="T42">
            <v>0</v>
          </cell>
          <cell r="U42">
            <v>904.66</v>
          </cell>
          <cell r="V42">
            <v>303.89999999999998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1208.56</v>
          </cell>
          <cell r="AI42">
            <v>8989.94</v>
          </cell>
          <cell r="AJ42">
            <v>209.85</v>
          </cell>
          <cell r="AK42">
            <v>377.74</v>
          </cell>
          <cell r="AL42">
            <v>753.12</v>
          </cell>
          <cell r="AM42">
            <v>287.8</v>
          </cell>
        </row>
        <row r="43">
          <cell r="A43" t="str">
            <v>00843</v>
          </cell>
          <cell r="B43" t="str">
            <v>Dominguez Vazquez Fernando</v>
          </cell>
          <cell r="C43">
            <v>6000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4705.1000000000004</v>
          </cell>
          <cell r="K43">
            <v>0</v>
          </cell>
          <cell r="L43">
            <v>0</v>
          </cell>
          <cell r="M43">
            <v>10705.1</v>
          </cell>
          <cell r="N43">
            <v>0</v>
          </cell>
          <cell r="O43">
            <v>2724.45</v>
          </cell>
          <cell r="P43">
            <v>0</v>
          </cell>
          <cell r="Q43">
            <v>0</v>
          </cell>
          <cell r="R43">
            <v>0</v>
          </cell>
          <cell r="S43">
            <v>956.66</v>
          </cell>
          <cell r="T43">
            <v>0</v>
          </cell>
          <cell r="U43">
            <v>956.66</v>
          </cell>
          <cell r="V43">
            <v>336.1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4017.21</v>
          </cell>
          <cell r="AI43">
            <v>6687.89</v>
          </cell>
          <cell r="AJ43">
            <v>233.8</v>
          </cell>
          <cell r="AK43">
            <v>420.82</v>
          </cell>
          <cell r="AL43">
            <v>874.36</v>
          </cell>
          <cell r="AM43">
            <v>267.2</v>
          </cell>
        </row>
        <row r="44">
          <cell r="A44" t="str">
            <v>00953</v>
          </cell>
          <cell r="B44" t="str">
            <v>Quintero Gonzalez Eduardo</v>
          </cell>
          <cell r="C44">
            <v>2500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1350</v>
          </cell>
          <cell r="K44">
            <v>0</v>
          </cell>
          <cell r="L44">
            <v>0</v>
          </cell>
          <cell r="M44">
            <v>3850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283.69</v>
          </cell>
          <cell r="T44">
            <v>0</v>
          </cell>
          <cell r="U44">
            <v>283.69</v>
          </cell>
          <cell r="V44">
            <v>103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386.69</v>
          </cell>
          <cell r="AI44">
            <v>3463.31</v>
          </cell>
          <cell r="AJ44">
            <v>75.88</v>
          </cell>
          <cell r="AK44">
            <v>136.58000000000001</v>
          </cell>
          <cell r="AL44">
            <v>370.37</v>
          </cell>
          <cell r="AM44">
            <v>86.72</v>
          </cell>
        </row>
        <row r="45">
          <cell r="A45" t="str">
            <v>Total Depto</v>
          </cell>
          <cell r="C45" t="str">
            <v xml:space="preserve">  -----------------------</v>
          </cell>
          <cell r="D45" t="str">
            <v xml:space="preserve">  -----------------------</v>
          </cell>
          <cell r="E45" t="str">
            <v xml:space="preserve">  -----------------------</v>
          </cell>
          <cell r="F45" t="str">
            <v xml:space="preserve">  -----------------------</v>
          </cell>
          <cell r="G45" t="str">
            <v xml:space="preserve">  -----------------------</v>
          </cell>
          <cell r="H45" t="str">
            <v xml:space="preserve">  -----------------------</v>
          </cell>
          <cell r="I45" t="str">
            <v xml:space="preserve">  -----------------------</v>
          </cell>
          <cell r="J45" t="str">
            <v xml:space="preserve">  -----------------------</v>
          </cell>
          <cell r="K45" t="str">
            <v xml:space="preserve">  -----------------------</v>
          </cell>
          <cell r="L45" t="str">
            <v xml:space="preserve">  -----------------------</v>
          </cell>
          <cell r="M45" t="str">
            <v xml:space="preserve">  -----------------------</v>
          </cell>
          <cell r="N45" t="str">
            <v xml:space="preserve">  -----------------------</v>
          </cell>
          <cell r="O45" t="str">
            <v xml:space="preserve">  -----------------------</v>
          </cell>
          <cell r="P45" t="str">
            <v xml:space="preserve">  -----------------------</v>
          </cell>
          <cell r="Q45" t="str">
            <v xml:space="preserve">  -----------------------</v>
          </cell>
          <cell r="R45" t="str">
            <v xml:space="preserve">  -----------------------</v>
          </cell>
          <cell r="S45" t="str">
            <v xml:space="preserve">  -----------------------</v>
          </cell>
          <cell r="T45" t="str">
            <v xml:space="preserve">  -----------------------</v>
          </cell>
          <cell r="U45" t="str">
            <v xml:space="preserve">  -----------------------</v>
          </cell>
          <cell r="V45" t="str">
            <v xml:space="preserve">  -----------------------</v>
          </cell>
          <cell r="W45" t="str">
            <v xml:space="preserve">  -----------------------</v>
          </cell>
          <cell r="X45" t="str">
            <v xml:space="preserve">  -----------------------</v>
          </cell>
          <cell r="Y45" t="str">
            <v xml:space="preserve">  -----------------------</v>
          </cell>
          <cell r="Z45" t="str">
            <v xml:space="preserve">  -----------------------</v>
          </cell>
          <cell r="AA45" t="str">
            <v xml:space="preserve">  -----------------------</v>
          </cell>
          <cell r="AB45" t="str">
            <v xml:space="preserve">  -----------------------</v>
          </cell>
          <cell r="AC45" t="str">
            <v xml:space="preserve">  -----------------------</v>
          </cell>
          <cell r="AD45" t="str">
            <v xml:space="preserve">  -----------------------</v>
          </cell>
          <cell r="AE45" t="str">
            <v xml:space="preserve">  -----------------------</v>
          </cell>
          <cell r="AF45" t="str">
            <v xml:space="preserve">  -----------------------</v>
          </cell>
          <cell r="AG45" t="str">
            <v xml:space="preserve">  -----------------------</v>
          </cell>
          <cell r="AH45" t="str">
            <v xml:space="preserve">  -----------------------</v>
          </cell>
          <cell r="AI45" t="str">
            <v xml:space="preserve">  -----------------------</v>
          </cell>
          <cell r="AJ45" t="str">
            <v xml:space="preserve">  -----------------------</v>
          </cell>
          <cell r="AK45" t="str">
            <v xml:space="preserve">  -----------------------</v>
          </cell>
          <cell r="AL45" t="str">
            <v xml:space="preserve">  -----------------------</v>
          </cell>
          <cell r="AM45" t="str">
            <v xml:space="preserve">  -----------------------</v>
          </cell>
        </row>
        <row r="46">
          <cell r="C46">
            <v>39016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6055.1</v>
          </cell>
          <cell r="K46">
            <v>0</v>
          </cell>
          <cell r="L46">
            <v>0</v>
          </cell>
          <cell r="M46">
            <v>45071.1</v>
          </cell>
          <cell r="N46">
            <v>15</v>
          </cell>
          <cell r="O46">
            <v>2724.45</v>
          </cell>
          <cell r="P46">
            <v>3078.4</v>
          </cell>
          <cell r="Q46">
            <v>0</v>
          </cell>
          <cell r="R46">
            <v>0</v>
          </cell>
          <cell r="S46">
            <v>3945.67</v>
          </cell>
          <cell r="T46">
            <v>0</v>
          </cell>
          <cell r="U46">
            <v>3945.67</v>
          </cell>
          <cell r="V46">
            <v>1372.58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11136.1</v>
          </cell>
          <cell r="AI46">
            <v>33935</v>
          </cell>
          <cell r="AJ46">
            <v>960.25</v>
          </cell>
          <cell r="AK46">
            <v>1728.44</v>
          </cell>
          <cell r="AL46">
            <v>3702.81</v>
          </cell>
          <cell r="AM46">
            <v>1145.4000000000001</v>
          </cell>
        </row>
        <row r="48">
          <cell r="A48" t="str">
            <v>Departamento 4104 CDE SECRETARIA GENERAL</v>
          </cell>
        </row>
        <row r="49">
          <cell r="A49" t="str">
            <v>00061</v>
          </cell>
          <cell r="B49" t="str">
            <v>Arreola Castañeda Alberto</v>
          </cell>
          <cell r="C49">
            <v>9999.9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3614.72</v>
          </cell>
          <cell r="K49">
            <v>0</v>
          </cell>
          <cell r="L49">
            <v>0</v>
          </cell>
          <cell r="M49">
            <v>13614.62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1485.88</v>
          </cell>
          <cell r="T49">
            <v>0</v>
          </cell>
          <cell r="U49">
            <v>1485.88</v>
          </cell>
          <cell r="V49">
            <v>386.52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1872.4</v>
          </cell>
          <cell r="AI49">
            <v>11742.22</v>
          </cell>
          <cell r="AJ49">
            <v>265.60000000000002</v>
          </cell>
          <cell r="AK49">
            <v>478.06</v>
          </cell>
          <cell r="AL49">
            <v>926.14</v>
          </cell>
          <cell r="AM49">
            <v>303.54000000000002</v>
          </cell>
        </row>
        <row r="50">
          <cell r="A50" t="str">
            <v>00874</v>
          </cell>
          <cell r="B50" t="str">
            <v>Camiruaga Lopez Monica Del Carmen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3718.83</v>
          </cell>
          <cell r="K50">
            <v>0</v>
          </cell>
          <cell r="L50">
            <v>0</v>
          </cell>
          <cell r="M50">
            <v>3718.83</v>
          </cell>
          <cell r="N50">
            <v>0</v>
          </cell>
          <cell r="O50">
            <v>0</v>
          </cell>
          <cell r="P50">
            <v>0</v>
          </cell>
          <cell r="Q50">
            <v>-377.42</v>
          </cell>
          <cell r="R50">
            <v>-167.91</v>
          </cell>
          <cell r="S50">
            <v>209.51</v>
          </cell>
          <cell r="T50">
            <v>0</v>
          </cell>
          <cell r="U50">
            <v>0</v>
          </cell>
          <cell r="V50">
            <v>-9.6300000000000008</v>
          </cell>
          <cell r="W50">
            <v>1800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1622.46</v>
          </cell>
          <cell r="AI50">
            <v>2096.37</v>
          </cell>
          <cell r="AJ50">
            <v>-6.79</v>
          </cell>
          <cell r="AK50">
            <v>-12.22</v>
          </cell>
          <cell r="AL50">
            <v>-27.51</v>
          </cell>
          <cell r="AM50">
            <v>232.84</v>
          </cell>
        </row>
        <row r="51">
          <cell r="A51" t="str">
            <v>Total Depto</v>
          </cell>
          <cell r="C51" t="str">
            <v xml:space="preserve">  -----------------------</v>
          </cell>
          <cell r="D51" t="str">
            <v xml:space="preserve">  -----------------------</v>
          </cell>
          <cell r="E51" t="str">
            <v xml:space="preserve">  -----------------------</v>
          </cell>
          <cell r="F51" t="str">
            <v xml:space="preserve">  -----------------------</v>
          </cell>
          <cell r="G51" t="str">
            <v xml:space="preserve">  -----------------------</v>
          </cell>
          <cell r="H51" t="str">
            <v xml:space="preserve">  -----------------------</v>
          </cell>
          <cell r="I51" t="str">
            <v xml:space="preserve">  -----------------------</v>
          </cell>
          <cell r="J51" t="str">
            <v xml:space="preserve">  -----------------------</v>
          </cell>
          <cell r="K51" t="str">
            <v xml:space="preserve">  -----------------------</v>
          </cell>
          <cell r="L51" t="str">
            <v xml:space="preserve">  -----------------------</v>
          </cell>
          <cell r="M51" t="str">
            <v xml:space="preserve">  -----------------------</v>
          </cell>
          <cell r="N51" t="str">
            <v xml:space="preserve">  -----------------------</v>
          </cell>
          <cell r="O51" t="str">
            <v xml:space="preserve">  -----------------------</v>
          </cell>
          <cell r="P51" t="str">
            <v xml:space="preserve">  -----------------------</v>
          </cell>
          <cell r="Q51" t="str">
            <v xml:space="preserve">  -----------------------</v>
          </cell>
          <cell r="R51" t="str">
            <v xml:space="preserve">  -----------------------</v>
          </cell>
          <cell r="S51" t="str">
            <v xml:space="preserve">  -----------------------</v>
          </cell>
          <cell r="T51" t="str">
            <v xml:space="preserve">  -----------------------</v>
          </cell>
          <cell r="U51" t="str">
            <v xml:space="preserve">  -----------------------</v>
          </cell>
          <cell r="V51" t="str">
            <v xml:space="preserve">  -----------------------</v>
          </cell>
          <cell r="W51" t="str">
            <v xml:space="preserve">  -----------------------</v>
          </cell>
          <cell r="X51" t="str">
            <v xml:space="preserve">  -----------------------</v>
          </cell>
          <cell r="Y51" t="str">
            <v xml:space="preserve">  -----------------------</v>
          </cell>
          <cell r="Z51" t="str">
            <v xml:space="preserve">  -----------------------</v>
          </cell>
          <cell r="AA51" t="str">
            <v xml:space="preserve">  -----------------------</v>
          </cell>
          <cell r="AB51" t="str">
            <v xml:space="preserve">  -----------------------</v>
          </cell>
          <cell r="AC51" t="str">
            <v xml:space="preserve">  -----------------------</v>
          </cell>
          <cell r="AD51" t="str">
            <v xml:space="preserve">  -----------------------</v>
          </cell>
          <cell r="AE51" t="str">
            <v xml:space="preserve">  -----------------------</v>
          </cell>
          <cell r="AF51" t="str">
            <v xml:space="preserve">  -----------------------</v>
          </cell>
          <cell r="AG51" t="str">
            <v xml:space="preserve">  -----------------------</v>
          </cell>
          <cell r="AH51" t="str">
            <v xml:space="preserve">  -----------------------</v>
          </cell>
          <cell r="AI51" t="str">
            <v xml:space="preserve">  -----------------------</v>
          </cell>
          <cell r="AJ51" t="str">
            <v xml:space="preserve">  -----------------------</v>
          </cell>
          <cell r="AK51" t="str">
            <v xml:space="preserve">  -----------------------</v>
          </cell>
          <cell r="AL51" t="str">
            <v xml:space="preserve">  -----------------------</v>
          </cell>
          <cell r="AM51" t="str">
            <v xml:space="preserve">  -----------------------</v>
          </cell>
        </row>
        <row r="52">
          <cell r="C52">
            <v>9999.9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7333.55</v>
          </cell>
          <cell r="K52">
            <v>0</v>
          </cell>
          <cell r="L52">
            <v>0</v>
          </cell>
          <cell r="M52">
            <v>17333.45</v>
          </cell>
          <cell r="N52">
            <v>0</v>
          </cell>
          <cell r="O52">
            <v>0</v>
          </cell>
          <cell r="P52">
            <v>0</v>
          </cell>
          <cell r="Q52">
            <v>-377.42</v>
          </cell>
          <cell r="R52">
            <v>-167.91</v>
          </cell>
          <cell r="S52">
            <v>1695.39</v>
          </cell>
          <cell r="T52">
            <v>0</v>
          </cell>
          <cell r="U52">
            <v>1485.88</v>
          </cell>
          <cell r="V52">
            <v>376.89</v>
          </cell>
          <cell r="W52">
            <v>1800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3494.86</v>
          </cell>
          <cell r="AI52">
            <v>13838.59</v>
          </cell>
          <cell r="AJ52">
            <v>258.81</v>
          </cell>
          <cell r="AK52">
            <v>465.84</v>
          </cell>
          <cell r="AL52">
            <v>898.63</v>
          </cell>
          <cell r="AM52">
            <v>536.38</v>
          </cell>
        </row>
        <row r="54">
          <cell r="A54" t="str">
            <v>Departamento 4105 CDE SECRETARIA DE ORGANIZACION</v>
          </cell>
        </row>
        <row r="55">
          <cell r="A55" t="str">
            <v>00517</v>
          </cell>
          <cell r="B55" t="str">
            <v>Alvarado Rojas Mayra Alejandra</v>
          </cell>
          <cell r="C55">
            <v>9000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9000</v>
          </cell>
          <cell r="N55">
            <v>0</v>
          </cell>
          <cell r="O55">
            <v>0</v>
          </cell>
          <cell r="P55">
            <v>2747.56</v>
          </cell>
          <cell r="Q55">
            <v>0</v>
          </cell>
          <cell r="R55">
            <v>0</v>
          </cell>
          <cell r="S55">
            <v>708.82</v>
          </cell>
          <cell r="T55">
            <v>0</v>
          </cell>
          <cell r="U55">
            <v>708.82</v>
          </cell>
          <cell r="V55">
            <v>254.12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3710.5</v>
          </cell>
          <cell r="AI55">
            <v>5289.5</v>
          </cell>
          <cell r="AJ55">
            <v>182.1</v>
          </cell>
          <cell r="AK55">
            <v>327.78</v>
          </cell>
          <cell r="AL55">
            <v>790.16</v>
          </cell>
          <cell r="AM55">
            <v>208.12</v>
          </cell>
        </row>
        <row r="56">
          <cell r="A56" t="str">
            <v>00837</v>
          </cell>
          <cell r="B56" t="str">
            <v>Ortiz Mora Jose Alberto</v>
          </cell>
          <cell r="C56">
            <v>9999.9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5614.72</v>
          </cell>
          <cell r="K56">
            <v>0</v>
          </cell>
          <cell r="L56">
            <v>0</v>
          </cell>
          <cell r="M56">
            <v>15614.62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1913.08</v>
          </cell>
          <cell r="T56">
            <v>0</v>
          </cell>
          <cell r="U56">
            <v>1913.08</v>
          </cell>
          <cell r="V56">
            <v>442.02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2355.1</v>
          </cell>
          <cell r="AI56">
            <v>13259.52</v>
          </cell>
          <cell r="AJ56">
            <v>300.58</v>
          </cell>
          <cell r="AK56">
            <v>541.05999999999995</v>
          </cell>
          <cell r="AL56">
            <v>983.14</v>
          </cell>
          <cell r="AM56">
            <v>343.54</v>
          </cell>
        </row>
        <row r="57">
          <cell r="A57" t="str">
            <v>00889</v>
          </cell>
          <cell r="B57" t="str">
            <v>Rodriguez Orozco Luis Manuel</v>
          </cell>
          <cell r="C57">
            <v>8046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3813.9</v>
          </cell>
          <cell r="K57">
            <v>0</v>
          </cell>
          <cell r="L57">
            <v>0</v>
          </cell>
          <cell r="M57">
            <v>11859.9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1157.3599999999999</v>
          </cell>
          <cell r="T57">
            <v>0</v>
          </cell>
          <cell r="U57">
            <v>1157.3599999999999</v>
          </cell>
          <cell r="V57">
            <v>430.24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1587.6</v>
          </cell>
          <cell r="AI57">
            <v>10272.299999999999</v>
          </cell>
          <cell r="AJ57">
            <v>293.18</v>
          </cell>
          <cell r="AK57">
            <v>527.70000000000005</v>
          </cell>
          <cell r="AL57">
            <v>971.04</v>
          </cell>
          <cell r="AM57">
            <v>335.06</v>
          </cell>
        </row>
        <row r="58">
          <cell r="A58" t="str">
            <v>00952</v>
          </cell>
          <cell r="B58" t="str">
            <v>Padilla Cruz Pablo Antonio</v>
          </cell>
          <cell r="C58">
            <v>14250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9537.56</v>
          </cell>
          <cell r="K58">
            <v>0</v>
          </cell>
          <cell r="L58">
            <v>0</v>
          </cell>
          <cell r="M58">
            <v>23787.56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3658.82</v>
          </cell>
          <cell r="T58">
            <v>0</v>
          </cell>
          <cell r="U58">
            <v>3658.82</v>
          </cell>
          <cell r="V58">
            <v>422.56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4081.38</v>
          </cell>
          <cell r="AI58">
            <v>19706.18</v>
          </cell>
          <cell r="AJ58">
            <v>288.32</v>
          </cell>
          <cell r="AK58">
            <v>518.98</v>
          </cell>
          <cell r="AL58">
            <v>963.18</v>
          </cell>
          <cell r="AM58">
            <v>329.52</v>
          </cell>
        </row>
        <row r="59">
          <cell r="A59" t="str">
            <v>Total Depto</v>
          </cell>
          <cell r="C59" t="str">
            <v xml:space="preserve">  -----------------------</v>
          </cell>
          <cell r="D59" t="str">
            <v xml:space="preserve">  -----------------------</v>
          </cell>
          <cell r="E59" t="str">
            <v xml:space="preserve">  -----------------------</v>
          </cell>
          <cell r="F59" t="str">
            <v xml:space="preserve">  -----------------------</v>
          </cell>
          <cell r="G59" t="str">
            <v xml:space="preserve">  -----------------------</v>
          </cell>
          <cell r="H59" t="str">
            <v xml:space="preserve">  -----------------------</v>
          </cell>
          <cell r="I59" t="str">
            <v xml:space="preserve">  -----------------------</v>
          </cell>
          <cell r="J59" t="str">
            <v xml:space="preserve">  -----------------------</v>
          </cell>
          <cell r="K59" t="str">
            <v xml:space="preserve">  -----------------------</v>
          </cell>
          <cell r="L59" t="str">
            <v xml:space="preserve">  -----------------------</v>
          </cell>
          <cell r="M59" t="str">
            <v xml:space="preserve">  -----------------------</v>
          </cell>
          <cell r="N59" t="str">
            <v xml:space="preserve">  -----------------------</v>
          </cell>
          <cell r="O59" t="str">
            <v xml:space="preserve">  -----------------------</v>
          </cell>
          <cell r="P59" t="str">
            <v xml:space="preserve">  -----------------------</v>
          </cell>
          <cell r="Q59" t="str">
            <v xml:space="preserve">  -----------------------</v>
          </cell>
          <cell r="R59" t="str">
            <v xml:space="preserve">  -----------------------</v>
          </cell>
          <cell r="S59" t="str">
            <v xml:space="preserve">  -----------------------</v>
          </cell>
          <cell r="T59" t="str">
            <v xml:space="preserve">  -----------------------</v>
          </cell>
          <cell r="U59" t="str">
            <v xml:space="preserve">  -----------------------</v>
          </cell>
          <cell r="V59" t="str">
            <v xml:space="preserve">  -----------------------</v>
          </cell>
          <cell r="W59" t="str">
            <v xml:space="preserve">  -----------------------</v>
          </cell>
          <cell r="X59" t="str">
            <v xml:space="preserve">  -----------------------</v>
          </cell>
          <cell r="Y59" t="str">
            <v xml:space="preserve">  -----------------------</v>
          </cell>
          <cell r="Z59" t="str">
            <v xml:space="preserve">  -----------------------</v>
          </cell>
          <cell r="AA59" t="str">
            <v xml:space="preserve">  -----------------------</v>
          </cell>
          <cell r="AB59" t="str">
            <v xml:space="preserve">  -----------------------</v>
          </cell>
          <cell r="AC59" t="str">
            <v xml:space="preserve">  -----------------------</v>
          </cell>
          <cell r="AD59" t="str">
            <v xml:space="preserve">  -----------------------</v>
          </cell>
          <cell r="AE59" t="str">
            <v xml:space="preserve">  -----------------------</v>
          </cell>
          <cell r="AF59" t="str">
            <v xml:space="preserve">  -----------------------</v>
          </cell>
          <cell r="AG59" t="str">
            <v xml:space="preserve">  -----------------------</v>
          </cell>
          <cell r="AH59" t="str">
            <v xml:space="preserve">  -----------------------</v>
          </cell>
          <cell r="AI59" t="str">
            <v xml:space="preserve">  -----------------------</v>
          </cell>
          <cell r="AJ59" t="str">
            <v xml:space="preserve">  -----------------------</v>
          </cell>
          <cell r="AK59" t="str">
            <v xml:space="preserve">  -----------------------</v>
          </cell>
          <cell r="AL59" t="str">
            <v xml:space="preserve">  -----------------------</v>
          </cell>
          <cell r="AM59" t="str">
            <v xml:space="preserve">  -----------------------</v>
          </cell>
        </row>
        <row r="60">
          <cell r="C60">
            <v>41295.9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18966.18</v>
          </cell>
          <cell r="K60">
            <v>0</v>
          </cell>
          <cell r="L60">
            <v>0</v>
          </cell>
          <cell r="M60">
            <v>60262.080000000002</v>
          </cell>
          <cell r="N60">
            <v>0</v>
          </cell>
          <cell r="O60">
            <v>0</v>
          </cell>
          <cell r="P60">
            <v>2747.56</v>
          </cell>
          <cell r="Q60">
            <v>0</v>
          </cell>
          <cell r="R60">
            <v>0</v>
          </cell>
          <cell r="S60">
            <v>7438.08</v>
          </cell>
          <cell r="T60">
            <v>0</v>
          </cell>
          <cell r="U60">
            <v>7438.08</v>
          </cell>
          <cell r="V60">
            <v>1548.94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11734.58</v>
          </cell>
          <cell r="AI60">
            <v>48527.5</v>
          </cell>
          <cell r="AJ60">
            <v>1064.18</v>
          </cell>
          <cell r="AK60">
            <v>1915.52</v>
          </cell>
          <cell r="AL60">
            <v>3707.52</v>
          </cell>
          <cell r="AM60">
            <v>1216.24</v>
          </cell>
        </row>
        <row r="62">
          <cell r="A62" t="str">
            <v>Departamento 4106 CDE SECRETARIA DE ACCION ELECTORAL</v>
          </cell>
        </row>
        <row r="63">
          <cell r="A63" t="str">
            <v>00202</v>
          </cell>
          <cell r="B63" t="str">
            <v>Arciniega Oropeza Alejandra Paola</v>
          </cell>
          <cell r="C63">
            <v>9168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9168</v>
          </cell>
          <cell r="N63">
            <v>0</v>
          </cell>
          <cell r="O63">
            <v>0</v>
          </cell>
          <cell r="P63">
            <v>3446.63</v>
          </cell>
          <cell r="Q63">
            <v>0</v>
          </cell>
          <cell r="R63">
            <v>0</v>
          </cell>
          <cell r="S63">
            <v>727.1</v>
          </cell>
          <cell r="T63">
            <v>0</v>
          </cell>
          <cell r="U63">
            <v>727.1</v>
          </cell>
          <cell r="V63">
            <v>267.98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4441.71</v>
          </cell>
          <cell r="AI63">
            <v>4726.29</v>
          </cell>
          <cell r="AJ63">
            <v>190.84</v>
          </cell>
          <cell r="AK63">
            <v>343.52</v>
          </cell>
          <cell r="AL63">
            <v>804.4</v>
          </cell>
          <cell r="AM63">
            <v>218.12</v>
          </cell>
        </row>
        <row r="64">
          <cell r="A64" t="str">
            <v>00743</v>
          </cell>
          <cell r="B64" t="str">
            <v>Martinez Macias  Norma Irene</v>
          </cell>
          <cell r="C64">
            <v>5387.2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5387.2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483.87</v>
          </cell>
          <cell r="T64">
            <v>0</v>
          </cell>
          <cell r="U64">
            <v>483.87</v>
          </cell>
          <cell r="V64">
            <v>145.5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629.37</v>
          </cell>
          <cell r="AI64">
            <v>4757.83</v>
          </cell>
          <cell r="AJ64">
            <v>101.22</v>
          </cell>
          <cell r="AK64">
            <v>182.19</v>
          </cell>
          <cell r="AL64">
            <v>378.74</v>
          </cell>
          <cell r="AM64">
            <v>266.94</v>
          </cell>
        </row>
        <row r="65">
          <cell r="A65" t="str">
            <v>00939</v>
          </cell>
          <cell r="B65" t="str">
            <v>Cantu Perez Jose Manuel</v>
          </cell>
          <cell r="C65">
            <v>5186.1000000000004</v>
          </cell>
          <cell r="D65">
            <v>644.12</v>
          </cell>
          <cell r="E65">
            <v>0</v>
          </cell>
          <cell r="F65">
            <v>0</v>
          </cell>
          <cell r="G65">
            <v>225.44</v>
          </cell>
          <cell r="H65">
            <v>5020.33</v>
          </cell>
          <cell r="I65">
            <v>0</v>
          </cell>
          <cell r="J65">
            <v>1113.9000000000001</v>
          </cell>
          <cell r="K65">
            <v>0</v>
          </cell>
          <cell r="L65">
            <v>0</v>
          </cell>
          <cell r="M65">
            <v>12189.89</v>
          </cell>
          <cell r="N65">
            <v>0</v>
          </cell>
          <cell r="O65">
            <v>0</v>
          </cell>
          <cell r="P65">
            <v>0</v>
          </cell>
          <cell r="Q65">
            <v>-125.1</v>
          </cell>
          <cell r="R65">
            <v>0</v>
          </cell>
          <cell r="S65">
            <v>485.14</v>
          </cell>
          <cell r="T65">
            <v>136.56</v>
          </cell>
          <cell r="U65">
            <v>360.04</v>
          </cell>
          <cell r="V65">
            <v>192.06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688.66</v>
          </cell>
          <cell r="AI65">
            <v>11501.23</v>
          </cell>
          <cell r="AJ65">
            <v>141.52000000000001</v>
          </cell>
          <cell r="AK65">
            <v>254.76</v>
          </cell>
          <cell r="AL65">
            <v>730.4</v>
          </cell>
          <cell r="AM65">
            <v>161.74</v>
          </cell>
        </row>
        <row r="66">
          <cell r="A66" t="str">
            <v>Total Depto</v>
          </cell>
          <cell r="C66" t="str">
            <v xml:space="preserve">  -----------------------</v>
          </cell>
          <cell r="D66" t="str">
            <v xml:space="preserve">  -----------------------</v>
          </cell>
          <cell r="E66" t="str">
            <v xml:space="preserve">  -----------------------</v>
          </cell>
          <cell r="F66" t="str">
            <v xml:space="preserve">  -----------------------</v>
          </cell>
          <cell r="G66" t="str">
            <v xml:space="preserve">  -----------------------</v>
          </cell>
          <cell r="H66" t="str">
            <v xml:space="preserve">  -----------------------</v>
          </cell>
          <cell r="I66" t="str">
            <v xml:space="preserve">  -----------------------</v>
          </cell>
          <cell r="J66" t="str">
            <v xml:space="preserve">  -----------------------</v>
          </cell>
          <cell r="K66" t="str">
            <v xml:space="preserve">  -----------------------</v>
          </cell>
          <cell r="L66" t="str">
            <v xml:space="preserve">  -----------------------</v>
          </cell>
          <cell r="M66" t="str">
            <v xml:space="preserve">  -----------------------</v>
          </cell>
          <cell r="N66" t="str">
            <v xml:space="preserve">  -----------------------</v>
          </cell>
          <cell r="O66" t="str">
            <v xml:space="preserve">  -----------------------</v>
          </cell>
          <cell r="P66" t="str">
            <v xml:space="preserve">  -----------------------</v>
          </cell>
          <cell r="Q66" t="str">
            <v xml:space="preserve">  -----------------------</v>
          </cell>
          <cell r="R66" t="str">
            <v xml:space="preserve">  -----------------------</v>
          </cell>
          <cell r="S66" t="str">
            <v xml:space="preserve">  -----------------------</v>
          </cell>
          <cell r="T66" t="str">
            <v xml:space="preserve">  -----------------------</v>
          </cell>
          <cell r="U66" t="str">
            <v xml:space="preserve">  -----------------------</v>
          </cell>
          <cell r="V66" t="str">
            <v xml:space="preserve">  -----------------------</v>
          </cell>
          <cell r="W66" t="str">
            <v xml:space="preserve">  -----------------------</v>
          </cell>
          <cell r="X66" t="str">
            <v xml:space="preserve">  -----------------------</v>
          </cell>
          <cell r="Y66" t="str">
            <v xml:space="preserve">  -----------------------</v>
          </cell>
          <cell r="Z66" t="str">
            <v xml:space="preserve">  -----------------------</v>
          </cell>
          <cell r="AA66" t="str">
            <v xml:space="preserve">  -----------------------</v>
          </cell>
          <cell r="AB66" t="str">
            <v xml:space="preserve">  -----------------------</v>
          </cell>
          <cell r="AC66" t="str">
            <v xml:space="preserve">  -----------------------</v>
          </cell>
          <cell r="AD66" t="str">
            <v xml:space="preserve">  -----------------------</v>
          </cell>
          <cell r="AE66" t="str">
            <v xml:space="preserve">  -----------------------</v>
          </cell>
          <cell r="AF66" t="str">
            <v xml:space="preserve">  -----------------------</v>
          </cell>
          <cell r="AG66" t="str">
            <v xml:space="preserve">  -----------------------</v>
          </cell>
          <cell r="AH66" t="str">
            <v xml:space="preserve">  -----------------------</v>
          </cell>
          <cell r="AI66" t="str">
            <v xml:space="preserve">  -----------------------</v>
          </cell>
          <cell r="AJ66" t="str">
            <v xml:space="preserve">  -----------------------</v>
          </cell>
          <cell r="AK66" t="str">
            <v xml:space="preserve">  -----------------------</v>
          </cell>
          <cell r="AL66" t="str">
            <v xml:space="preserve">  -----------------------</v>
          </cell>
          <cell r="AM66" t="str">
            <v xml:space="preserve">  -----------------------</v>
          </cell>
        </row>
        <row r="67">
          <cell r="C67">
            <v>19741.3</v>
          </cell>
          <cell r="D67">
            <v>644.12</v>
          </cell>
          <cell r="E67">
            <v>0</v>
          </cell>
          <cell r="F67">
            <v>0</v>
          </cell>
          <cell r="G67">
            <v>225.44</v>
          </cell>
          <cell r="H67">
            <v>5020.33</v>
          </cell>
          <cell r="I67">
            <v>0</v>
          </cell>
          <cell r="J67">
            <v>1113.9000000000001</v>
          </cell>
          <cell r="K67">
            <v>0</v>
          </cell>
          <cell r="L67">
            <v>0</v>
          </cell>
          <cell r="M67">
            <v>26745.09</v>
          </cell>
          <cell r="N67">
            <v>0</v>
          </cell>
          <cell r="O67">
            <v>0</v>
          </cell>
          <cell r="P67">
            <v>3446.63</v>
          </cell>
          <cell r="Q67">
            <v>-125.1</v>
          </cell>
          <cell r="R67">
            <v>0</v>
          </cell>
          <cell r="S67">
            <v>1696.11</v>
          </cell>
          <cell r="T67">
            <v>136.56</v>
          </cell>
          <cell r="U67">
            <v>1571.01</v>
          </cell>
          <cell r="V67">
            <v>605.54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5759.74</v>
          </cell>
          <cell r="AI67">
            <v>20985.35</v>
          </cell>
          <cell r="AJ67">
            <v>433.58</v>
          </cell>
          <cell r="AK67">
            <v>780.47</v>
          </cell>
          <cell r="AL67">
            <v>1913.54</v>
          </cell>
          <cell r="AM67">
            <v>646.79999999999995</v>
          </cell>
        </row>
        <row r="69">
          <cell r="A69" t="str">
            <v>Departamento 4107 CDE SECRETARIA DE FINANZAS Y ADMINISTRA</v>
          </cell>
        </row>
        <row r="70">
          <cell r="A70" t="str">
            <v>00001</v>
          </cell>
          <cell r="B70" t="str">
            <v>Andrade Padilla Daniel</v>
          </cell>
          <cell r="C70">
            <v>11767.5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11767.5</v>
          </cell>
          <cell r="N70">
            <v>15</v>
          </cell>
          <cell r="O70">
            <v>2043.93</v>
          </cell>
          <cell r="P70">
            <v>0</v>
          </cell>
          <cell r="Q70">
            <v>0</v>
          </cell>
          <cell r="R70">
            <v>0</v>
          </cell>
          <cell r="S70">
            <v>1140.8</v>
          </cell>
          <cell r="T70">
            <v>0</v>
          </cell>
          <cell r="U70">
            <v>1140.8</v>
          </cell>
          <cell r="V70">
            <v>347.66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3547.39</v>
          </cell>
          <cell r="AI70">
            <v>8220.11</v>
          </cell>
          <cell r="AJ70">
            <v>241.1</v>
          </cell>
          <cell r="AK70">
            <v>433.98</v>
          </cell>
          <cell r="AL70">
            <v>886.26</v>
          </cell>
          <cell r="AM70">
            <v>275.54000000000002</v>
          </cell>
        </row>
        <row r="71">
          <cell r="A71" t="str">
            <v>00021</v>
          </cell>
          <cell r="B71" t="str">
            <v>Rojas Lopez Miguel Angel</v>
          </cell>
          <cell r="C71">
            <v>7918.2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7918.2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591.12</v>
          </cell>
          <cell r="T71">
            <v>0</v>
          </cell>
          <cell r="U71">
            <v>591.12</v>
          </cell>
          <cell r="V71">
            <v>249.62</v>
          </cell>
          <cell r="W71">
            <v>500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1340.74</v>
          </cell>
          <cell r="AI71">
            <v>6577.46</v>
          </cell>
          <cell r="AJ71">
            <v>179.26</v>
          </cell>
          <cell r="AK71">
            <v>322.68</v>
          </cell>
          <cell r="AL71">
            <v>785.54</v>
          </cell>
          <cell r="AM71">
            <v>204.88</v>
          </cell>
        </row>
        <row r="72">
          <cell r="A72" t="str">
            <v>00080</v>
          </cell>
          <cell r="B72" t="str">
            <v>Romero Romero Ingrid</v>
          </cell>
          <cell r="C72">
            <v>15504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15504</v>
          </cell>
          <cell r="N72">
            <v>15</v>
          </cell>
          <cell r="O72">
            <v>3703.76</v>
          </cell>
          <cell r="P72">
            <v>0</v>
          </cell>
          <cell r="Q72">
            <v>0</v>
          </cell>
          <cell r="R72">
            <v>0</v>
          </cell>
          <cell r="S72">
            <v>1889.46</v>
          </cell>
          <cell r="T72">
            <v>0</v>
          </cell>
          <cell r="U72">
            <v>1889.46</v>
          </cell>
          <cell r="V72">
            <v>469.04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6077.26</v>
          </cell>
          <cell r="AI72">
            <v>9426.74</v>
          </cell>
          <cell r="AJ72">
            <v>317.66000000000003</v>
          </cell>
          <cell r="AK72">
            <v>571.78</v>
          </cell>
          <cell r="AL72">
            <v>1010.94</v>
          </cell>
          <cell r="AM72">
            <v>363.04</v>
          </cell>
        </row>
        <row r="73">
          <cell r="A73" t="str">
            <v>00113</v>
          </cell>
          <cell r="B73" t="str">
            <v>Hernandez Murillo Jose Adrian</v>
          </cell>
          <cell r="C73">
            <v>15105.48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15105.48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1811.62</v>
          </cell>
          <cell r="T73">
            <v>0</v>
          </cell>
          <cell r="U73">
            <v>1811.62</v>
          </cell>
          <cell r="V73">
            <v>464.01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2275.63</v>
          </cell>
          <cell r="AI73">
            <v>12829.85</v>
          </cell>
          <cell r="AJ73">
            <v>310.83</v>
          </cell>
          <cell r="AK73">
            <v>559.48</v>
          </cell>
          <cell r="AL73">
            <v>917.55</v>
          </cell>
          <cell r="AM73">
            <v>426.28</v>
          </cell>
        </row>
        <row r="74">
          <cell r="A74" t="str">
            <v>00165</v>
          </cell>
          <cell r="B74" t="str">
            <v>Gomez Dueñas Roselia</v>
          </cell>
          <cell r="C74">
            <v>6660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6660</v>
          </cell>
          <cell r="N74">
            <v>15</v>
          </cell>
          <cell r="O74">
            <v>0</v>
          </cell>
          <cell r="P74">
            <v>2250.02</v>
          </cell>
          <cell r="Q74">
            <v>-250.2</v>
          </cell>
          <cell r="R74">
            <v>0</v>
          </cell>
          <cell r="S74">
            <v>454.24</v>
          </cell>
          <cell r="T74">
            <v>0</v>
          </cell>
          <cell r="U74">
            <v>204.04</v>
          </cell>
          <cell r="V74">
            <v>185.2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159.72</v>
          </cell>
          <cell r="AG74">
            <v>0</v>
          </cell>
          <cell r="AH74">
            <v>2813.98</v>
          </cell>
          <cell r="AI74">
            <v>3846.02</v>
          </cell>
          <cell r="AJ74">
            <v>136.46</v>
          </cell>
          <cell r="AK74">
            <v>245.62</v>
          </cell>
          <cell r="AL74">
            <v>725.32</v>
          </cell>
          <cell r="AM74">
            <v>155.94</v>
          </cell>
        </row>
        <row r="75">
          <cell r="A75" t="str">
            <v>00169</v>
          </cell>
          <cell r="B75" t="str">
            <v>Tovar Lopez Rogelio</v>
          </cell>
          <cell r="C75">
            <v>15750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15750</v>
          </cell>
          <cell r="N75">
            <v>15</v>
          </cell>
          <cell r="O75">
            <v>1924.85</v>
          </cell>
          <cell r="P75">
            <v>0</v>
          </cell>
          <cell r="Q75">
            <v>0</v>
          </cell>
          <cell r="R75">
            <v>0</v>
          </cell>
          <cell r="S75">
            <v>1942</v>
          </cell>
          <cell r="T75">
            <v>0</v>
          </cell>
          <cell r="U75">
            <v>1942</v>
          </cell>
          <cell r="V75">
            <v>478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4359.8500000000004</v>
          </cell>
          <cell r="AI75">
            <v>11390.15</v>
          </cell>
          <cell r="AJ75">
            <v>323.27999999999997</v>
          </cell>
          <cell r="AK75">
            <v>581.9</v>
          </cell>
          <cell r="AL75">
            <v>1020.06</v>
          </cell>
          <cell r="AM75">
            <v>369.46</v>
          </cell>
        </row>
        <row r="76">
          <cell r="A76" t="str">
            <v>00187</v>
          </cell>
          <cell r="B76" t="str">
            <v>Gallegos Negrete Rosa Elena</v>
          </cell>
          <cell r="C76">
            <v>6660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6660</v>
          </cell>
          <cell r="N76">
            <v>0</v>
          </cell>
          <cell r="O76">
            <v>0</v>
          </cell>
          <cell r="P76">
            <v>2439.0700000000002</v>
          </cell>
          <cell r="Q76">
            <v>-250.2</v>
          </cell>
          <cell r="R76">
            <v>0</v>
          </cell>
          <cell r="S76">
            <v>454.24</v>
          </cell>
          <cell r="T76">
            <v>0</v>
          </cell>
          <cell r="U76">
            <v>204.04</v>
          </cell>
          <cell r="V76">
            <v>182.88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2825.99</v>
          </cell>
          <cell r="AI76">
            <v>3834.01</v>
          </cell>
          <cell r="AJ76">
            <v>134.76</v>
          </cell>
          <cell r="AK76">
            <v>242.56</v>
          </cell>
          <cell r="AL76">
            <v>723.62</v>
          </cell>
          <cell r="AM76">
            <v>154</v>
          </cell>
        </row>
        <row r="77">
          <cell r="A77" t="str">
            <v>00451</v>
          </cell>
          <cell r="B77" t="str">
            <v>Partida Ceja Francisco Javier</v>
          </cell>
          <cell r="C77">
            <v>9168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2000</v>
          </cell>
          <cell r="K77">
            <v>0</v>
          </cell>
          <cell r="L77">
            <v>0</v>
          </cell>
          <cell r="M77">
            <v>11168</v>
          </cell>
          <cell r="N77">
            <v>0</v>
          </cell>
          <cell r="O77">
            <v>0</v>
          </cell>
          <cell r="P77">
            <v>3480.98</v>
          </cell>
          <cell r="Q77">
            <v>0</v>
          </cell>
          <cell r="R77">
            <v>0</v>
          </cell>
          <cell r="S77">
            <v>1033.3599999999999</v>
          </cell>
          <cell r="T77">
            <v>0</v>
          </cell>
          <cell r="U77">
            <v>1033.3599999999999</v>
          </cell>
          <cell r="V77">
            <v>347.9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4862.24</v>
          </cell>
          <cell r="AI77">
            <v>6305.76</v>
          </cell>
          <cell r="AJ77">
            <v>241.22</v>
          </cell>
          <cell r="AK77">
            <v>434.2</v>
          </cell>
          <cell r="AL77">
            <v>886.44</v>
          </cell>
          <cell r="AM77">
            <v>275.68</v>
          </cell>
        </row>
        <row r="78">
          <cell r="A78" t="str">
            <v>00461</v>
          </cell>
          <cell r="B78" t="str">
            <v>Borrayo De La Cruz Ericka Guillermina</v>
          </cell>
          <cell r="C78">
            <v>6660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6660</v>
          </cell>
          <cell r="N78">
            <v>0</v>
          </cell>
          <cell r="O78">
            <v>0</v>
          </cell>
          <cell r="P78">
            <v>0</v>
          </cell>
          <cell r="Q78">
            <v>-250.2</v>
          </cell>
          <cell r="R78">
            <v>0</v>
          </cell>
          <cell r="S78">
            <v>454.24</v>
          </cell>
          <cell r="T78">
            <v>0</v>
          </cell>
          <cell r="U78">
            <v>204.04</v>
          </cell>
          <cell r="V78">
            <v>185.2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389.24</v>
          </cell>
          <cell r="AI78">
            <v>6270.76</v>
          </cell>
          <cell r="AJ78">
            <v>136.46</v>
          </cell>
          <cell r="AK78">
            <v>245.62</v>
          </cell>
          <cell r="AL78">
            <v>725.32</v>
          </cell>
          <cell r="AM78">
            <v>155.94</v>
          </cell>
        </row>
        <row r="79">
          <cell r="A79" t="str">
            <v>00836</v>
          </cell>
          <cell r="B79" t="str">
            <v>Arredondo Zuñiga Victor Manuel</v>
          </cell>
          <cell r="C79">
            <v>6384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6384</v>
          </cell>
          <cell r="N79">
            <v>0</v>
          </cell>
          <cell r="O79">
            <v>0</v>
          </cell>
          <cell r="P79">
            <v>0</v>
          </cell>
          <cell r="Q79">
            <v>-250.2</v>
          </cell>
          <cell r="R79">
            <v>0</v>
          </cell>
          <cell r="S79">
            <v>424.2</v>
          </cell>
          <cell r="T79">
            <v>0</v>
          </cell>
          <cell r="U79">
            <v>174</v>
          </cell>
          <cell r="V79">
            <v>175.32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349.32</v>
          </cell>
          <cell r="AI79">
            <v>6034.68</v>
          </cell>
          <cell r="AJ79">
            <v>129.18</v>
          </cell>
          <cell r="AK79">
            <v>232.5</v>
          </cell>
          <cell r="AL79">
            <v>718.02</v>
          </cell>
          <cell r="AM79">
            <v>147.62</v>
          </cell>
        </row>
        <row r="80">
          <cell r="A80" t="str">
            <v>00839</v>
          </cell>
          <cell r="B80" t="str">
            <v>Reyes Granada Araceli Janeth</v>
          </cell>
          <cell r="C80">
            <v>14964.04</v>
          </cell>
          <cell r="D80">
            <v>1068.8599999999999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2600</v>
          </cell>
          <cell r="K80">
            <v>0</v>
          </cell>
          <cell r="L80">
            <v>0</v>
          </cell>
          <cell r="M80">
            <v>18632.900000000001</v>
          </cell>
          <cell r="N80">
            <v>15</v>
          </cell>
          <cell r="O80">
            <v>2389.98</v>
          </cell>
          <cell r="P80">
            <v>0</v>
          </cell>
          <cell r="Q80">
            <v>0</v>
          </cell>
          <cell r="R80">
            <v>0</v>
          </cell>
          <cell r="S80">
            <v>2557.7800000000002</v>
          </cell>
          <cell r="T80">
            <v>0</v>
          </cell>
          <cell r="U80">
            <v>2557.7800000000002</v>
          </cell>
          <cell r="V80">
            <v>551.9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5514.66</v>
          </cell>
          <cell r="AI80">
            <v>13118.24</v>
          </cell>
          <cell r="AJ80">
            <v>369.9</v>
          </cell>
          <cell r="AK80">
            <v>665.82</v>
          </cell>
          <cell r="AL80">
            <v>1096.02</v>
          </cell>
          <cell r="AM80">
            <v>422.74</v>
          </cell>
        </row>
        <row r="81">
          <cell r="A81" t="str">
            <v>00840</v>
          </cell>
          <cell r="B81" t="str">
            <v>Navarro Villa Lorena</v>
          </cell>
          <cell r="C81">
            <v>12949.37</v>
          </cell>
          <cell r="D81">
            <v>446.53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2600</v>
          </cell>
          <cell r="K81">
            <v>0</v>
          </cell>
          <cell r="L81">
            <v>0</v>
          </cell>
          <cell r="M81">
            <v>15995.9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1994.52</v>
          </cell>
          <cell r="T81">
            <v>0</v>
          </cell>
          <cell r="U81">
            <v>1994.52</v>
          </cell>
          <cell r="V81">
            <v>467.34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2461.86</v>
          </cell>
          <cell r="AI81">
            <v>13534.04</v>
          </cell>
          <cell r="AJ81">
            <v>316.54000000000002</v>
          </cell>
          <cell r="AK81">
            <v>569.78</v>
          </cell>
          <cell r="AL81">
            <v>1009.12</v>
          </cell>
          <cell r="AM81">
            <v>361.76</v>
          </cell>
        </row>
        <row r="82">
          <cell r="A82" t="str">
            <v>00842</v>
          </cell>
          <cell r="B82" t="str">
            <v>Mendez Salcedo Jorge Alberto</v>
          </cell>
          <cell r="C82">
            <v>17429.400000000001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17429.400000000001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2300.7199999999998</v>
          </cell>
          <cell r="T82">
            <v>0</v>
          </cell>
          <cell r="U82">
            <v>2300.7199999999998</v>
          </cell>
          <cell r="V82">
            <v>524.54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2825.26</v>
          </cell>
          <cell r="AI82">
            <v>14604.14</v>
          </cell>
          <cell r="AJ82">
            <v>352.66</v>
          </cell>
          <cell r="AK82">
            <v>634.78</v>
          </cell>
          <cell r="AL82">
            <v>1067.94</v>
          </cell>
          <cell r="AM82">
            <v>403.04</v>
          </cell>
        </row>
        <row r="83">
          <cell r="A83" t="str">
            <v>00855</v>
          </cell>
          <cell r="B83" t="str">
            <v>Luna Medrano Cesar Alejandro</v>
          </cell>
          <cell r="C83">
            <v>12900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12900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1343.74</v>
          </cell>
          <cell r="T83">
            <v>0</v>
          </cell>
          <cell r="U83">
            <v>1343.74</v>
          </cell>
          <cell r="V83">
            <v>430.7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1774.44</v>
          </cell>
          <cell r="AI83">
            <v>11125.56</v>
          </cell>
          <cell r="AJ83">
            <v>293.45999999999998</v>
          </cell>
          <cell r="AK83">
            <v>528.24</v>
          </cell>
          <cell r="AL83">
            <v>971.52</v>
          </cell>
          <cell r="AM83">
            <v>335.38</v>
          </cell>
        </row>
        <row r="84">
          <cell r="A84" t="str">
            <v>00861</v>
          </cell>
          <cell r="B84" t="str">
            <v>Cuellar Hernandez Rocio Elizabeth</v>
          </cell>
          <cell r="C84">
            <v>5186.1000000000004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5186.1000000000004</v>
          </cell>
          <cell r="N84">
            <v>0</v>
          </cell>
          <cell r="O84">
            <v>0</v>
          </cell>
          <cell r="P84">
            <v>0</v>
          </cell>
          <cell r="Q84">
            <v>-320.60000000000002</v>
          </cell>
          <cell r="R84">
            <v>-17.18</v>
          </cell>
          <cell r="S84">
            <v>303.42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-17.18</v>
          </cell>
          <cell r="AI84">
            <v>5203.28</v>
          </cell>
          <cell r="AJ84">
            <v>142.4</v>
          </cell>
          <cell r="AK84">
            <v>256.33999999999997</v>
          </cell>
          <cell r="AL84">
            <v>731.26</v>
          </cell>
          <cell r="AM84">
            <v>119.92</v>
          </cell>
        </row>
        <row r="85">
          <cell r="A85" t="str">
            <v>00862</v>
          </cell>
          <cell r="B85" t="str">
            <v>Ortiz Gallardo Yuri Ernestina</v>
          </cell>
          <cell r="C85">
            <v>5186.1000000000004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5186.1000000000004</v>
          </cell>
          <cell r="N85">
            <v>0</v>
          </cell>
          <cell r="O85">
            <v>0</v>
          </cell>
          <cell r="P85">
            <v>0</v>
          </cell>
          <cell r="Q85">
            <v>-320.60000000000002</v>
          </cell>
          <cell r="R85">
            <v>-17.18</v>
          </cell>
          <cell r="S85">
            <v>303.42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-17.18</v>
          </cell>
          <cell r="AI85">
            <v>5203.28</v>
          </cell>
          <cell r="AJ85">
            <v>142.4</v>
          </cell>
          <cell r="AK85">
            <v>256.33999999999997</v>
          </cell>
          <cell r="AL85">
            <v>731.26</v>
          </cell>
          <cell r="AM85">
            <v>119.92</v>
          </cell>
        </row>
        <row r="86">
          <cell r="A86" t="str">
            <v>00863</v>
          </cell>
          <cell r="B86" t="str">
            <v>Larios Calvario Manuel</v>
          </cell>
          <cell r="C86">
            <v>6999.9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1476.42</v>
          </cell>
          <cell r="K86">
            <v>0</v>
          </cell>
          <cell r="L86">
            <v>0</v>
          </cell>
          <cell r="M86">
            <v>8476.32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651.86</v>
          </cell>
          <cell r="T86">
            <v>0</v>
          </cell>
          <cell r="U86">
            <v>651.86</v>
          </cell>
          <cell r="V86">
            <v>277.95999999999998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929.82</v>
          </cell>
          <cell r="AI86">
            <v>7546.5</v>
          </cell>
          <cell r="AJ86">
            <v>197.14</v>
          </cell>
          <cell r="AK86">
            <v>354.84</v>
          </cell>
          <cell r="AL86">
            <v>814.66</v>
          </cell>
          <cell r="AM86">
            <v>225.3</v>
          </cell>
        </row>
        <row r="87">
          <cell r="A87" t="str">
            <v>00936</v>
          </cell>
          <cell r="B87" t="str">
            <v>Hernandez Arriaga Erik Daniel</v>
          </cell>
          <cell r="C87">
            <v>7825.65</v>
          </cell>
          <cell r="D87">
            <v>269.85000000000002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104.5</v>
          </cell>
          <cell r="K87">
            <v>0</v>
          </cell>
          <cell r="L87">
            <v>0</v>
          </cell>
          <cell r="M87">
            <v>8200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621.78</v>
          </cell>
          <cell r="T87">
            <v>0</v>
          </cell>
          <cell r="U87">
            <v>621.78</v>
          </cell>
          <cell r="V87">
            <v>228.02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849.8</v>
          </cell>
          <cell r="AI87">
            <v>7350.2</v>
          </cell>
          <cell r="AJ87">
            <v>165.62</v>
          </cell>
          <cell r="AK87">
            <v>298.12</v>
          </cell>
          <cell r="AL87">
            <v>763.36</v>
          </cell>
          <cell r="AM87">
            <v>189.28</v>
          </cell>
        </row>
        <row r="88">
          <cell r="A88" t="str">
            <v>00950</v>
          </cell>
          <cell r="B88" t="str">
            <v>Garcia Blas Luis</v>
          </cell>
          <cell r="C88">
            <v>14250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9537.56</v>
          </cell>
          <cell r="K88">
            <v>0</v>
          </cell>
          <cell r="L88">
            <v>0</v>
          </cell>
          <cell r="M88">
            <v>23787.56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3658.82</v>
          </cell>
          <cell r="T88">
            <v>0</v>
          </cell>
          <cell r="U88">
            <v>3658.82</v>
          </cell>
          <cell r="V88">
            <v>422.56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4081.38</v>
          </cell>
          <cell r="AI88">
            <v>19706.18</v>
          </cell>
          <cell r="AJ88">
            <v>288.32</v>
          </cell>
          <cell r="AK88">
            <v>518.98</v>
          </cell>
          <cell r="AL88">
            <v>963.18</v>
          </cell>
          <cell r="AM88">
            <v>329.52</v>
          </cell>
        </row>
        <row r="89">
          <cell r="A89" t="str">
            <v>Total Depto</v>
          </cell>
          <cell r="C89" t="str">
            <v xml:space="preserve">  -----------------------</v>
          </cell>
          <cell r="D89" t="str">
            <v xml:space="preserve">  -----------------------</v>
          </cell>
          <cell r="E89" t="str">
            <v xml:space="preserve">  -----------------------</v>
          </cell>
          <cell r="F89" t="str">
            <v xml:space="preserve">  -----------------------</v>
          </cell>
          <cell r="G89" t="str">
            <v xml:space="preserve">  -----------------------</v>
          </cell>
          <cell r="H89" t="str">
            <v xml:space="preserve">  -----------------------</v>
          </cell>
          <cell r="I89" t="str">
            <v xml:space="preserve">  -----------------------</v>
          </cell>
          <cell r="J89" t="str">
            <v xml:space="preserve">  -----------------------</v>
          </cell>
          <cell r="K89" t="str">
            <v xml:space="preserve">  -----------------------</v>
          </cell>
          <cell r="L89" t="str">
            <v xml:space="preserve">  -----------------------</v>
          </cell>
          <cell r="M89" t="str">
            <v xml:space="preserve">  -----------------------</v>
          </cell>
          <cell r="N89" t="str">
            <v xml:space="preserve">  -----------------------</v>
          </cell>
          <cell r="O89" t="str">
            <v xml:space="preserve">  -----------------------</v>
          </cell>
          <cell r="P89" t="str">
            <v xml:space="preserve">  -----------------------</v>
          </cell>
          <cell r="Q89" t="str">
            <v xml:space="preserve">  -----------------------</v>
          </cell>
          <cell r="R89" t="str">
            <v xml:space="preserve">  -----------------------</v>
          </cell>
          <cell r="S89" t="str">
            <v xml:space="preserve">  -----------------------</v>
          </cell>
          <cell r="T89" t="str">
            <v xml:space="preserve">  -----------------------</v>
          </cell>
          <cell r="U89" t="str">
            <v xml:space="preserve">  -----------------------</v>
          </cell>
          <cell r="V89" t="str">
            <v xml:space="preserve">  -----------------------</v>
          </cell>
          <cell r="W89" t="str">
            <v xml:space="preserve">  -----------------------</v>
          </cell>
          <cell r="X89" t="str">
            <v xml:space="preserve">  -----------------------</v>
          </cell>
          <cell r="Y89" t="str">
            <v xml:space="preserve">  -----------------------</v>
          </cell>
          <cell r="Z89" t="str">
            <v xml:space="preserve">  -----------------------</v>
          </cell>
          <cell r="AA89" t="str">
            <v xml:space="preserve">  -----------------------</v>
          </cell>
          <cell r="AB89" t="str">
            <v xml:space="preserve">  -----------------------</v>
          </cell>
          <cell r="AC89" t="str">
            <v xml:space="preserve">  -----------------------</v>
          </cell>
          <cell r="AD89" t="str">
            <v xml:space="preserve">  -----------------------</v>
          </cell>
          <cell r="AE89" t="str">
            <v xml:space="preserve">  -----------------------</v>
          </cell>
          <cell r="AF89" t="str">
            <v xml:space="preserve">  -----------------------</v>
          </cell>
          <cell r="AG89" t="str">
            <v xml:space="preserve">  -----------------------</v>
          </cell>
          <cell r="AH89" t="str">
            <v xml:space="preserve">  -----------------------</v>
          </cell>
          <cell r="AI89" t="str">
            <v xml:space="preserve">  -----------------------</v>
          </cell>
          <cell r="AJ89" t="str">
            <v xml:space="preserve">  -----------------------</v>
          </cell>
          <cell r="AK89" t="str">
            <v xml:space="preserve">  -----------------------</v>
          </cell>
          <cell r="AL89" t="str">
            <v xml:space="preserve">  -----------------------</v>
          </cell>
          <cell r="AM89" t="str">
            <v xml:space="preserve">  -----------------------</v>
          </cell>
        </row>
        <row r="90">
          <cell r="C90">
            <v>199267.74</v>
          </cell>
          <cell r="D90">
            <v>1785.24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18318.48</v>
          </cell>
          <cell r="K90">
            <v>0</v>
          </cell>
          <cell r="L90">
            <v>0</v>
          </cell>
          <cell r="M90">
            <v>219371.46</v>
          </cell>
          <cell r="N90">
            <v>75</v>
          </cell>
          <cell r="O90">
            <v>10062.52</v>
          </cell>
          <cell r="P90">
            <v>8170.07</v>
          </cell>
          <cell r="Q90">
            <v>-1642</v>
          </cell>
          <cell r="R90">
            <v>-34.36</v>
          </cell>
          <cell r="S90">
            <v>23931.34</v>
          </cell>
          <cell r="T90">
            <v>0</v>
          </cell>
          <cell r="U90">
            <v>22323.7</v>
          </cell>
          <cell r="V90">
            <v>5987.85</v>
          </cell>
          <cell r="W90">
            <v>500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159.72</v>
          </cell>
          <cell r="AG90">
            <v>0</v>
          </cell>
          <cell r="AH90">
            <v>47244.5</v>
          </cell>
          <cell r="AI90">
            <v>172126.96</v>
          </cell>
          <cell r="AJ90">
            <v>4418.6499999999996</v>
          </cell>
          <cell r="AK90">
            <v>7953.56</v>
          </cell>
          <cell r="AL90">
            <v>16547.39</v>
          </cell>
          <cell r="AM90">
            <v>5035.24</v>
          </cell>
        </row>
        <row r="92">
          <cell r="A92" t="str">
            <v>Departamento 4109 CDE SECRETARIA DE COMUNICACION SOCIAL</v>
          </cell>
        </row>
        <row r="93">
          <cell r="A93" t="str">
            <v>00005</v>
          </cell>
          <cell r="B93" t="str">
            <v>Contreras García Lucila</v>
          </cell>
          <cell r="C93">
            <v>14409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14409</v>
          </cell>
          <cell r="N93">
            <v>15</v>
          </cell>
          <cell r="O93">
            <v>0</v>
          </cell>
          <cell r="P93">
            <v>5994.16</v>
          </cell>
          <cell r="Q93">
            <v>0</v>
          </cell>
          <cell r="R93">
            <v>0</v>
          </cell>
          <cell r="S93">
            <v>1655.56</v>
          </cell>
          <cell r="T93">
            <v>0</v>
          </cell>
          <cell r="U93">
            <v>1655.56</v>
          </cell>
          <cell r="V93">
            <v>427.66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8092.38</v>
          </cell>
          <cell r="AI93">
            <v>6316.62</v>
          </cell>
          <cell r="AJ93">
            <v>291.54000000000002</v>
          </cell>
          <cell r="AK93">
            <v>524.78</v>
          </cell>
          <cell r="AL93">
            <v>968.4</v>
          </cell>
          <cell r="AM93">
            <v>333.2</v>
          </cell>
        </row>
        <row r="94">
          <cell r="A94" t="str">
            <v>00902</v>
          </cell>
          <cell r="B94" t="str">
            <v>Diaz Cervantes Oscar Ivan</v>
          </cell>
          <cell r="C94">
            <v>3500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3000</v>
          </cell>
          <cell r="K94">
            <v>0</v>
          </cell>
          <cell r="L94">
            <v>0</v>
          </cell>
          <cell r="M94">
            <v>6500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680.83</v>
          </cell>
          <cell r="T94">
            <v>0</v>
          </cell>
          <cell r="U94">
            <v>680.83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680.83</v>
          </cell>
          <cell r="AI94">
            <v>5819.17</v>
          </cell>
          <cell r="AJ94">
            <v>0</v>
          </cell>
          <cell r="AK94">
            <v>0</v>
          </cell>
          <cell r="AL94">
            <v>294.43</v>
          </cell>
          <cell r="AM94">
            <v>0</v>
          </cell>
        </row>
        <row r="95">
          <cell r="A95" t="str">
            <v>Total Depto</v>
          </cell>
          <cell r="C95" t="str">
            <v xml:space="preserve">  -----------------------</v>
          </cell>
          <cell r="D95" t="str">
            <v xml:space="preserve">  -----------------------</v>
          </cell>
          <cell r="E95" t="str">
            <v xml:space="preserve">  -----------------------</v>
          </cell>
          <cell r="F95" t="str">
            <v xml:space="preserve">  -----------------------</v>
          </cell>
          <cell r="G95" t="str">
            <v xml:space="preserve">  -----------------------</v>
          </cell>
          <cell r="H95" t="str">
            <v xml:space="preserve">  -----------------------</v>
          </cell>
          <cell r="I95" t="str">
            <v xml:space="preserve">  -----------------------</v>
          </cell>
          <cell r="J95" t="str">
            <v xml:space="preserve">  -----------------------</v>
          </cell>
          <cell r="K95" t="str">
            <v xml:space="preserve">  -----------------------</v>
          </cell>
          <cell r="L95" t="str">
            <v xml:space="preserve">  -----------------------</v>
          </cell>
          <cell r="M95" t="str">
            <v xml:space="preserve">  -----------------------</v>
          </cell>
          <cell r="N95" t="str">
            <v xml:space="preserve">  -----------------------</v>
          </cell>
          <cell r="O95" t="str">
            <v xml:space="preserve">  -----------------------</v>
          </cell>
          <cell r="P95" t="str">
            <v xml:space="preserve">  -----------------------</v>
          </cell>
          <cell r="Q95" t="str">
            <v xml:space="preserve">  -----------------------</v>
          </cell>
          <cell r="R95" t="str">
            <v xml:space="preserve">  -----------------------</v>
          </cell>
          <cell r="S95" t="str">
            <v xml:space="preserve">  -----------------------</v>
          </cell>
          <cell r="T95" t="str">
            <v xml:space="preserve">  -----------------------</v>
          </cell>
          <cell r="U95" t="str">
            <v xml:space="preserve">  -----------------------</v>
          </cell>
          <cell r="V95" t="str">
            <v xml:space="preserve">  -----------------------</v>
          </cell>
          <cell r="W95" t="str">
            <v xml:space="preserve">  -----------------------</v>
          </cell>
          <cell r="X95" t="str">
            <v xml:space="preserve">  -----------------------</v>
          </cell>
          <cell r="Y95" t="str">
            <v xml:space="preserve">  -----------------------</v>
          </cell>
          <cell r="Z95" t="str">
            <v xml:space="preserve">  -----------------------</v>
          </cell>
          <cell r="AA95" t="str">
            <v xml:space="preserve">  -----------------------</v>
          </cell>
          <cell r="AB95" t="str">
            <v xml:space="preserve">  -----------------------</v>
          </cell>
          <cell r="AC95" t="str">
            <v xml:space="preserve">  -----------------------</v>
          </cell>
          <cell r="AD95" t="str">
            <v xml:space="preserve">  -----------------------</v>
          </cell>
          <cell r="AE95" t="str">
            <v xml:space="preserve">  -----------------------</v>
          </cell>
          <cell r="AF95" t="str">
            <v xml:space="preserve">  -----------------------</v>
          </cell>
          <cell r="AG95" t="str">
            <v xml:space="preserve">  -----------------------</v>
          </cell>
          <cell r="AH95" t="str">
            <v xml:space="preserve">  -----------------------</v>
          </cell>
          <cell r="AI95" t="str">
            <v xml:space="preserve">  -----------------------</v>
          </cell>
          <cell r="AJ95" t="str">
            <v xml:space="preserve">  -----------------------</v>
          </cell>
          <cell r="AK95" t="str">
            <v xml:space="preserve">  -----------------------</v>
          </cell>
          <cell r="AL95" t="str">
            <v xml:space="preserve">  -----------------------</v>
          </cell>
          <cell r="AM95" t="str">
            <v xml:space="preserve">  -----------------------</v>
          </cell>
        </row>
        <row r="96">
          <cell r="C96">
            <v>17909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3000</v>
          </cell>
          <cell r="K96">
            <v>0</v>
          </cell>
          <cell r="L96">
            <v>0</v>
          </cell>
          <cell r="M96">
            <v>20909</v>
          </cell>
          <cell r="N96">
            <v>15</v>
          </cell>
          <cell r="O96">
            <v>0</v>
          </cell>
          <cell r="P96">
            <v>5994.16</v>
          </cell>
          <cell r="Q96">
            <v>0</v>
          </cell>
          <cell r="R96">
            <v>0</v>
          </cell>
          <cell r="S96">
            <v>2336.39</v>
          </cell>
          <cell r="T96">
            <v>0</v>
          </cell>
          <cell r="U96">
            <v>2336.39</v>
          </cell>
          <cell r="V96">
            <v>427.66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8773.2099999999991</v>
          </cell>
          <cell r="AI96">
            <v>12135.79</v>
          </cell>
          <cell r="AJ96">
            <v>291.54000000000002</v>
          </cell>
          <cell r="AK96">
            <v>524.78</v>
          </cell>
          <cell r="AL96">
            <v>1262.83</v>
          </cell>
          <cell r="AM96">
            <v>333.2</v>
          </cell>
        </row>
        <row r="98">
          <cell r="A98" t="str">
            <v>Departamento 4112 CDE SECRETARIA TECNICA DEL CPE</v>
          </cell>
        </row>
        <row r="99">
          <cell r="A99" t="str">
            <v>00864</v>
          </cell>
          <cell r="B99" t="str">
            <v>Gonzalez Ramirez Miriam Noemi</v>
          </cell>
          <cell r="C99">
            <v>6000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2139.6999999999998</v>
          </cell>
          <cell r="K99">
            <v>0</v>
          </cell>
          <cell r="L99">
            <v>0</v>
          </cell>
          <cell r="M99">
            <v>8139.7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615.22</v>
          </cell>
          <cell r="T99">
            <v>0</v>
          </cell>
          <cell r="U99">
            <v>615.22</v>
          </cell>
          <cell r="V99">
            <v>217.26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832.48</v>
          </cell>
          <cell r="AI99">
            <v>7307.22</v>
          </cell>
          <cell r="AJ99">
            <v>158.84</v>
          </cell>
          <cell r="AK99">
            <v>285.92</v>
          </cell>
          <cell r="AL99">
            <v>752.28</v>
          </cell>
          <cell r="AM99">
            <v>181.54</v>
          </cell>
        </row>
        <row r="100">
          <cell r="A100" t="str">
            <v>00868</v>
          </cell>
          <cell r="B100" t="str">
            <v>Lopez Samano Claudia</v>
          </cell>
          <cell r="C100">
            <v>6000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2139.6999999999998</v>
          </cell>
          <cell r="K100">
            <v>0</v>
          </cell>
          <cell r="L100">
            <v>0</v>
          </cell>
          <cell r="M100">
            <v>8139.7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615.22</v>
          </cell>
          <cell r="T100">
            <v>0</v>
          </cell>
          <cell r="U100">
            <v>615.22</v>
          </cell>
          <cell r="V100">
            <v>217.26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832.48</v>
          </cell>
          <cell r="AI100">
            <v>7307.22</v>
          </cell>
          <cell r="AJ100">
            <v>158.84</v>
          </cell>
          <cell r="AK100">
            <v>285.92</v>
          </cell>
          <cell r="AL100">
            <v>752.28</v>
          </cell>
          <cell r="AM100">
            <v>181.54</v>
          </cell>
        </row>
        <row r="101">
          <cell r="A101" t="str">
            <v>Total Depto</v>
          </cell>
          <cell r="C101" t="str">
            <v xml:space="preserve">  -----------------------</v>
          </cell>
          <cell r="D101" t="str">
            <v xml:space="preserve">  -----------------------</v>
          </cell>
          <cell r="E101" t="str">
            <v xml:space="preserve">  -----------------------</v>
          </cell>
          <cell r="F101" t="str">
            <v xml:space="preserve">  -----------------------</v>
          </cell>
          <cell r="G101" t="str">
            <v xml:space="preserve">  -----------------------</v>
          </cell>
          <cell r="H101" t="str">
            <v xml:space="preserve">  -----------------------</v>
          </cell>
          <cell r="I101" t="str">
            <v xml:space="preserve">  -----------------------</v>
          </cell>
          <cell r="J101" t="str">
            <v xml:space="preserve">  -----------------------</v>
          </cell>
          <cell r="K101" t="str">
            <v xml:space="preserve">  -----------------------</v>
          </cell>
          <cell r="L101" t="str">
            <v xml:space="preserve">  -----------------------</v>
          </cell>
          <cell r="M101" t="str">
            <v xml:space="preserve">  -----------------------</v>
          </cell>
          <cell r="N101" t="str">
            <v xml:space="preserve">  -----------------------</v>
          </cell>
          <cell r="O101" t="str">
            <v xml:space="preserve">  -----------------------</v>
          </cell>
          <cell r="P101" t="str">
            <v xml:space="preserve">  -----------------------</v>
          </cell>
          <cell r="Q101" t="str">
            <v xml:space="preserve">  -----------------------</v>
          </cell>
          <cell r="R101" t="str">
            <v xml:space="preserve">  -----------------------</v>
          </cell>
          <cell r="S101" t="str">
            <v xml:space="preserve">  -----------------------</v>
          </cell>
          <cell r="T101" t="str">
            <v xml:space="preserve">  -----------------------</v>
          </cell>
          <cell r="U101" t="str">
            <v xml:space="preserve">  -----------------------</v>
          </cell>
          <cell r="V101" t="str">
            <v xml:space="preserve">  -----------------------</v>
          </cell>
          <cell r="W101" t="str">
            <v xml:space="preserve">  -----------------------</v>
          </cell>
          <cell r="X101" t="str">
            <v xml:space="preserve">  -----------------------</v>
          </cell>
          <cell r="Y101" t="str">
            <v xml:space="preserve">  -----------------------</v>
          </cell>
          <cell r="Z101" t="str">
            <v xml:space="preserve">  -----------------------</v>
          </cell>
          <cell r="AA101" t="str">
            <v xml:space="preserve">  -----------------------</v>
          </cell>
          <cell r="AB101" t="str">
            <v xml:space="preserve">  -----------------------</v>
          </cell>
          <cell r="AC101" t="str">
            <v xml:space="preserve">  -----------------------</v>
          </cell>
          <cell r="AD101" t="str">
            <v xml:space="preserve">  -----------------------</v>
          </cell>
          <cell r="AE101" t="str">
            <v xml:space="preserve">  -----------------------</v>
          </cell>
          <cell r="AF101" t="str">
            <v xml:space="preserve">  -----------------------</v>
          </cell>
          <cell r="AG101" t="str">
            <v xml:space="preserve">  -----------------------</v>
          </cell>
          <cell r="AH101" t="str">
            <v xml:space="preserve">  -----------------------</v>
          </cell>
          <cell r="AI101" t="str">
            <v xml:space="preserve">  -----------------------</v>
          </cell>
          <cell r="AJ101" t="str">
            <v xml:space="preserve">  -----------------------</v>
          </cell>
          <cell r="AK101" t="str">
            <v xml:space="preserve">  -----------------------</v>
          </cell>
          <cell r="AL101" t="str">
            <v xml:space="preserve">  -----------------------</v>
          </cell>
          <cell r="AM101" t="str">
            <v xml:space="preserve">  -----------------------</v>
          </cell>
        </row>
        <row r="102">
          <cell r="C102">
            <v>12000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4279.3999999999996</v>
          </cell>
          <cell r="K102">
            <v>0</v>
          </cell>
          <cell r="L102">
            <v>0</v>
          </cell>
          <cell r="M102">
            <v>16279.4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1230.44</v>
          </cell>
          <cell r="T102">
            <v>0</v>
          </cell>
          <cell r="U102">
            <v>1230.44</v>
          </cell>
          <cell r="V102">
            <v>434.52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1664.96</v>
          </cell>
          <cell r="AI102">
            <v>14614.44</v>
          </cell>
          <cell r="AJ102">
            <v>317.68</v>
          </cell>
          <cell r="AK102">
            <v>571.84</v>
          </cell>
          <cell r="AL102">
            <v>1504.56</v>
          </cell>
          <cell r="AM102">
            <v>363.08</v>
          </cell>
        </row>
        <row r="104">
          <cell r="A104" t="str">
            <v>Departamento 4117 CDE COMISION DE JUSTICIA PARTIDARIA</v>
          </cell>
        </row>
        <row r="105">
          <cell r="A105" t="str">
            <v>00071</v>
          </cell>
          <cell r="B105" t="str">
            <v>Huerta Gomez Elizabeth</v>
          </cell>
          <cell r="C105">
            <v>13087.5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13087.5</v>
          </cell>
          <cell r="N105">
            <v>0</v>
          </cell>
          <cell r="O105">
            <v>0</v>
          </cell>
          <cell r="P105">
            <v>3699.31</v>
          </cell>
          <cell r="Q105">
            <v>0</v>
          </cell>
          <cell r="R105">
            <v>0</v>
          </cell>
          <cell r="S105">
            <v>1377.34</v>
          </cell>
          <cell r="T105">
            <v>0</v>
          </cell>
          <cell r="U105">
            <v>1377.34</v>
          </cell>
          <cell r="V105">
            <v>385.26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5461.91</v>
          </cell>
          <cell r="AI105">
            <v>7625.59</v>
          </cell>
          <cell r="AJ105">
            <v>264.8</v>
          </cell>
          <cell r="AK105">
            <v>476.64</v>
          </cell>
          <cell r="AL105">
            <v>924.86</v>
          </cell>
          <cell r="AM105">
            <v>302.64</v>
          </cell>
        </row>
        <row r="106">
          <cell r="A106" t="str">
            <v>Total Depto</v>
          </cell>
          <cell r="C106" t="str">
            <v xml:space="preserve">  -----------------------</v>
          </cell>
          <cell r="D106" t="str">
            <v xml:space="preserve">  -----------------------</v>
          </cell>
          <cell r="E106" t="str">
            <v xml:space="preserve">  -----------------------</v>
          </cell>
          <cell r="F106" t="str">
            <v xml:space="preserve">  -----------------------</v>
          </cell>
          <cell r="G106" t="str">
            <v xml:space="preserve">  -----------------------</v>
          </cell>
          <cell r="H106" t="str">
            <v xml:space="preserve">  -----------------------</v>
          </cell>
          <cell r="I106" t="str">
            <v xml:space="preserve">  -----------------------</v>
          </cell>
          <cell r="J106" t="str">
            <v xml:space="preserve">  -----------------------</v>
          </cell>
          <cell r="K106" t="str">
            <v xml:space="preserve">  -----------------------</v>
          </cell>
          <cell r="L106" t="str">
            <v xml:space="preserve">  -----------------------</v>
          </cell>
          <cell r="M106" t="str">
            <v xml:space="preserve">  -----------------------</v>
          </cell>
          <cell r="N106" t="str">
            <v xml:space="preserve">  -----------------------</v>
          </cell>
          <cell r="O106" t="str">
            <v xml:space="preserve">  -----------------------</v>
          </cell>
          <cell r="P106" t="str">
            <v xml:space="preserve">  -----------------------</v>
          </cell>
          <cell r="Q106" t="str">
            <v xml:space="preserve">  -----------------------</v>
          </cell>
          <cell r="R106" t="str">
            <v xml:space="preserve">  -----------------------</v>
          </cell>
          <cell r="S106" t="str">
            <v xml:space="preserve">  -----------------------</v>
          </cell>
          <cell r="T106" t="str">
            <v xml:space="preserve">  -----------------------</v>
          </cell>
          <cell r="U106" t="str">
            <v xml:space="preserve">  -----------------------</v>
          </cell>
          <cell r="V106" t="str">
            <v xml:space="preserve">  -----------------------</v>
          </cell>
          <cell r="W106" t="str">
            <v xml:space="preserve">  -----------------------</v>
          </cell>
          <cell r="X106" t="str">
            <v xml:space="preserve">  -----------------------</v>
          </cell>
          <cell r="Y106" t="str">
            <v xml:space="preserve">  -----------------------</v>
          </cell>
          <cell r="Z106" t="str">
            <v xml:space="preserve">  -----------------------</v>
          </cell>
          <cell r="AA106" t="str">
            <v xml:space="preserve">  -----------------------</v>
          </cell>
          <cell r="AB106" t="str">
            <v xml:space="preserve">  -----------------------</v>
          </cell>
          <cell r="AC106" t="str">
            <v xml:space="preserve">  -----------------------</v>
          </cell>
          <cell r="AD106" t="str">
            <v xml:space="preserve">  -----------------------</v>
          </cell>
          <cell r="AE106" t="str">
            <v xml:space="preserve">  -----------------------</v>
          </cell>
          <cell r="AF106" t="str">
            <v xml:space="preserve">  -----------------------</v>
          </cell>
          <cell r="AG106" t="str">
            <v xml:space="preserve">  -----------------------</v>
          </cell>
          <cell r="AH106" t="str">
            <v xml:space="preserve">  -----------------------</v>
          </cell>
          <cell r="AI106" t="str">
            <v xml:space="preserve">  -----------------------</v>
          </cell>
          <cell r="AJ106" t="str">
            <v xml:space="preserve">  -----------------------</v>
          </cell>
          <cell r="AK106" t="str">
            <v xml:space="preserve">  -----------------------</v>
          </cell>
          <cell r="AL106" t="str">
            <v xml:space="preserve">  -----------------------</v>
          </cell>
          <cell r="AM106" t="str">
            <v xml:space="preserve">  -----------------------</v>
          </cell>
        </row>
        <row r="107">
          <cell r="C107">
            <v>13087.5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13087.5</v>
          </cell>
          <cell r="N107">
            <v>0</v>
          </cell>
          <cell r="O107">
            <v>0</v>
          </cell>
          <cell r="P107">
            <v>3699.31</v>
          </cell>
          <cell r="Q107">
            <v>0</v>
          </cell>
          <cell r="R107">
            <v>0</v>
          </cell>
          <cell r="S107">
            <v>1377.34</v>
          </cell>
          <cell r="T107">
            <v>0</v>
          </cell>
          <cell r="U107">
            <v>1377.34</v>
          </cell>
          <cell r="V107">
            <v>385.26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5461.91</v>
          </cell>
          <cell r="AI107">
            <v>7625.59</v>
          </cell>
          <cell r="AJ107">
            <v>264.8</v>
          </cell>
          <cell r="AK107">
            <v>476.64</v>
          </cell>
          <cell r="AL107">
            <v>924.86</v>
          </cell>
          <cell r="AM107">
            <v>302.64</v>
          </cell>
        </row>
        <row r="109">
          <cell r="A109" t="str">
            <v>Departamento 4118 CDE COMISION ESTATAL DE PROCESOS INTERN</v>
          </cell>
        </row>
        <row r="110">
          <cell r="A110" t="str">
            <v>00042</v>
          </cell>
          <cell r="B110" t="str">
            <v>Muciño Velazquez Erika Viviana</v>
          </cell>
          <cell r="C110">
            <v>9800.7000000000007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9800.7000000000007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811.94</v>
          </cell>
          <cell r="T110">
            <v>0</v>
          </cell>
          <cell r="U110">
            <v>811.94</v>
          </cell>
          <cell r="V110">
            <v>279.8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1091.74</v>
          </cell>
          <cell r="AI110">
            <v>8708.9599999999991</v>
          </cell>
          <cell r="AJ110">
            <v>198.3</v>
          </cell>
          <cell r="AK110">
            <v>356.94</v>
          </cell>
          <cell r="AL110">
            <v>816.54</v>
          </cell>
          <cell r="AM110">
            <v>226.64</v>
          </cell>
        </row>
        <row r="111">
          <cell r="A111" t="str">
            <v>00856</v>
          </cell>
          <cell r="B111" t="str">
            <v>Iñiguez Ibarra Gustavo</v>
          </cell>
          <cell r="C111">
            <v>9990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1120.74</v>
          </cell>
          <cell r="K111">
            <v>0</v>
          </cell>
          <cell r="L111">
            <v>0</v>
          </cell>
          <cell r="M111">
            <v>11110.74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1023.1</v>
          </cell>
          <cell r="T111">
            <v>0</v>
          </cell>
          <cell r="U111">
            <v>1023.1</v>
          </cell>
          <cell r="V111">
            <v>316.98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1340.08</v>
          </cell>
          <cell r="AI111">
            <v>9770.66</v>
          </cell>
          <cell r="AJ111">
            <v>221.74</v>
          </cell>
          <cell r="AK111">
            <v>399.14</v>
          </cell>
          <cell r="AL111">
            <v>854.72</v>
          </cell>
          <cell r="AM111">
            <v>253.42</v>
          </cell>
        </row>
        <row r="112">
          <cell r="A112" t="str">
            <v>Total Depto</v>
          </cell>
          <cell r="C112" t="str">
            <v xml:space="preserve">  -----------------------</v>
          </cell>
          <cell r="D112" t="str">
            <v xml:space="preserve">  -----------------------</v>
          </cell>
          <cell r="E112" t="str">
            <v xml:space="preserve">  -----------------------</v>
          </cell>
          <cell r="F112" t="str">
            <v xml:space="preserve">  -----------------------</v>
          </cell>
          <cell r="G112" t="str">
            <v xml:space="preserve">  -----------------------</v>
          </cell>
          <cell r="H112" t="str">
            <v xml:space="preserve">  -----------------------</v>
          </cell>
          <cell r="I112" t="str">
            <v xml:space="preserve">  -----------------------</v>
          </cell>
          <cell r="J112" t="str">
            <v xml:space="preserve">  -----------------------</v>
          </cell>
          <cell r="K112" t="str">
            <v xml:space="preserve">  -----------------------</v>
          </cell>
          <cell r="L112" t="str">
            <v xml:space="preserve">  -----------------------</v>
          </cell>
          <cell r="M112" t="str">
            <v xml:space="preserve">  -----------------------</v>
          </cell>
          <cell r="N112" t="str">
            <v xml:space="preserve">  -----------------------</v>
          </cell>
          <cell r="O112" t="str">
            <v xml:space="preserve">  -----------------------</v>
          </cell>
          <cell r="P112" t="str">
            <v xml:space="preserve">  -----------------------</v>
          </cell>
          <cell r="Q112" t="str">
            <v xml:space="preserve">  -----------------------</v>
          </cell>
          <cell r="R112" t="str">
            <v xml:space="preserve">  -----------------------</v>
          </cell>
          <cell r="S112" t="str">
            <v xml:space="preserve">  -----------------------</v>
          </cell>
          <cell r="T112" t="str">
            <v xml:space="preserve">  -----------------------</v>
          </cell>
          <cell r="U112" t="str">
            <v xml:space="preserve">  -----------------------</v>
          </cell>
          <cell r="V112" t="str">
            <v xml:space="preserve">  -----------------------</v>
          </cell>
          <cell r="W112" t="str">
            <v xml:space="preserve">  -----------------------</v>
          </cell>
          <cell r="X112" t="str">
            <v xml:space="preserve">  -----------------------</v>
          </cell>
          <cell r="Y112" t="str">
            <v xml:space="preserve">  -----------------------</v>
          </cell>
          <cell r="Z112" t="str">
            <v xml:space="preserve">  -----------------------</v>
          </cell>
          <cell r="AA112" t="str">
            <v xml:space="preserve">  -----------------------</v>
          </cell>
          <cell r="AB112" t="str">
            <v xml:space="preserve">  -----------------------</v>
          </cell>
          <cell r="AC112" t="str">
            <v xml:space="preserve">  -----------------------</v>
          </cell>
          <cell r="AD112" t="str">
            <v xml:space="preserve">  -----------------------</v>
          </cell>
          <cell r="AE112" t="str">
            <v xml:space="preserve">  -----------------------</v>
          </cell>
          <cell r="AF112" t="str">
            <v xml:space="preserve">  -----------------------</v>
          </cell>
          <cell r="AG112" t="str">
            <v xml:space="preserve">  -----------------------</v>
          </cell>
          <cell r="AH112" t="str">
            <v xml:space="preserve">  -----------------------</v>
          </cell>
          <cell r="AI112" t="str">
            <v xml:space="preserve">  -----------------------</v>
          </cell>
          <cell r="AJ112" t="str">
            <v xml:space="preserve">  -----------------------</v>
          </cell>
          <cell r="AK112" t="str">
            <v xml:space="preserve">  -----------------------</v>
          </cell>
          <cell r="AL112" t="str">
            <v xml:space="preserve">  -----------------------</v>
          </cell>
          <cell r="AM112" t="str">
            <v xml:space="preserve">  -----------------------</v>
          </cell>
        </row>
        <row r="113">
          <cell r="C113">
            <v>19790.7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1120.74</v>
          </cell>
          <cell r="K113">
            <v>0</v>
          </cell>
          <cell r="L113">
            <v>0</v>
          </cell>
          <cell r="M113">
            <v>20911.439999999999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1835.04</v>
          </cell>
          <cell r="T113">
            <v>0</v>
          </cell>
          <cell r="U113">
            <v>1835.04</v>
          </cell>
          <cell r="V113">
            <v>596.78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2431.8200000000002</v>
          </cell>
          <cell r="AI113">
            <v>18479.62</v>
          </cell>
          <cell r="AJ113">
            <v>420.04</v>
          </cell>
          <cell r="AK113">
            <v>756.08</v>
          </cell>
          <cell r="AL113">
            <v>1671.26</v>
          </cell>
          <cell r="AM113">
            <v>480.06</v>
          </cell>
        </row>
        <row r="115">
          <cell r="A115" t="str">
            <v>Departamento 4122 CDE SECRETARIA DE OPERACION POLITICA</v>
          </cell>
        </row>
        <row r="116">
          <cell r="A116" t="str">
            <v>00887</v>
          </cell>
          <cell r="B116" t="str">
            <v>De Leon Meza Hugo Fidencio</v>
          </cell>
          <cell r="C116">
            <v>17429.400000000001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17429.400000000001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2300.7199999999998</v>
          </cell>
          <cell r="T116">
            <v>0</v>
          </cell>
          <cell r="U116">
            <v>2300.7199999999998</v>
          </cell>
          <cell r="V116">
            <v>524.54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2825.26</v>
          </cell>
          <cell r="AI116">
            <v>14604.14</v>
          </cell>
          <cell r="AJ116">
            <v>352.66</v>
          </cell>
          <cell r="AK116">
            <v>634.78</v>
          </cell>
          <cell r="AL116">
            <v>1067.94</v>
          </cell>
          <cell r="AM116">
            <v>403.04</v>
          </cell>
        </row>
        <row r="117">
          <cell r="A117" t="str">
            <v>Total Depto</v>
          </cell>
          <cell r="C117" t="str">
            <v xml:space="preserve">  -----------------------</v>
          </cell>
          <cell r="D117" t="str">
            <v xml:space="preserve">  -----------------------</v>
          </cell>
          <cell r="E117" t="str">
            <v xml:space="preserve">  -----------------------</v>
          </cell>
          <cell r="F117" t="str">
            <v xml:space="preserve">  -----------------------</v>
          </cell>
          <cell r="G117" t="str">
            <v xml:space="preserve">  -----------------------</v>
          </cell>
          <cell r="H117" t="str">
            <v xml:space="preserve">  -----------------------</v>
          </cell>
          <cell r="I117" t="str">
            <v xml:space="preserve">  -----------------------</v>
          </cell>
          <cell r="J117" t="str">
            <v xml:space="preserve">  -----------------------</v>
          </cell>
          <cell r="K117" t="str">
            <v xml:space="preserve">  -----------------------</v>
          </cell>
          <cell r="L117" t="str">
            <v xml:space="preserve">  -----------------------</v>
          </cell>
          <cell r="M117" t="str">
            <v xml:space="preserve">  -----------------------</v>
          </cell>
          <cell r="N117" t="str">
            <v xml:space="preserve">  -----------------------</v>
          </cell>
          <cell r="O117" t="str">
            <v xml:space="preserve">  -----------------------</v>
          </cell>
          <cell r="P117" t="str">
            <v xml:space="preserve">  -----------------------</v>
          </cell>
          <cell r="Q117" t="str">
            <v xml:space="preserve">  -----------------------</v>
          </cell>
          <cell r="R117" t="str">
            <v xml:space="preserve">  -----------------------</v>
          </cell>
          <cell r="S117" t="str">
            <v xml:space="preserve">  -----------------------</v>
          </cell>
          <cell r="T117" t="str">
            <v xml:space="preserve">  -----------------------</v>
          </cell>
          <cell r="U117" t="str">
            <v xml:space="preserve">  -----------------------</v>
          </cell>
          <cell r="V117" t="str">
            <v xml:space="preserve">  -----------------------</v>
          </cell>
          <cell r="W117" t="str">
            <v xml:space="preserve">  -----------------------</v>
          </cell>
          <cell r="X117" t="str">
            <v xml:space="preserve">  -----------------------</v>
          </cell>
          <cell r="Y117" t="str">
            <v xml:space="preserve">  -----------------------</v>
          </cell>
          <cell r="Z117" t="str">
            <v xml:space="preserve">  -----------------------</v>
          </cell>
          <cell r="AA117" t="str">
            <v xml:space="preserve">  -----------------------</v>
          </cell>
          <cell r="AB117" t="str">
            <v xml:space="preserve">  -----------------------</v>
          </cell>
          <cell r="AC117" t="str">
            <v xml:space="preserve">  -----------------------</v>
          </cell>
          <cell r="AD117" t="str">
            <v xml:space="preserve">  -----------------------</v>
          </cell>
          <cell r="AE117" t="str">
            <v xml:space="preserve">  -----------------------</v>
          </cell>
          <cell r="AF117" t="str">
            <v xml:space="preserve">  -----------------------</v>
          </cell>
          <cell r="AG117" t="str">
            <v xml:space="preserve">  -----------------------</v>
          </cell>
          <cell r="AH117" t="str">
            <v xml:space="preserve">  -----------------------</v>
          </cell>
          <cell r="AI117" t="str">
            <v xml:space="preserve">  -----------------------</v>
          </cell>
          <cell r="AJ117" t="str">
            <v xml:space="preserve">  -----------------------</v>
          </cell>
          <cell r="AK117" t="str">
            <v xml:space="preserve">  -----------------------</v>
          </cell>
          <cell r="AL117" t="str">
            <v xml:space="preserve">  -----------------------</v>
          </cell>
          <cell r="AM117" t="str">
            <v xml:space="preserve">  -----------------------</v>
          </cell>
        </row>
        <row r="118">
          <cell r="C118">
            <v>17429.400000000001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17429.400000000001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2300.7199999999998</v>
          </cell>
          <cell r="T118">
            <v>0</v>
          </cell>
          <cell r="U118">
            <v>2300.7199999999998</v>
          </cell>
          <cell r="V118">
            <v>524.54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2825.26</v>
          </cell>
          <cell r="AI118">
            <v>14604.14</v>
          </cell>
          <cell r="AJ118">
            <v>352.66</v>
          </cell>
          <cell r="AK118">
            <v>634.78</v>
          </cell>
          <cell r="AL118">
            <v>1067.94</v>
          </cell>
          <cell r="AM118">
            <v>403.04</v>
          </cell>
        </row>
        <row r="120">
          <cell r="A120" t="str">
            <v>Departamento 4123 CDE SECRETARIA DE ATENCION P DISCAPACIDA</v>
          </cell>
        </row>
        <row r="121">
          <cell r="A121" t="str">
            <v>00276</v>
          </cell>
          <cell r="B121" t="str">
            <v>Mata Avila Jesus</v>
          </cell>
          <cell r="C121">
            <v>10275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1925</v>
          </cell>
          <cell r="K121">
            <v>0</v>
          </cell>
          <cell r="L121">
            <v>0</v>
          </cell>
          <cell r="M121">
            <v>12200</v>
          </cell>
          <cell r="N121">
            <v>15</v>
          </cell>
          <cell r="O121">
            <v>1334.98</v>
          </cell>
          <cell r="P121">
            <v>0</v>
          </cell>
          <cell r="Q121">
            <v>0</v>
          </cell>
          <cell r="R121">
            <v>0</v>
          </cell>
          <cell r="S121">
            <v>1218.3</v>
          </cell>
          <cell r="T121">
            <v>0</v>
          </cell>
          <cell r="U121">
            <v>1218.3</v>
          </cell>
          <cell r="V121">
            <v>348.44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2916.72</v>
          </cell>
          <cell r="AI121">
            <v>9283.2800000000007</v>
          </cell>
          <cell r="AJ121">
            <v>241.58</v>
          </cell>
          <cell r="AK121">
            <v>434.86</v>
          </cell>
          <cell r="AL121">
            <v>887.06</v>
          </cell>
          <cell r="AM121">
            <v>276.10000000000002</v>
          </cell>
        </row>
        <row r="122">
          <cell r="A122" t="str">
            <v>Total Depto</v>
          </cell>
          <cell r="C122" t="str">
            <v xml:space="preserve">  -----------------------</v>
          </cell>
          <cell r="D122" t="str">
            <v xml:space="preserve">  -----------------------</v>
          </cell>
          <cell r="E122" t="str">
            <v xml:space="preserve">  -----------------------</v>
          </cell>
          <cell r="F122" t="str">
            <v xml:space="preserve">  -----------------------</v>
          </cell>
          <cell r="G122" t="str">
            <v xml:space="preserve">  -----------------------</v>
          </cell>
          <cell r="H122" t="str">
            <v xml:space="preserve">  -----------------------</v>
          </cell>
          <cell r="I122" t="str">
            <v xml:space="preserve">  -----------------------</v>
          </cell>
          <cell r="J122" t="str">
            <v xml:space="preserve">  -----------------------</v>
          </cell>
          <cell r="K122" t="str">
            <v xml:space="preserve">  -----------------------</v>
          </cell>
          <cell r="L122" t="str">
            <v xml:space="preserve">  -----------------------</v>
          </cell>
          <cell r="M122" t="str">
            <v xml:space="preserve">  -----------------------</v>
          </cell>
          <cell r="N122" t="str">
            <v xml:space="preserve">  -----------------------</v>
          </cell>
          <cell r="O122" t="str">
            <v xml:space="preserve">  -----------------------</v>
          </cell>
          <cell r="P122" t="str">
            <v xml:space="preserve">  -----------------------</v>
          </cell>
          <cell r="Q122" t="str">
            <v xml:space="preserve">  -----------------------</v>
          </cell>
          <cell r="R122" t="str">
            <v xml:space="preserve">  -----------------------</v>
          </cell>
          <cell r="S122" t="str">
            <v xml:space="preserve">  -----------------------</v>
          </cell>
          <cell r="T122" t="str">
            <v xml:space="preserve">  -----------------------</v>
          </cell>
          <cell r="U122" t="str">
            <v xml:space="preserve">  -----------------------</v>
          </cell>
          <cell r="V122" t="str">
            <v xml:space="preserve">  -----------------------</v>
          </cell>
          <cell r="W122" t="str">
            <v xml:space="preserve">  -----------------------</v>
          </cell>
          <cell r="X122" t="str">
            <v xml:space="preserve">  -----------------------</v>
          </cell>
          <cell r="Y122" t="str">
            <v xml:space="preserve">  -----------------------</v>
          </cell>
          <cell r="Z122" t="str">
            <v xml:space="preserve">  -----------------------</v>
          </cell>
          <cell r="AA122" t="str">
            <v xml:space="preserve">  -----------------------</v>
          </cell>
          <cell r="AB122" t="str">
            <v xml:space="preserve">  -----------------------</v>
          </cell>
          <cell r="AC122" t="str">
            <v xml:space="preserve">  -----------------------</v>
          </cell>
          <cell r="AD122" t="str">
            <v xml:space="preserve">  -----------------------</v>
          </cell>
          <cell r="AE122" t="str">
            <v xml:space="preserve">  -----------------------</v>
          </cell>
          <cell r="AF122" t="str">
            <v xml:space="preserve">  -----------------------</v>
          </cell>
          <cell r="AG122" t="str">
            <v xml:space="preserve">  -----------------------</v>
          </cell>
          <cell r="AH122" t="str">
            <v xml:space="preserve">  -----------------------</v>
          </cell>
          <cell r="AI122" t="str">
            <v xml:space="preserve">  -----------------------</v>
          </cell>
          <cell r="AJ122" t="str">
            <v xml:space="preserve">  -----------------------</v>
          </cell>
          <cell r="AK122" t="str">
            <v xml:space="preserve">  -----------------------</v>
          </cell>
          <cell r="AL122" t="str">
            <v xml:space="preserve">  -----------------------</v>
          </cell>
          <cell r="AM122" t="str">
            <v xml:space="preserve">  -----------------------</v>
          </cell>
        </row>
        <row r="123">
          <cell r="C123">
            <v>10275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1925</v>
          </cell>
          <cell r="K123">
            <v>0</v>
          </cell>
          <cell r="L123">
            <v>0</v>
          </cell>
          <cell r="M123">
            <v>12200</v>
          </cell>
          <cell r="N123">
            <v>15</v>
          </cell>
          <cell r="O123">
            <v>1334.98</v>
          </cell>
          <cell r="P123">
            <v>0</v>
          </cell>
          <cell r="Q123">
            <v>0</v>
          </cell>
          <cell r="R123">
            <v>0</v>
          </cell>
          <cell r="S123">
            <v>1218.3</v>
          </cell>
          <cell r="T123">
            <v>0</v>
          </cell>
          <cell r="U123">
            <v>1218.3</v>
          </cell>
          <cell r="V123">
            <v>348.44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2916.72</v>
          </cell>
          <cell r="AI123">
            <v>9283.2800000000007</v>
          </cell>
          <cell r="AJ123">
            <v>241.58</v>
          </cell>
          <cell r="AK123">
            <v>434.86</v>
          </cell>
          <cell r="AL123">
            <v>887.06</v>
          </cell>
          <cell r="AM123">
            <v>276.10000000000002</v>
          </cell>
        </row>
        <row r="125">
          <cell r="A125" t="str">
            <v>Departamento 4221 COM MUN TONALA</v>
          </cell>
        </row>
        <row r="126">
          <cell r="A126" t="str">
            <v>00848</v>
          </cell>
          <cell r="B126" t="str">
            <v>Rivas Padilla Margarita</v>
          </cell>
          <cell r="C126">
            <v>9999.9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6603.04</v>
          </cell>
          <cell r="K126">
            <v>0</v>
          </cell>
          <cell r="L126">
            <v>0</v>
          </cell>
          <cell r="M126">
            <v>16602.939999999999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2124.1799999999998</v>
          </cell>
          <cell r="T126">
            <v>0</v>
          </cell>
          <cell r="U126">
            <v>2124.1799999999998</v>
          </cell>
          <cell r="V126">
            <v>469.46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2593.64</v>
          </cell>
          <cell r="AI126">
            <v>14009.3</v>
          </cell>
          <cell r="AJ126">
            <v>317.88</v>
          </cell>
          <cell r="AK126">
            <v>572.20000000000005</v>
          </cell>
          <cell r="AL126">
            <v>1011.32</v>
          </cell>
          <cell r="AM126">
            <v>363.3</v>
          </cell>
        </row>
        <row r="127">
          <cell r="A127" t="str">
            <v>Total Depto</v>
          </cell>
          <cell r="C127" t="str">
            <v xml:space="preserve">  -----------------------</v>
          </cell>
          <cell r="D127" t="str">
            <v xml:space="preserve">  -----------------------</v>
          </cell>
          <cell r="E127" t="str">
            <v xml:space="preserve">  -----------------------</v>
          </cell>
          <cell r="F127" t="str">
            <v xml:space="preserve">  -----------------------</v>
          </cell>
          <cell r="G127" t="str">
            <v xml:space="preserve">  -----------------------</v>
          </cell>
          <cell r="H127" t="str">
            <v xml:space="preserve">  -----------------------</v>
          </cell>
          <cell r="I127" t="str">
            <v xml:space="preserve">  -----------------------</v>
          </cell>
          <cell r="J127" t="str">
            <v xml:space="preserve">  -----------------------</v>
          </cell>
          <cell r="K127" t="str">
            <v xml:space="preserve">  -----------------------</v>
          </cell>
          <cell r="L127" t="str">
            <v xml:space="preserve">  -----------------------</v>
          </cell>
          <cell r="M127" t="str">
            <v xml:space="preserve">  -----------------------</v>
          </cell>
          <cell r="N127" t="str">
            <v xml:space="preserve">  -----------------------</v>
          </cell>
          <cell r="O127" t="str">
            <v xml:space="preserve">  -----------------------</v>
          </cell>
          <cell r="P127" t="str">
            <v xml:space="preserve">  -----------------------</v>
          </cell>
          <cell r="Q127" t="str">
            <v xml:space="preserve">  -----------------------</v>
          </cell>
          <cell r="R127" t="str">
            <v xml:space="preserve">  -----------------------</v>
          </cell>
          <cell r="S127" t="str">
            <v xml:space="preserve">  -----------------------</v>
          </cell>
          <cell r="T127" t="str">
            <v xml:space="preserve">  -----------------------</v>
          </cell>
          <cell r="U127" t="str">
            <v xml:space="preserve">  -----------------------</v>
          </cell>
          <cell r="V127" t="str">
            <v xml:space="preserve">  -----------------------</v>
          </cell>
          <cell r="W127" t="str">
            <v xml:space="preserve">  -----------------------</v>
          </cell>
          <cell r="X127" t="str">
            <v xml:space="preserve">  -----------------------</v>
          </cell>
          <cell r="Y127" t="str">
            <v xml:space="preserve">  -----------------------</v>
          </cell>
          <cell r="Z127" t="str">
            <v xml:space="preserve">  -----------------------</v>
          </cell>
          <cell r="AA127" t="str">
            <v xml:space="preserve">  -----------------------</v>
          </cell>
          <cell r="AB127" t="str">
            <v xml:space="preserve">  -----------------------</v>
          </cell>
          <cell r="AC127" t="str">
            <v xml:space="preserve">  -----------------------</v>
          </cell>
          <cell r="AD127" t="str">
            <v xml:space="preserve">  -----------------------</v>
          </cell>
          <cell r="AE127" t="str">
            <v xml:space="preserve">  -----------------------</v>
          </cell>
          <cell r="AF127" t="str">
            <v xml:space="preserve">  -----------------------</v>
          </cell>
          <cell r="AG127" t="str">
            <v xml:space="preserve">  -----------------------</v>
          </cell>
          <cell r="AH127" t="str">
            <v xml:space="preserve">  -----------------------</v>
          </cell>
          <cell r="AI127" t="str">
            <v xml:space="preserve">  -----------------------</v>
          </cell>
          <cell r="AJ127" t="str">
            <v xml:space="preserve">  -----------------------</v>
          </cell>
          <cell r="AK127" t="str">
            <v xml:space="preserve">  -----------------------</v>
          </cell>
          <cell r="AL127" t="str">
            <v xml:space="preserve">  -----------------------</v>
          </cell>
          <cell r="AM127" t="str">
            <v xml:space="preserve">  -----------------------</v>
          </cell>
        </row>
        <row r="128">
          <cell r="C128">
            <v>9999.9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6603.04</v>
          </cell>
          <cell r="K128">
            <v>0</v>
          </cell>
          <cell r="L128">
            <v>0</v>
          </cell>
          <cell r="M128">
            <v>16602.939999999999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2124.1799999999998</v>
          </cell>
          <cell r="T128">
            <v>0</v>
          </cell>
          <cell r="U128">
            <v>2124.1799999999998</v>
          </cell>
          <cell r="V128">
            <v>469.46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2593.64</v>
          </cell>
          <cell r="AI128">
            <v>14009.3</v>
          </cell>
          <cell r="AJ128">
            <v>317.88</v>
          </cell>
          <cell r="AK128">
            <v>572.20000000000005</v>
          </cell>
          <cell r="AL128">
            <v>1011.32</v>
          </cell>
          <cell r="AM128">
            <v>363.3</v>
          </cell>
        </row>
        <row r="130">
          <cell r="A130" t="str">
            <v>Departamento 4301 SECT MOVIMIENTO TERRITORIAL</v>
          </cell>
        </row>
        <row r="131">
          <cell r="A131" t="str">
            <v>00015</v>
          </cell>
          <cell r="B131" t="str">
            <v>López Hueso Tayde Lucina</v>
          </cell>
          <cell r="C131">
            <v>14409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14409</v>
          </cell>
          <cell r="N131">
            <v>15</v>
          </cell>
          <cell r="O131">
            <v>4081.29</v>
          </cell>
          <cell r="P131">
            <v>0</v>
          </cell>
          <cell r="Q131">
            <v>0</v>
          </cell>
          <cell r="R131">
            <v>0</v>
          </cell>
          <cell r="S131">
            <v>1655.56</v>
          </cell>
          <cell r="T131">
            <v>0</v>
          </cell>
          <cell r="U131">
            <v>1655.56</v>
          </cell>
          <cell r="V131">
            <v>427.66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6179.51</v>
          </cell>
          <cell r="AI131">
            <v>8229.49</v>
          </cell>
          <cell r="AJ131">
            <v>291.54000000000002</v>
          </cell>
          <cell r="AK131">
            <v>524.76</v>
          </cell>
          <cell r="AL131">
            <v>968.4</v>
          </cell>
          <cell r="AM131">
            <v>333.18</v>
          </cell>
        </row>
        <row r="132">
          <cell r="A132" t="str">
            <v>Total Depto</v>
          </cell>
          <cell r="C132" t="str">
            <v xml:space="preserve">  -----------------------</v>
          </cell>
          <cell r="D132" t="str">
            <v xml:space="preserve">  -----------------------</v>
          </cell>
          <cell r="E132" t="str">
            <v xml:space="preserve">  -----------------------</v>
          </cell>
          <cell r="F132" t="str">
            <v xml:space="preserve">  -----------------------</v>
          </cell>
          <cell r="G132" t="str">
            <v xml:space="preserve">  -----------------------</v>
          </cell>
          <cell r="H132" t="str">
            <v xml:space="preserve">  -----------------------</v>
          </cell>
          <cell r="I132" t="str">
            <v xml:space="preserve">  -----------------------</v>
          </cell>
          <cell r="J132" t="str">
            <v xml:space="preserve">  -----------------------</v>
          </cell>
          <cell r="K132" t="str">
            <v xml:space="preserve">  -----------------------</v>
          </cell>
          <cell r="L132" t="str">
            <v xml:space="preserve">  -----------------------</v>
          </cell>
          <cell r="M132" t="str">
            <v xml:space="preserve">  -----------------------</v>
          </cell>
          <cell r="N132" t="str">
            <v xml:space="preserve">  -----------------------</v>
          </cell>
          <cell r="O132" t="str">
            <v xml:space="preserve">  -----------------------</v>
          </cell>
          <cell r="P132" t="str">
            <v xml:space="preserve">  -----------------------</v>
          </cell>
          <cell r="Q132" t="str">
            <v xml:space="preserve">  -----------------------</v>
          </cell>
          <cell r="R132" t="str">
            <v xml:space="preserve">  -----------------------</v>
          </cell>
          <cell r="S132" t="str">
            <v xml:space="preserve">  -----------------------</v>
          </cell>
          <cell r="T132" t="str">
            <v xml:space="preserve">  -----------------------</v>
          </cell>
          <cell r="U132" t="str">
            <v xml:space="preserve">  -----------------------</v>
          </cell>
          <cell r="V132" t="str">
            <v xml:space="preserve">  -----------------------</v>
          </cell>
          <cell r="W132" t="str">
            <v xml:space="preserve">  -----------------------</v>
          </cell>
          <cell r="X132" t="str">
            <v xml:space="preserve">  -----------------------</v>
          </cell>
          <cell r="Y132" t="str">
            <v xml:space="preserve">  -----------------------</v>
          </cell>
          <cell r="Z132" t="str">
            <v xml:space="preserve">  -----------------------</v>
          </cell>
          <cell r="AA132" t="str">
            <v xml:space="preserve">  -----------------------</v>
          </cell>
          <cell r="AB132" t="str">
            <v xml:space="preserve">  -----------------------</v>
          </cell>
          <cell r="AC132" t="str">
            <v xml:space="preserve">  -----------------------</v>
          </cell>
          <cell r="AD132" t="str">
            <v xml:space="preserve">  -----------------------</v>
          </cell>
          <cell r="AE132" t="str">
            <v xml:space="preserve">  -----------------------</v>
          </cell>
          <cell r="AF132" t="str">
            <v xml:space="preserve">  -----------------------</v>
          </cell>
          <cell r="AG132" t="str">
            <v xml:space="preserve">  -----------------------</v>
          </cell>
          <cell r="AH132" t="str">
            <v xml:space="preserve">  -----------------------</v>
          </cell>
          <cell r="AI132" t="str">
            <v xml:space="preserve">  -----------------------</v>
          </cell>
          <cell r="AJ132" t="str">
            <v xml:space="preserve">  -----------------------</v>
          </cell>
          <cell r="AK132" t="str">
            <v xml:space="preserve">  -----------------------</v>
          </cell>
          <cell r="AL132" t="str">
            <v xml:space="preserve">  -----------------------</v>
          </cell>
          <cell r="AM132" t="str">
            <v xml:space="preserve">  -----------------------</v>
          </cell>
        </row>
        <row r="133">
          <cell r="C133">
            <v>14409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14409</v>
          </cell>
          <cell r="N133">
            <v>15</v>
          </cell>
          <cell r="O133">
            <v>4081.29</v>
          </cell>
          <cell r="P133">
            <v>0</v>
          </cell>
          <cell r="Q133">
            <v>0</v>
          </cell>
          <cell r="R133">
            <v>0</v>
          </cell>
          <cell r="S133">
            <v>1655.56</v>
          </cell>
          <cell r="T133">
            <v>0</v>
          </cell>
          <cell r="U133">
            <v>1655.56</v>
          </cell>
          <cell r="V133">
            <v>427.66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6179.51</v>
          </cell>
          <cell r="AI133">
            <v>8229.49</v>
          </cell>
          <cell r="AJ133">
            <v>291.54000000000002</v>
          </cell>
          <cell r="AK133">
            <v>524.76</v>
          </cell>
          <cell r="AL133">
            <v>968.4</v>
          </cell>
          <cell r="AM133">
            <v>333.18</v>
          </cell>
        </row>
        <row r="135">
          <cell r="A135" t="str">
            <v>Departamento 4303 SECT FRENTE JUVENIL REVOLUCIONARIO</v>
          </cell>
        </row>
        <row r="136">
          <cell r="A136" t="str">
            <v>00858</v>
          </cell>
          <cell r="B136" t="str">
            <v>Chavez Mora Jesus Armando</v>
          </cell>
          <cell r="C136">
            <v>5200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2139.6999999999998</v>
          </cell>
          <cell r="K136">
            <v>0</v>
          </cell>
          <cell r="L136">
            <v>0</v>
          </cell>
          <cell r="M136">
            <v>7339.7</v>
          </cell>
          <cell r="N136">
            <v>0</v>
          </cell>
          <cell r="O136">
            <v>0</v>
          </cell>
          <cell r="P136">
            <v>2599</v>
          </cell>
          <cell r="Q136">
            <v>-125.1</v>
          </cell>
          <cell r="R136">
            <v>0</v>
          </cell>
          <cell r="S136">
            <v>528.17999999999995</v>
          </cell>
          <cell r="T136">
            <v>0</v>
          </cell>
          <cell r="U136">
            <v>403.08</v>
          </cell>
          <cell r="V136">
            <v>181.05</v>
          </cell>
          <cell r="W136">
            <v>529.27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3712.4</v>
          </cell>
          <cell r="AI136">
            <v>3627.3</v>
          </cell>
          <cell r="AJ136">
            <v>132.37</v>
          </cell>
          <cell r="AK136">
            <v>238.27</v>
          </cell>
          <cell r="AL136">
            <v>626.91</v>
          </cell>
          <cell r="AM136">
            <v>181.54</v>
          </cell>
        </row>
        <row r="137">
          <cell r="A137" t="str">
            <v>00946</v>
          </cell>
          <cell r="B137" t="str">
            <v>Velasco Benitez Jaime Fernando</v>
          </cell>
          <cell r="C137">
            <v>2400</v>
          </cell>
          <cell r="D137">
            <v>0</v>
          </cell>
          <cell r="E137">
            <v>0</v>
          </cell>
          <cell r="F137">
            <v>0</v>
          </cell>
          <cell r="G137">
            <v>77.81</v>
          </cell>
          <cell r="H137">
            <v>5287.67</v>
          </cell>
          <cell r="I137">
            <v>8000</v>
          </cell>
          <cell r="J137">
            <v>0</v>
          </cell>
          <cell r="K137">
            <v>0</v>
          </cell>
          <cell r="L137">
            <v>0</v>
          </cell>
          <cell r="M137">
            <v>15765.48</v>
          </cell>
          <cell r="N137">
            <v>15</v>
          </cell>
          <cell r="O137">
            <v>0</v>
          </cell>
          <cell r="P137">
            <v>1588.39</v>
          </cell>
          <cell r="Q137">
            <v>-160.30000000000001</v>
          </cell>
          <cell r="R137">
            <v>-20.94</v>
          </cell>
          <cell r="S137">
            <v>139.35</v>
          </cell>
          <cell r="T137">
            <v>261.24</v>
          </cell>
          <cell r="U137">
            <v>0</v>
          </cell>
          <cell r="V137">
            <v>108.63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1952.32</v>
          </cell>
          <cell r="AI137">
            <v>13813.16</v>
          </cell>
          <cell r="AJ137">
            <v>79.42</v>
          </cell>
          <cell r="AK137">
            <v>142.96</v>
          </cell>
          <cell r="AL137">
            <v>376.14</v>
          </cell>
          <cell r="AM137">
            <v>90.77</v>
          </cell>
        </row>
        <row r="138">
          <cell r="A138" t="str">
            <v>Total Depto</v>
          </cell>
          <cell r="C138" t="str">
            <v xml:space="preserve">  -----------------------</v>
          </cell>
          <cell r="D138" t="str">
            <v xml:space="preserve">  -----------------------</v>
          </cell>
          <cell r="E138" t="str">
            <v xml:space="preserve">  -----------------------</v>
          </cell>
          <cell r="F138" t="str">
            <v xml:space="preserve">  -----------------------</v>
          </cell>
          <cell r="G138" t="str">
            <v xml:space="preserve">  -----------------------</v>
          </cell>
          <cell r="H138" t="str">
            <v xml:space="preserve">  -----------------------</v>
          </cell>
          <cell r="I138" t="str">
            <v xml:space="preserve">  -----------------------</v>
          </cell>
          <cell r="J138" t="str">
            <v xml:space="preserve">  -----------------------</v>
          </cell>
          <cell r="K138" t="str">
            <v xml:space="preserve">  -----------------------</v>
          </cell>
          <cell r="L138" t="str">
            <v xml:space="preserve">  -----------------------</v>
          </cell>
          <cell r="M138" t="str">
            <v xml:space="preserve">  -----------------------</v>
          </cell>
          <cell r="N138" t="str">
            <v xml:space="preserve">  -----------------------</v>
          </cell>
          <cell r="O138" t="str">
            <v xml:space="preserve">  -----------------------</v>
          </cell>
          <cell r="P138" t="str">
            <v xml:space="preserve">  -----------------------</v>
          </cell>
          <cell r="Q138" t="str">
            <v xml:space="preserve">  -----------------------</v>
          </cell>
          <cell r="R138" t="str">
            <v xml:space="preserve">  -----------------------</v>
          </cell>
          <cell r="S138" t="str">
            <v xml:space="preserve">  -----------------------</v>
          </cell>
          <cell r="T138" t="str">
            <v xml:space="preserve">  -----------------------</v>
          </cell>
          <cell r="U138" t="str">
            <v xml:space="preserve">  -----------------------</v>
          </cell>
          <cell r="V138" t="str">
            <v xml:space="preserve">  -----------------------</v>
          </cell>
          <cell r="W138" t="str">
            <v xml:space="preserve">  -----------------------</v>
          </cell>
          <cell r="X138" t="str">
            <v xml:space="preserve">  -----------------------</v>
          </cell>
          <cell r="Y138" t="str">
            <v xml:space="preserve">  -----------------------</v>
          </cell>
          <cell r="Z138" t="str">
            <v xml:space="preserve">  -----------------------</v>
          </cell>
          <cell r="AA138" t="str">
            <v xml:space="preserve">  -----------------------</v>
          </cell>
          <cell r="AB138" t="str">
            <v xml:space="preserve">  -----------------------</v>
          </cell>
          <cell r="AC138" t="str">
            <v xml:space="preserve">  -----------------------</v>
          </cell>
          <cell r="AD138" t="str">
            <v xml:space="preserve">  -----------------------</v>
          </cell>
          <cell r="AE138" t="str">
            <v xml:space="preserve">  -----------------------</v>
          </cell>
          <cell r="AF138" t="str">
            <v xml:space="preserve">  -----------------------</v>
          </cell>
          <cell r="AG138" t="str">
            <v xml:space="preserve">  -----------------------</v>
          </cell>
          <cell r="AH138" t="str">
            <v xml:space="preserve">  -----------------------</v>
          </cell>
          <cell r="AI138" t="str">
            <v xml:space="preserve">  -----------------------</v>
          </cell>
          <cell r="AJ138" t="str">
            <v xml:space="preserve">  -----------------------</v>
          </cell>
          <cell r="AK138" t="str">
            <v xml:space="preserve">  -----------------------</v>
          </cell>
          <cell r="AL138" t="str">
            <v xml:space="preserve">  -----------------------</v>
          </cell>
          <cell r="AM138" t="str">
            <v xml:space="preserve">  -----------------------</v>
          </cell>
        </row>
        <row r="139">
          <cell r="C139">
            <v>7600</v>
          </cell>
          <cell r="D139">
            <v>0</v>
          </cell>
          <cell r="E139">
            <v>0</v>
          </cell>
          <cell r="F139">
            <v>0</v>
          </cell>
          <cell r="G139">
            <v>77.81</v>
          </cell>
          <cell r="H139">
            <v>5287.67</v>
          </cell>
          <cell r="I139">
            <v>8000</v>
          </cell>
          <cell r="J139">
            <v>2139.6999999999998</v>
          </cell>
          <cell r="K139">
            <v>0</v>
          </cell>
          <cell r="L139">
            <v>0</v>
          </cell>
          <cell r="M139">
            <v>23105.18</v>
          </cell>
          <cell r="N139">
            <v>15</v>
          </cell>
          <cell r="O139">
            <v>0</v>
          </cell>
          <cell r="P139">
            <v>4187.3900000000003</v>
          </cell>
          <cell r="Q139">
            <v>-285.39999999999998</v>
          </cell>
          <cell r="R139">
            <v>-20.94</v>
          </cell>
          <cell r="S139">
            <v>667.53</v>
          </cell>
          <cell r="T139">
            <v>261.24</v>
          </cell>
          <cell r="U139">
            <v>403.08</v>
          </cell>
          <cell r="V139">
            <v>289.68</v>
          </cell>
          <cell r="W139">
            <v>529.27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5664.72</v>
          </cell>
          <cell r="AI139">
            <v>17440.46</v>
          </cell>
          <cell r="AJ139">
            <v>211.79</v>
          </cell>
          <cell r="AK139">
            <v>381.23</v>
          </cell>
          <cell r="AL139">
            <v>1003.05</v>
          </cell>
          <cell r="AM139">
            <v>272.31</v>
          </cell>
        </row>
        <row r="141">
          <cell r="A141" t="str">
            <v>Departamento 4501 ORG CNC</v>
          </cell>
        </row>
        <row r="142">
          <cell r="A142" t="str">
            <v>00871</v>
          </cell>
          <cell r="B142" t="str">
            <v>Gonzalez Vizcaino Maria Lucia</v>
          </cell>
          <cell r="C142">
            <v>9999.9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1110.8399999999999</v>
          </cell>
          <cell r="K142">
            <v>0</v>
          </cell>
          <cell r="L142">
            <v>0</v>
          </cell>
          <cell r="M142">
            <v>11110.74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1023.1</v>
          </cell>
          <cell r="T142">
            <v>0</v>
          </cell>
          <cell r="U142">
            <v>1023.1</v>
          </cell>
          <cell r="V142">
            <v>317.02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1340.12</v>
          </cell>
          <cell r="AI142">
            <v>9770.6200000000008</v>
          </cell>
          <cell r="AJ142">
            <v>221.78</v>
          </cell>
          <cell r="AK142">
            <v>399.18</v>
          </cell>
          <cell r="AL142">
            <v>854.76</v>
          </cell>
          <cell r="AM142">
            <v>253.46</v>
          </cell>
        </row>
        <row r="143">
          <cell r="A143" t="str">
            <v>Total Depto</v>
          </cell>
          <cell r="C143" t="str">
            <v xml:space="preserve">  -----------------------</v>
          </cell>
          <cell r="D143" t="str">
            <v xml:space="preserve">  -----------------------</v>
          </cell>
          <cell r="E143" t="str">
            <v xml:space="preserve">  -----------------------</v>
          </cell>
          <cell r="F143" t="str">
            <v xml:space="preserve">  -----------------------</v>
          </cell>
          <cell r="G143" t="str">
            <v xml:space="preserve">  -----------------------</v>
          </cell>
          <cell r="H143" t="str">
            <v xml:space="preserve">  -----------------------</v>
          </cell>
          <cell r="I143" t="str">
            <v xml:space="preserve">  -----------------------</v>
          </cell>
          <cell r="J143" t="str">
            <v xml:space="preserve">  -----------------------</v>
          </cell>
          <cell r="K143" t="str">
            <v xml:space="preserve">  -----------------------</v>
          </cell>
          <cell r="L143" t="str">
            <v xml:space="preserve">  -----------------------</v>
          </cell>
          <cell r="M143" t="str">
            <v xml:space="preserve">  -----------------------</v>
          </cell>
          <cell r="N143" t="str">
            <v xml:space="preserve">  -----------------------</v>
          </cell>
          <cell r="O143" t="str">
            <v xml:space="preserve">  -----------------------</v>
          </cell>
          <cell r="P143" t="str">
            <v xml:space="preserve">  -----------------------</v>
          </cell>
          <cell r="Q143" t="str">
            <v xml:space="preserve">  -----------------------</v>
          </cell>
          <cell r="R143" t="str">
            <v xml:space="preserve">  -----------------------</v>
          </cell>
          <cell r="S143" t="str">
            <v xml:space="preserve">  -----------------------</v>
          </cell>
          <cell r="T143" t="str">
            <v xml:space="preserve">  -----------------------</v>
          </cell>
          <cell r="U143" t="str">
            <v xml:space="preserve">  -----------------------</v>
          </cell>
          <cell r="V143" t="str">
            <v xml:space="preserve">  -----------------------</v>
          </cell>
          <cell r="W143" t="str">
            <v xml:space="preserve">  -----------------------</v>
          </cell>
          <cell r="X143" t="str">
            <v xml:space="preserve">  -----------------------</v>
          </cell>
          <cell r="Y143" t="str">
            <v xml:space="preserve">  -----------------------</v>
          </cell>
          <cell r="Z143" t="str">
            <v xml:space="preserve">  -----------------------</v>
          </cell>
          <cell r="AA143" t="str">
            <v xml:space="preserve">  -----------------------</v>
          </cell>
          <cell r="AB143" t="str">
            <v xml:space="preserve">  -----------------------</v>
          </cell>
          <cell r="AC143" t="str">
            <v xml:space="preserve">  -----------------------</v>
          </cell>
          <cell r="AD143" t="str">
            <v xml:space="preserve">  -----------------------</v>
          </cell>
          <cell r="AE143" t="str">
            <v xml:space="preserve">  -----------------------</v>
          </cell>
          <cell r="AF143" t="str">
            <v xml:space="preserve">  -----------------------</v>
          </cell>
          <cell r="AG143" t="str">
            <v xml:space="preserve">  -----------------------</v>
          </cell>
          <cell r="AH143" t="str">
            <v xml:space="preserve">  -----------------------</v>
          </cell>
          <cell r="AI143" t="str">
            <v xml:space="preserve">  -----------------------</v>
          </cell>
          <cell r="AJ143" t="str">
            <v xml:space="preserve">  -----------------------</v>
          </cell>
          <cell r="AK143" t="str">
            <v xml:space="preserve">  -----------------------</v>
          </cell>
          <cell r="AL143" t="str">
            <v xml:space="preserve">  -----------------------</v>
          </cell>
          <cell r="AM143" t="str">
            <v xml:space="preserve">  -----------------------</v>
          </cell>
        </row>
        <row r="144">
          <cell r="C144">
            <v>9999.9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1110.8399999999999</v>
          </cell>
          <cell r="K144">
            <v>0</v>
          </cell>
          <cell r="L144">
            <v>0</v>
          </cell>
          <cell r="M144">
            <v>11110.74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1023.1</v>
          </cell>
          <cell r="T144">
            <v>0</v>
          </cell>
          <cell r="U144">
            <v>1023.1</v>
          </cell>
          <cell r="V144">
            <v>317.02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1340.12</v>
          </cell>
          <cell r="AI144">
            <v>9770.6200000000008</v>
          </cell>
          <cell r="AJ144">
            <v>221.78</v>
          </cell>
          <cell r="AK144">
            <v>399.18</v>
          </cell>
          <cell r="AL144">
            <v>854.76</v>
          </cell>
          <cell r="AM144">
            <v>253.46</v>
          </cell>
        </row>
        <row r="146">
          <cell r="A146" t="str">
            <v>Departamento 4502 ORG CNOP</v>
          </cell>
        </row>
        <row r="147">
          <cell r="A147" t="str">
            <v>00781</v>
          </cell>
          <cell r="B147" t="str">
            <v>Hernandez Diaz Genesis</v>
          </cell>
          <cell r="C147">
            <v>5532.8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5532.8</v>
          </cell>
          <cell r="N147">
            <v>0</v>
          </cell>
          <cell r="O147">
            <v>0</v>
          </cell>
          <cell r="P147">
            <v>2355.77</v>
          </cell>
          <cell r="Q147">
            <v>-285.39999999999998</v>
          </cell>
          <cell r="R147">
            <v>0</v>
          </cell>
          <cell r="S147">
            <v>347.66</v>
          </cell>
          <cell r="T147">
            <v>0</v>
          </cell>
          <cell r="U147">
            <v>87</v>
          </cell>
          <cell r="V147">
            <v>146.1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2588.87</v>
          </cell>
          <cell r="AI147">
            <v>2943.93</v>
          </cell>
          <cell r="AJ147">
            <v>107.64</v>
          </cell>
          <cell r="AK147">
            <v>193.75</v>
          </cell>
          <cell r="AL147">
            <v>598.35</v>
          </cell>
          <cell r="AM147">
            <v>147.62</v>
          </cell>
        </row>
        <row r="148">
          <cell r="A148" t="str">
            <v>Total Depto</v>
          </cell>
          <cell r="C148" t="str">
            <v xml:space="preserve">  -----------------------</v>
          </cell>
          <cell r="D148" t="str">
            <v xml:space="preserve">  -----------------------</v>
          </cell>
          <cell r="E148" t="str">
            <v xml:space="preserve">  -----------------------</v>
          </cell>
          <cell r="F148" t="str">
            <v xml:space="preserve">  -----------------------</v>
          </cell>
          <cell r="G148" t="str">
            <v xml:space="preserve">  -----------------------</v>
          </cell>
          <cell r="H148" t="str">
            <v xml:space="preserve">  -----------------------</v>
          </cell>
          <cell r="I148" t="str">
            <v xml:space="preserve">  -----------------------</v>
          </cell>
          <cell r="J148" t="str">
            <v xml:space="preserve">  -----------------------</v>
          </cell>
          <cell r="K148" t="str">
            <v xml:space="preserve">  -----------------------</v>
          </cell>
          <cell r="L148" t="str">
            <v xml:space="preserve">  -----------------------</v>
          </cell>
          <cell r="M148" t="str">
            <v xml:space="preserve">  -----------------------</v>
          </cell>
          <cell r="N148" t="str">
            <v xml:space="preserve">  -----------------------</v>
          </cell>
          <cell r="O148" t="str">
            <v xml:space="preserve">  -----------------------</v>
          </cell>
          <cell r="P148" t="str">
            <v xml:space="preserve">  -----------------------</v>
          </cell>
          <cell r="Q148" t="str">
            <v xml:space="preserve">  -----------------------</v>
          </cell>
          <cell r="R148" t="str">
            <v xml:space="preserve">  -----------------------</v>
          </cell>
          <cell r="S148" t="str">
            <v xml:space="preserve">  -----------------------</v>
          </cell>
          <cell r="T148" t="str">
            <v xml:space="preserve">  -----------------------</v>
          </cell>
          <cell r="U148" t="str">
            <v xml:space="preserve">  -----------------------</v>
          </cell>
          <cell r="V148" t="str">
            <v xml:space="preserve">  -----------------------</v>
          </cell>
          <cell r="W148" t="str">
            <v xml:space="preserve">  -----------------------</v>
          </cell>
          <cell r="X148" t="str">
            <v xml:space="preserve">  -----------------------</v>
          </cell>
          <cell r="Y148" t="str">
            <v xml:space="preserve">  -----------------------</v>
          </cell>
          <cell r="Z148" t="str">
            <v xml:space="preserve">  -----------------------</v>
          </cell>
          <cell r="AA148" t="str">
            <v xml:space="preserve">  -----------------------</v>
          </cell>
          <cell r="AB148" t="str">
            <v xml:space="preserve">  -----------------------</v>
          </cell>
          <cell r="AC148" t="str">
            <v xml:space="preserve">  -----------------------</v>
          </cell>
          <cell r="AD148" t="str">
            <v xml:space="preserve">  -----------------------</v>
          </cell>
          <cell r="AE148" t="str">
            <v xml:space="preserve">  -----------------------</v>
          </cell>
          <cell r="AF148" t="str">
            <v xml:space="preserve">  -----------------------</v>
          </cell>
          <cell r="AG148" t="str">
            <v xml:space="preserve">  -----------------------</v>
          </cell>
          <cell r="AH148" t="str">
            <v xml:space="preserve">  -----------------------</v>
          </cell>
          <cell r="AI148" t="str">
            <v xml:space="preserve">  -----------------------</v>
          </cell>
          <cell r="AJ148" t="str">
            <v xml:space="preserve">  -----------------------</v>
          </cell>
          <cell r="AK148" t="str">
            <v xml:space="preserve">  -----------------------</v>
          </cell>
          <cell r="AL148" t="str">
            <v xml:space="preserve">  -----------------------</v>
          </cell>
          <cell r="AM148" t="str">
            <v xml:space="preserve">  -----------------------</v>
          </cell>
        </row>
        <row r="149">
          <cell r="C149">
            <v>5532.8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5532.8</v>
          </cell>
          <cell r="N149">
            <v>0</v>
          </cell>
          <cell r="O149">
            <v>0</v>
          </cell>
          <cell r="P149">
            <v>2355.77</v>
          </cell>
          <cell r="Q149">
            <v>-285.39999999999998</v>
          </cell>
          <cell r="R149">
            <v>0</v>
          </cell>
          <cell r="S149">
            <v>347.66</v>
          </cell>
          <cell r="T149">
            <v>0</v>
          </cell>
          <cell r="U149">
            <v>87</v>
          </cell>
          <cell r="V149">
            <v>146.1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2588.87</v>
          </cell>
          <cell r="AI149">
            <v>2943.93</v>
          </cell>
          <cell r="AJ149">
            <v>107.64</v>
          </cell>
          <cell r="AK149">
            <v>193.75</v>
          </cell>
          <cell r="AL149">
            <v>598.35</v>
          </cell>
          <cell r="AM149">
            <v>147.62</v>
          </cell>
        </row>
        <row r="151">
          <cell r="A151" t="str">
            <v>Departamento 4712 COM MUN ZAPOPAN</v>
          </cell>
        </row>
        <row r="152">
          <cell r="A152" t="str">
            <v>00850</v>
          </cell>
          <cell r="B152" t="str">
            <v>Becerra Iñiguez Julio Ricardo</v>
          </cell>
          <cell r="C152">
            <v>5186.1000000000004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5186.1000000000004</v>
          </cell>
          <cell r="N152">
            <v>0</v>
          </cell>
          <cell r="O152">
            <v>0</v>
          </cell>
          <cell r="P152">
            <v>0</v>
          </cell>
          <cell r="Q152">
            <v>-320.60000000000002</v>
          </cell>
          <cell r="R152">
            <v>-17.18</v>
          </cell>
          <cell r="S152">
            <v>303.42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-17.18</v>
          </cell>
          <cell r="AI152">
            <v>5203.28</v>
          </cell>
          <cell r="AJ152">
            <v>142.4</v>
          </cell>
          <cell r="AK152">
            <v>256.33999999999997</v>
          </cell>
          <cell r="AL152">
            <v>731.26</v>
          </cell>
          <cell r="AM152">
            <v>119.92</v>
          </cell>
        </row>
        <row r="153">
          <cell r="A153" t="str">
            <v>00876</v>
          </cell>
          <cell r="B153" t="str">
            <v>Perez Palacios Jorge Antonio</v>
          </cell>
          <cell r="C153">
            <v>6000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2000</v>
          </cell>
          <cell r="K153">
            <v>0</v>
          </cell>
          <cell r="L153">
            <v>0</v>
          </cell>
          <cell r="M153">
            <v>8000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600.02</v>
          </cell>
          <cell r="T153">
            <v>0</v>
          </cell>
          <cell r="U153">
            <v>600.02</v>
          </cell>
          <cell r="V153">
            <v>213.38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813.4</v>
          </cell>
          <cell r="AI153">
            <v>7186.6</v>
          </cell>
          <cell r="AJ153">
            <v>156.4</v>
          </cell>
          <cell r="AK153">
            <v>281.52</v>
          </cell>
          <cell r="AL153">
            <v>748.32</v>
          </cell>
          <cell r="AM153">
            <v>178.74</v>
          </cell>
        </row>
        <row r="154">
          <cell r="A154" t="str">
            <v>00927</v>
          </cell>
          <cell r="B154" t="str">
            <v>Coronado Rojas Jenifer Yaneth</v>
          </cell>
          <cell r="C154">
            <v>5186.1000000000004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2813.9</v>
          </cell>
          <cell r="K154">
            <v>0</v>
          </cell>
          <cell r="L154">
            <v>0</v>
          </cell>
          <cell r="M154">
            <v>8000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600.02</v>
          </cell>
          <cell r="T154">
            <v>0</v>
          </cell>
          <cell r="U154">
            <v>600.02</v>
          </cell>
          <cell r="V154">
            <v>205.34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805.36</v>
          </cell>
          <cell r="AI154">
            <v>7194.64</v>
          </cell>
          <cell r="AJ154">
            <v>151.30000000000001</v>
          </cell>
          <cell r="AK154">
            <v>272.33999999999997</v>
          </cell>
          <cell r="AL154">
            <v>740.16</v>
          </cell>
          <cell r="AM154">
            <v>172.9</v>
          </cell>
        </row>
        <row r="155">
          <cell r="A155" t="str">
            <v>Total Depto</v>
          </cell>
          <cell r="C155" t="str">
            <v xml:space="preserve">  -----------------------</v>
          </cell>
          <cell r="D155" t="str">
            <v xml:space="preserve">  -----------------------</v>
          </cell>
          <cell r="E155" t="str">
            <v xml:space="preserve">  -----------------------</v>
          </cell>
          <cell r="F155" t="str">
            <v xml:space="preserve">  -----------------------</v>
          </cell>
          <cell r="G155" t="str">
            <v xml:space="preserve">  -----------------------</v>
          </cell>
          <cell r="H155" t="str">
            <v xml:space="preserve">  -----------------------</v>
          </cell>
          <cell r="I155" t="str">
            <v xml:space="preserve">  -----------------------</v>
          </cell>
          <cell r="J155" t="str">
            <v xml:space="preserve">  -----------------------</v>
          </cell>
          <cell r="K155" t="str">
            <v xml:space="preserve">  -----------------------</v>
          </cell>
          <cell r="L155" t="str">
            <v xml:space="preserve">  -----------------------</v>
          </cell>
          <cell r="M155" t="str">
            <v xml:space="preserve">  -----------------------</v>
          </cell>
          <cell r="N155" t="str">
            <v xml:space="preserve">  -----------------------</v>
          </cell>
          <cell r="O155" t="str">
            <v xml:space="preserve">  -----------------------</v>
          </cell>
          <cell r="P155" t="str">
            <v xml:space="preserve">  -----------------------</v>
          </cell>
          <cell r="Q155" t="str">
            <v xml:space="preserve">  -----------------------</v>
          </cell>
          <cell r="R155" t="str">
            <v xml:space="preserve">  -----------------------</v>
          </cell>
          <cell r="S155" t="str">
            <v xml:space="preserve">  -----------------------</v>
          </cell>
          <cell r="T155" t="str">
            <v xml:space="preserve">  -----------------------</v>
          </cell>
          <cell r="U155" t="str">
            <v xml:space="preserve">  -----------------------</v>
          </cell>
          <cell r="V155" t="str">
            <v xml:space="preserve">  -----------------------</v>
          </cell>
          <cell r="W155" t="str">
            <v xml:space="preserve">  -----------------------</v>
          </cell>
          <cell r="X155" t="str">
            <v xml:space="preserve">  -----------------------</v>
          </cell>
          <cell r="Y155" t="str">
            <v xml:space="preserve">  -----------------------</v>
          </cell>
          <cell r="Z155" t="str">
            <v xml:space="preserve">  -----------------------</v>
          </cell>
          <cell r="AA155" t="str">
            <v xml:space="preserve">  -----------------------</v>
          </cell>
          <cell r="AB155" t="str">
            <v xml:space="preserve">  -----------------------</v>
          </cell>
          <cell r="AC155" t="str">
            <v xml:space="preserve">  -----------------------</v>
          </cell>
          <cell r="AD155" t="str">
            <v xml:space="preserve">  -----------------------</v>
          </cell>
          <cell r="AE155" t="str">
            <v xml:space="preserve">  -----------------------</v>
          </cell>
          <cell r="AF155" t="str">
            <v xml:space="preserve">  -----------------------</v>
          </cell>
          <cell r="AG155" t="str">
            <v xml:space="preserve">  -----------------------</v>
          </cell>
          <cell r="AH155" t="str">
            <v xml:space="preserve">  -----------------------</v>
          </cell>
          <cell r="AI155" t="str">
            <v xml:space="preserve">  -----------------------</v>
          </cell>
          <cell r="AJ155" t="str">
            <v xml:space="preserve">  -----------------------</v>
          </cell>
          <cell r="AK155" t="str">
            <v xml:space="preserve">  -----------------------</v>
          </cell>
          <cell r="AL155" t="str">
            <v xml:space="preserve">  -----------------------</v>
          </cell>
          <cell r="AM155" t="str">
            <v xml:space="preserve">  -----------------------</v>
          </cell>
        </row>
        <row r="156">
          <cell r="C156">
            <v>16372.2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4813.8999999999996</v>
          </cell>
          <cell r="K156">
            <v>0</v>
          </cell>
          <cell r="L156">
            <v>0</v>
          </cell>
          <cell r="M156">
            <v>21186.1</v>
          </cell>
          <cell r="N156">
            <v>0</v>
          </cell>
          <cell r="O156">
            <v>0</v>
          </cell>
          <cell r="P156">
            <v>0</v>
          </cell>
          <cell r="Q156">
            <v>-320.60000000000002</v>
          </cell>
          <cell r="R156">
            <v>-17.18</v>
          </cell>
          <cell r="S156">
            <v>1503.46</v>
          </cell>
          <cell r="T156">
            <v>0</v>
          </cell>
          <cell r="U156">
            <v>1200.04</v>
          </cell>
          <cell r="V156">
            <v>418.72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1601.58</v>
          </cell>
          <cell r="AI156">
            <v>19584.52</v>
          </cell>
          <cell r="AJ156">
            <v>450.1</v>
          </cell>
          <cell r="AK156">
            <v>810.2</v>
          </cell>
          <cell r="AL156">
            <v>2219.7399999999998</v>
          </cell>
          <cell r="AM156">
            <v>471.56</v>
          </cell>
        </row>
        <row r="158">
          <cell r="A158" t="str">
            <v>Departamento 4741 COM MUN GUADALAJARA</v>
          </cell>
        </row>
        <row r="159">
          <cell r="A159" t="str">
            <v>00878</v>
          </cell>
          <cell r="B159" t="str">
            <v>Tovar Covarrubias Brianda Jackeline</v>
          </cell>
          <cell r="C159">
            <v>6378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6378</v>
          </cell>
          <cell r="N159">
            <v>0</v>
          </cell>
          <cell r="O159">
            <v>0</v>
          </cell>
          <cell r="P159">
            <v>942.09</v>
          </cell>
          <cell r="Q159">
            <v>-250.2</v>
          </cell>
          <cell r="R159">
            <v>0</v>
          </cell>
          <cell r="S159">
            <v>423.56</v>
          </cell>
          <cell r="T159">
            <v>0</v>
          </cell>
          <cell r="U159">
            <v>173.36</v>
          </cell>
          <cell r="V159">
            <v>175.14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1290.5899999999999</v>
          </cell>
          <cell r="AI159">
            <v>5087.41</v>
          </cell>
          <cell r="AJ159">
            <v>129.04</v>
          </cell>
          <cell r="AK159">
            <v>232.28</v>
          </cell>
          <cell r="AL159">
            <v>717.9</v>
          </cell>
          <cell r="AM159">
            <v>147.47999999999999</v>
          </cell>
        </row>
        <row r="160">
          <cell r="A160" t="str">
            <v>00880</v>
          </cell>
          <cell r="B160" t="str">
            <v>Macias Lopez Roberto</v>
          </cell>
          <cell r="C160">
            <v>5186.1000000000004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5186.1000000000004</v>
          </cell>
          <cell r="N160">
            <v>0</v>
          </cell>
          <cell r="O160">
            <v>0</v>
          </cell>
          <cell r="P160">
            <v>0</v>
          </cell>
          <cell r="Q160">
            <v>-320.60000000000002</v>
          </cell>
          <cell r="R160">
            <v>-17.18</v>
          </cell>
          <cell r="S160">
            <v>303.42</v>
          </cell>
          <cell r="T160">
            <v>0</v>
          </cell>
          <cell r="U160">
            <v>0</v>
          </cell>
          <cell r="V160">
            <v>165.84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148.66</v>
          </cell>
          <cell r="AI160">
            <v>5037.4399999999996</v>
          </cell>
          <cell r="AJ160">
            <v>122.22</v>
          </cell>
          <cell r="AK160">
            <v>219.98</v>
          </cell>
          <cell r="AL160">
            <v>711.06</v>
          </cell>
          <cell r="AM160">
            <v>139.68</v>
          </cell>
        </row>
        <row r="161">
          <cell r="A161" t="str">
            <v>00912</v>
          </cell>
          <cell r="B161" t="str">
            <v>Cuevas Chacon Jose Luis</v>
          </cell>
          <cell r="C161">
            <v>5186.1000000000004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1131.9000000000001</v>
          </cell>
          <cell r="K161">
            <v>0</v>
          </cell>
          <cell r="L161">
            <v>0</v>
          </cell>
          <cell r="M161">
            <v>6318</v>
          </cell>
          <cell r="N161">
            <v>0</v>
          </cell>
          <cell r="O161">
            <v>0</v>
          </cell>
          <cell r="P161">
            <v>0</v>
          </cell>
          <cell r="Q161">
            <v>-250.2</v>
          </cell>
          <cell r="R161">
            <v>0</v>
          </cell>
          <cell r="S161">
            <v>417.02</v>
          </cell>
          <cell r="T161">
            <v>0</v>
          </cell>
          <cell r="U161">
            <v>166.82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166.82</v>
          </cell>
          <cell r="AI161">
            <v>6151.18</v>
          </cell>
          <cell r="AJ161">
            <v>155.86000000000001</v>
          </cell>
          <cell r="AK161">
            <v>280.54000000000002</v>
          </cell>
          <cell r="AL161">
            <v>744.72</v>
          </cell>
          <cell r="AM161">
            <v>131.24</v>
          </cell>
        </row>
        <row r="162">
          <cell r="A162" t="str">
            <v>Total Depto</v>
          </cell>
          <cell r="C162" t="str">
            <v xml:space="preserve">  -----------------------</v>
          </cell>
          <cell r="D162" t="str">
            <v xml:space="preserve">  -----------------------</v>
          </cell>
          <cell r="E162" t="str">
            <v xml:space="preserve">  -----------------------</v>
          </cell>
          <cell r="F162" t="str">
            <v xml:space="preserve">  -----------------------</v>
          </cell>
          <cell r="G162" t="str">
            <v xml:space="preserve">  -----------------------</v>
          </cell>
          <cell r="H162" t="str">
            <v xml:space="preserve">  -----------------------</v>
          </cell>
          <cell r="I162" t="str">
            <v xml:space="preserve">  -----------------------</v>
          </cell>
          <cell r="J162" t="str">
            <v xml:space="preserve">  -----------------------</v>
          </cell>
          <cell r="K162" t="str">
            <v xml:space="preserve">  -----------------------</v>
          </cell>
          <cell r="L162" t="str">
            <v xml:space="preserve">  -----------------------</v>
          </cell>
          <cell r="M162" t="str">
            <v xml:space="preserve">  -----------------------</v>
          </cell>
          <cell r="N162" t="str">
            <v xml:space="preserve">  -----------------------</v>
          </cell>
          <cell r="O162" t="str">
            <v xml:space="preserve">  -----------------------</v>
          </cell>
          <cell r="P162" t="str">
            <v xml:space="preserve">  -----------------------</v>
          </cell>
          <cell r="Q162" t="str">
            <v xml:space="preserve">  -----------------------</v>
          </cell>
          <cell r="R162" t="str">
            <v xml:space="preserve">  -----------------------</v>
          </cell>
          <cell r="S162" t="str">
            <v xml:space="preserve">  -----------------------</v>
          </cell>
          <cell r="T162" t="str">
            <v xml:space="preserve">  -----------------------</v>
          </cell>
          <cell r="U162" t="str">
            <v xml:space="preserve">  -----------------------</v>
          </cell>
          <cell r="V162" t="str">
            <v xml:space="preserve">  -----------------------</v>
          </cell>
          <cell r="W162" t="str">
            <v xml:space="preserve">  -----------------------</v>
          </cell>
          <cell r="X162" t="str">
            <v xml:space="preserve">  -----------------------</v>
          </cell>
          <cell r="Y162" t="str">
            <v xml:space="preserve">  -----------------------</v>
          </cell>
          <cell r="Z162" t="str">
            <v xml:space="preserve">  -----------------------</v>
          </cell>
          <cell r="AA162" t="str">
            <v xml:space="preserve">  -----------------------</v>
          </cell>
          <cell r="AB162" t="str">
            <v xml:space="preserve">  -----------------------</v>
          </cell>
          <cell r="AC162" t="str">
            <v xml:space="preserve">  -----------------------</v>
          </cell>
          <cell r="AD162" t="str">
            <v xml:space="preserve">  -----------------------</v>
          </cell>
          <cell r="AE162" t="str">
            <v xml:space="preserve">  -----------------------</v>
          </cell>
          <cell r="AF162" t="str">
            <v xml:space="preserve">  -----------------------</v>
          </cell>
          <cell r="AG162" t="str">
            <v xml:space="preserve">  -----------------------</v>
          </cell>
          <cell r="AH162" t="str">
            <v xml:space="preserve">  -----------------------</v>
          </cell>
          <cell r="AI162" t="str">
            <v xml:space="preserve">  -----------------------</v>
          </cell>
          <cell r="AJ162" t="str">
            <v xml:space="preserve">  -----------------------</v>
          </cell>
          <cell r="AK162" t="str">
            <v xml:space="preserve">  -----------------------</v>
          </cell>
          <cell r="AL162" t="str">
            <v xml:space="preserve">  -----------------------</v>
          </cell>
          <cell r="AM162" t="str">
            <v xml:space="preserve">  -----------------------</v>
          </cell>
        </row>
        <row r="163">
          <cell r="C163">
            <v>16750.2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1131.9000000000001</v>
          </cell>
          <cell r="K163">
            <v>0</v>
          </cell>
          <cell r="L163">
            <v>0</v>
          </cell>
          <cell r="M163">
            <v>17882.099999999999</v>
          </cell>
          <cell r="N163">
            <v>0</v>
          </cell>
          <cell r="O163">
            <v>0</v>
          </cell>
          <cell r="P163">
            <v>942.09</v>
          </cell>
          <cell r="Q163">
            <v>-821</v>
          </cell>
          <cell r="R163">
            <v>-17.18</v>
          </cell>
          <cell r="S163">
            <v>1144</v>
          </cell>
          <cell r="T163">
            <v>0</v>
          </cell>
          <cell r="U163">
            <v>340.18</v>
          </cell>
          <cell r="V163">
            <v>340.98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1606.07</v>
          </cell>
          <cell r="AI163">
            <v>16276.03</v>
          </cell>
          <cell r="AJ163">
            <v>407.12</v>
          </cell>
          <cell r="AK163">
            <v>732.8</v>
          </cell>
          <cell r="AL163">
            <v>2173.6799999999998</v>
          </cell>
          <cell r="AM163">
            <v>418.4</v>
          </cell>
        </row>
        <row r="165">
          <cell r="A165" t="str">
            <v>Departamento 4794 COM MUN TEPATITLAN DE MORELOS</v>
          </cell>
        </row>
        <row r="166">
          <cell r="A166" t="str">
            <v>00279</v>
          </cell>
          <cell r="B166" t="str">
            <v>Bravo Garcia Andrea Nallely</v>
          </cell>
          <cell r="C166">
            <v>5186.1000000000004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1113.9000000000001</v>
          </cell>
          <cell r="K166">
            <v>0</v>
          </cell>
          <cell r="L166">
            <v>0</v>
          </cell>
          <cell r="M166">
            <v>6300</v>
          </cell>
          <cell r="N166">
            <v>0</v>
          </cell>
          <cell r="O166">
            <v>0</v>
          </cell>
          <cell r="P166">
            <v>0</v>
          </cell>
          <cell r="Q166">
            <v>-250.2</v>
          </cell>
          <cell r="R166">
            <v>0</v>
          </cell>
          <cell r="S166">
            <v>415.06</v>
          </cell>
          <cell r="T166">
            <v>0</v>
          </cell>
          <cell r="U166">
            <v>164.86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164.86</v>
          </cell>
          <cell r="AI166">
            <v>6135.14</v>
          </cell>
          <cell r="AJ166">
            <v>168.86</v>
          </cell>
          <cell r="AK166">
            <v>303.95999999999998</v>
          </cell>
          <cell r="AL166">
            <v>757.72</v>
          </cell>
          <cell r="AM166">
            <v>142.19999999999999</v>
          </cell>
        </row>
        <row r="167">
          <cell r="A167" t="str">
            <v>Total Depto</v>
          </cell>
          <cell r="C167" t="str">
            <v xml:space="preserve">  -----------------------</v>
          </cell>
          <cell r="D167" t="str">
            <v xml:space="preserve">  -----------------------</v>
          </cell>
          <cell r="E167" t="str">
            <v xml:space="preserve">  -----------------------</v>
          </cell>
          <cell r="F167" t="str">
            <v xml:space="preserve">  -----------------------</v>
          </cell>
          <cell r="G167" t="str">
            <v xml:space="preserve">  -----------------------</v>
          </cell>
          <cell r="H167" t="str">
            <v xml:space="preserve">  -----------------------</v>
          </cell>
          <cell r="I167" t="str">
            <v xml:space="preserve">  -----------------------</v>
          </cell>
          <cell r="J167" t="str">
            <v xml:space="preserve">  -----------------------</v>
          </cell>
          <cell r="K167" t="str">
            <v xml:space="preserve">  -----------------------</v>
          </cell>
          <cell r="L167" t="str">
            <v xml:space="preserve">  -----------------------</v>
          </cell>
          <cell r="M167" t="str">
            <v xml:space="preserve">  -----------------------</v>
          </cell>
          <cell r="N167" t="str">
            <v xml:space="preserve">  -----------------------</v>
          </cell>
          <cell r="O167" t="str">
            <v xml:space="preserve">  -----------------------</v>
          </cell>
          <cell r="P167" t="str">
            <v xml:space="preserve">  -----------------------</v>
          </cell>
          <cell r="Q167" t="str">
            <v xml:space="preserve">  -----------------------</v>
          </cell>
          <cell r="R167" t="str">
            <v xml:space="preserve">  -----------------------</v>
          </cell>
          <cell r="S167" t="str">
            <v xml:space="preserve">  -----------------------</v>
          </cell>
          <cell r="T167" t="str">
            <v xml:space="preserve">  -----------------------</v>
          </cell>
          <cell r="U167" t="str">
            <v xml:space="preserve">  -----------------------</v>
          </cell>
          <cell r="V167" t="str">
            <v xml:space="preserve">  -----------------------</v>
          </cell>
          <cell r="W167" t="str">
            <v xml:space="preserve">  -----------------------</v>
          </cell>
          <cell r="X167" t="str">
            <v xml:space="preserve">  -----------------------</v>
          </cell>
          <cell r="Y167" t="str">
            <v xml:space="preserve">  -----------------------</v>
          </cell>
          <cell r="Z167" t="str">
            <v xml:space="preserve">  -----------------------</v>
          </cell>
          <cell r="AA167" t="str">
            <v xml:space="preserve">  -----------------------</v>
          </cell>
          <cell r="AB167" t="str">
            <v xml:space="preserve">  -----------------------</v>
          </cell>
          <cell r="AC167" t="str">
            <v xml:space="preserve">  -----------------------</v>
          </cell>
          <cell r="AD167" t="str">
            <v xml:space="preserve">  -----------------------</v>
          </cell>
          <cell r="AE167" t="str">
            <v xml:space="preserve">  -----------------------</v>
          </cell>
          <cell r="AF167" t="str">
            <v xml:space="preserve">  -----------------------</v>
          </cell>
          <cell r="AG167" t="str">
            <v xml:space="preserve">  -----------------------</v>
          </cell>
          <cell r="AH167" t="str">
            <v xml:space="preserve">  -----------------------</v>
          </cell>
          <cell r="AI167" t="str">
            <v xml:space="preserve">  -----------------------</v>
          </cell>
          <cell r="AJ167" t="str">
            <v xml:space="preserve">  -----------------------</v>
          </cell>
          <cell r="AK167" t="str">
            <v xml:space="preserve">  -----------------------</v>
          </cell>
          <cell r="AL167" t="str">
            <v xml:space="preserve">  -----------------------</v>
          </cell>
          <cell r="AM167" t="str">
            <v xml:space="preserve">  -----------------------</v>
          </cell>
        </row>
        <row r="168">
          <cell r="C168">
            <v>5186.1000000000004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1113.9000000000001</v>
          </cell>
          <cell r="K168">
            <v>0</v>
          </cell>
          <cell r="L168">
            <v>0</v>
          </cell>
          <cell r="M168">
            <v>6300</v>
          </cell>
          <cell r="N168">
            <v>0</v>
          </cell>
          <cell r="O168">
            <v>0</v>
          </cell>
          <cell r="P168">
            <v>0</v>
          </cell>
          <cell r="Q168">
            <v>-250.2</v>
          </cell>
          <cell r="R168">
            <v>0</v>
          </cell>
          <cell r="S168">
            <v>415.06</v>
          </cell>
          <cell r="T168">
            <v>0</v>
          </cell>
          <cell r="U168">
            <v>164.86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164.86</v>
          </cell>
          <cell r="AI168">
            <v>6135.14</v>
          </cell>
          <cell r="AJ168">
            <v>168.86</v>
          </cell>
          <cell r="AK168">
            <v>303.95999999999998</v>
          </cell>
          <cell r="AL168">
            <v>757.72</v>
          </cell>
          <cell r="AM168">
            <v>142.19999999999999</v>
          </cell>
        </row>
        <row r="170">
          <cell r="A170" t="str">
            <v>Departamento 4799 COM MUN TLAQUEPAQUE</v>
          </cell>
        </row>
        <row r="171">
          <cell r="A171" t="str">
            <v>00873</v>
          </cell>
          <cell r="B171" t="str">
            <v>Gonzalez Real  Blanca Lucero</v>
          </cell>
          <cell r="C171">
            <v>5186.1000000000004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5186.1000000000004</v>
          </cell>
          <cell r="N171">
            <v>0</v>
          </cell>
          <cell r="O171">
            <v>0</v>
          </cell>
          <cell r="P171">
            <v>0</v>
          </cell>
          <cell r="Q171">
            <v>-320.60000000000002</v>
          </cell>
          <cell r="R171">
            <v>-17.18</v>
          </cell>
          <cell r="S171">
            <v>303.42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-17.18</v>
          </cell>
          <cell r="AI171">
            <v>5203.28</v>
          </cell>
          <cell r="AJ171">
            <v>142.4</v>
          </cell>
          <cell r="AK171">
            <v>256.33999999999997</v>
          </cell>
          <cell r="AL171">
            <v>731.26</v>
          </cell>
          <cell r="AM171">
            <v>119.92</v>
          </cell>
        </row>
        <row r="172">
          <cell r="A172" t="str">
            <v>Total Depto</v>
          </cell>
          <cell r="C172" t="str">
            <v xml:space="preserve">  -----------------------</v>
          </cell>
          <cell r="D172" t="str">
            <v xml:space="preserve">  -----------------------</v>
          </cell>
          <cell r="E172" t="str">
            <v xml:space="preserve">  -----------------------</v>
          </cell>
          <cell r="F172" t="str">
            <v xml:space="preserve">  -----------------------</v>
          </cell>
          <cell r="G172" t="str">
            <v xml:space="preserve">  -----------------------</v>
          </cell>
          <cell r="H172" t="str">
            <v xml:space="preserve">  -----------------------</v>
          </cell>
          <cell r="I172" t="str">
            <v xml:space="preserve">  -----------------------</v>
          </cell>
          <cell r="J172" t="str">
            <v xml:space="preserve">  -----------------------</v>
          </cell>
          <cell r="K172" t="str">
            <v xml:space="preserve">  -----------------------</v>
          </cell>
          <cell r="L172" t="str">
            <v xml:space="preserve">  -----------------------</v>
          </cell>
          <cell r="M172" t="str">
            <v xml:space="preserve">  -----------------------</v>
          </cell>
          <cell r="N172" t="str">
            <v xml:space="preserve">  -----------------------</v>
          </cell>
          <cell r="O172" t="str">
            <v xml:space="preserve">  -----------------------</v>
          </cell>
          <cell r="P172" t="str">
            <v xml:space="preserve">  -----------------------</v>
          </cell>
          <cell r="Q172" t="str">
            <v xml:space="preserve">  -----------------------</v>
          </cell>
          <cell r="R172" t="str">
            <v xml:space="preserve">  -----------------------</v>
          </cell>
          <cell r="S172" t="str">
            <v xml:space="preserve">  -----------------------</v>
          </cell>
          <cell r="T172" t="str">
            <v xml:space="preserve">  -----------------------</v>
          </cell>
          <cell r="U172" t="str">
            <v xml:space="preserve">  -----------------------</v>
          </cell>
          <cell r="V172" t="str">
            <v xml:space="preserve">  -----------------------</v>
          </cell>
          <cell r="W172" t="str">
            <v xml:space="preserve">  -----------------------</v>
          </cell>
          <cell r="X172" t="str">
            <v xml:space="preserve">  -----------------------</v>
          </cell>
          <cell r="Y172" t="str">
            <v xml:space="preserve">  -----------------------</v>
          </cell>
          <cell r="Z172" t="str">
            <v xml:space="preserve">  -----------------------</v>
          </cell>
          <cell r="AA172" t="str">
            <v xml:space="preserve">  -----------------------</v>
          </cell>
          <cell r="AB172" t="str">
            <v xml:space="preserve">  -----------------------</v>
          </cell>
          <cell r="AC172" t="str">
            <v xml:space="preserve">  -----------------------</v>
          </cell>
          <cell r="AD172" t="str">
            <v xml:space="preserve">  -----------------------</v>
          </cell>
          <cell r="AE172" t="str">
            <v xml:space="preserve">  -----------------------</v>
          </cell>
          <cell r="AF172" t="str">
            <v xml:space="preserve">  -----------------------</v>
          </cell>
          <cell r="AG172" t="str">
            <v xml:space="preserve">  -----------------------</v>
          </cell>
          <cell r="AH172" t="str">
            <v xml:space="preserve">  -----------------------</v>
          </cell>
          <cell r="AI172" t="str">
            <v xml:space="preserve">  -----------------------</v>
          </cell>
          <cell r="AJ172" t="str">
            <v xml:space="preserve">  -----------------------</v>
          </cell>
          <cell r="AK172" t="str">
            <v xml:space="preserve">  -----------------------</v>
          </cell>
          <cell r="AL172" t="str">
            <v xml:space="preserve">  -----------------------</v>
          </cell>
          <cell r="AM172" t="str">
            <v xml:space="preserve">  -----------------------</v>
          </cell>
        </row>
        <row r="173">
          <cell r="C173">
            <v>5186.1000000000004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5186.1000000000004</v>
          </cell>
          <cell r="N173">
            <v>0</v>
          </cell>
          <cell r="O173">
            <v>0</v>
          </cell>
          <cell r="P173">
            <v>0</v>
          </cell>
          <cell r="Q173">
            <v>-320.60000000000002</v>
          </cell>
          <cell r="R173">
            <v>-17.18</v>
          </cell>
          <cell r="S173">
            <v>303.42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-17.18</v>
          </cell>
          <cell r="AI173">
            <v>5203.28</v>
          </cell>
          <cell r="AJ173">
            <v>142.4</v>
          </cell>
          <cell r="AK173">
            <v>256.33999999999997</v>
          </cell>
          <cell r="AL173">
            <v>731.26</v>
          </cell>
          <cell r="AM173">
            <v>119.92</v>
          </cell>
        </row>
        <row r="175">
          <cell r="A175" t="str">
            <v>Departamento 9114 INSTITUTO REYES HEROLES</v>
          </cell>
        </row>
        <row r="176">
          <cell r="A176" t="str">
            <v>00093</v>
          </cell>
          <cell r="B176" t="str">
            <v>Hernandez Virgen Veronica</v>
          </cell>
          <cell r="C176">
            <v>9168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9168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727.1</v>
          </cell>
          <cell r="T176">
            <v>0</v>
          </cell>
          <cell r="U176">
            <v>727.1</v>
          </cell>
          <cell r="V176">
            <v>259.48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986.58</v>
          </cell>
          <cell r="AI176">
            <v>8181.42</v>
          </cell>
          <cell r="AJ176">
            <v>185.5</v>
          </cell>
          <cell r="AK176">
            <v>333.9</v>
          </cell>
          <cell r="AL176">
            <v>795.7</v>
          </cell>
          <cell r="AM176">
            <v>212</v>
          </cell>
        </row>
        <row r="177">
          <cell r="A177" t="str">
            <v>Total Depto</v>
          </cell>
          <cell r="C177" t="str">
            <v xml:space="preserve">  -----------------------</v>
          </cell>
          <cell r="D177" t="str">
            <v xml:space="preserve">  -----------------------</v>
          </cell>
          <cell r="E177" t="str">
            <v xml:space="preserve">  -----------------------</v>
          </cell>
          <cell r="F177" t="str">
            <v xml:space="preserve">  -----------------------</v>
          </cell>
          <cell r="G177" t="str">
            <v xml:space="preserve">  -----------------------</v>
          </cell>
          <cell r="H177" t="str">
            <v xml:space="preserve">  -----------------------</v>
          </cell>
          <cell r="I177" t="str">
            <v xml:space="preserve">  -----------------------</v>
          </cell>
          <cell r="J177" t="str">
            <v xml:space="preserve">  -----------------------</v>
          </cell>
          <cell r="K177" t="str">
            <v xml:space="preserve">  -----------------------</v>
          </cell>
          <cell r="L177" t="str">
            <v xml:space="preserve">  -----------------------</v>
          </cell>
          <cell r="M177" t="str">
            <v xml:space="preserve">  -----------------------</v>
          </cell>
          <cell r="N177" t="str">
            <v xml:space="preserve">  -----------------------</v>
          </cell>
          <cell r="O177" t="str">
            <v xml:space="preserve">  -----------------------</v>
          </cell>
          <cell r="P177" t="str">
            <v xml:space="preserve">  -----------------------</v>
          </cell>
          <cell r="Q177" t="str">
            <v xml:space="preserve">  -----------------------</v>
          </cell>
          <cell r="R177" t="str">
            <v xml:space="preserve">  -----------------------</v>
          </cell>
          <cell r="S177" t="str">
            <v xml:space="preserve">  -----------------------</v>
          </cell>
          <cell r="T177" t="str">
            <v xml:space="preserve">  -----------------------</v>
          </cell>
          <cell r="U177" t="str">
            <v xml:space="preserve">  -----------------------</v>
          </cell>
          <cell r="V177" t="str">
            <v xml:space="preserve">  -----------------------</v>
          </cell>
          <cell r="W177" t="str">
            <v xml:space="preserve">  -----------------------</v>
          </cell>
          <cell r="X177" t="str">
            <v xml:space="preserve">  -----------------------</v>
          </cell>
          <cell r="Y177" t="str">
            <v xml:space="preserve">  -----------------------</v>
          </cell>
          <cell r="Z177" t="str">
            <v xml:space="preserve">  -----------------------</v>
          </cell>
          <cell r="AA177" t="str">
            <v xml:space="preserve">  -----------------------</v>
          </cell>
          <cell r="AB177" t="str">
            <v xml:space="preserve">  -----------------------</v>
          </cell>
          <cell r="AC177" t="str">
            <v xml:space="preserve">  -----------------------</v>
          </cell>
          <cell r="AD177" t="str">
            <v xml:space="preserve">  -----------------------</v>
          </cell>
          <cell r="AE177" t="str">
            <v xml:space="preserve">  -----------------------</v>
          </cell>
          <cell r="AF177" t="str">
            <v xml:space="preserve">  -----------------------</v>
          </cell>
          <cell r="AG177" t="str">
            <v xml:space="preserve">  -----------------------</v>
          </cell>
          <cell r="AH177" t="str">
            <v xml:space="preserve">  -----------------------</v>
          </cell>
          <cell r="AI177" t="str">
            <v xml:space="preserve">  -----------------------</v>
          </cell>
          <cell r="AJ177" t="str">
            <v xml:space="preserve">  -----------------------</v>
          </cell>
          <cell r="AK177" t="str">
            <v xml:space="preserve">  -----------------------</v>
          </cell>
          <cell r="AL177" t="str">
            <v xml:space="preserve">  -----------------------</v>
          </cell>
          <cell r="AM177" t="str">
            <v xml:space="preserve">  -----------------------</v>
          </cell>
        </row>
        <row r="178">
          <cell r="C178">
            <v>9168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9168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727.1</v>
          </cell>
          <cell r="T178">
            <v>0</v>
          </cell>
          <cell r="U178">
            <v>727.1</v>
          </cell>
          <cell r="V178">
            <v>259.48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986.58</v>
          </cell>
          <cell r="AI178">
            <v>8181.42</v>
          </cell>
          <cell r="AJ178">
            <v>185.5</v>
          </cell>
          <cell r="AK178">
            <v>333.9</v>
          </cell>
          <cell r="AL178">
            <v>795.7</v>
          </cell>
          <cell r="AM178">
            <v>212</v>
          </cell>
        </row>
        <row r="180">
          <cell r="A180" t="str">
            <v>Departamento 9117 CDE CENTRO DE MEDIACION</v>
          </cell>
        </row>
        <row r="181">
          <cell r="A181" t="str">
            <v>00949</v>
          </cell>
          <cell r="B181" t="str">
            <v>Diaz Cuarenta Maritza Lizette</v>
          </cell>
          <cell r="C181">
            <v>5190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1810</v>
          </cell>
          <cell r="K181">
            <v>0</v>
          </cell>
          <cell r="L181">
            <v>0</v>
          </cell>
          <cell r="M181">
            <v>7000</v>
          </cell>
          <cell r="N181">
            <v>0</v>
          </cell>
          <cell r="O181">
            <v>0</v>
          </cell>
          <cell r="P181">
            <v>0</v>
          </cell>
          <cell r="Q181">
            <v>-250.2</v>
          </cell>
          <cell r="R181">
            <v>0</v>
          </cell>
          <cell r="S181">
            <v>491.22</v>
          </cell>
          <cell r="T181">
            <v>0</v>
          </cell>
          <cell r="U181">
            <v>241.02</v>
          </cell>
          <cell r="V181">
            <v>142.5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383.52</v>
          </cell>
          <cell r="AI181">
            <v>6616.48</v>
          </cell>
          <cell r="AJ181">
            <v>105.02</v>
          </cell>
          <cell r="AK181">
            <v>189.02</v>
          </cell>
          <cell r="AL181">
            <v>693.86</v>
          </cell>
          <cell r="AM181">
            <v>120.02</v>
          </cell>
        </row>
        <row r="182">
          <cell r="A182" t="str">
            <v>Total Depto</v>
          </cell>
          <cell r="C182" t="str">
            <v xml:space="preserve">  -----------------------</v>
          </cell>
          <cell r="D182" t="str">
            <v xml:space="preserve">  -----------------------</v>
          </cell>
          <cell r="E182" t="str">
            <v xml:space="preserve">  -----------------------</v>
          </cell>
          <cell r="F182" t="str">
            <v xml:space="preserve">  -----------------------</v>
          </cell>
          <cell r="G182" t="str">
            <v xml:space="preserve">  -----------------------</v>
          </cell>
          <cell r="H182" t="str">
            <v xml:space="preserve">  -----------------------</v>
          </cell>
          <cell r="I182" t="str">
            <v xml:space="preserve">  -----------------------</v>
          </cell>
          <cell r="J182" t="str">
            <v xml:space="preserve">  -----------------------</v>
          </cell>
          <cell r="K182" t="str">
            <v xml:space="preserve">  -----------------------</v>
          </cell>
          <cell r="L182" t="str">
            <v xml:space="preserve">  -----------------------</v>
          </cell>
          <cell r="M182" t="str">
            <v xml:space="preserve">  -----------------------</v>
          </cell>
          <cell r="N182" t="str">
            <v xml:space="preserve">  -----------------------</v>
          </cell>
          <cell r="O182" t="str">
            <v xml:space="preserve">  -----------------------</v>
          </cell>
          <cell r="P182" t="str">
            <v xml:space="preserve">  -----------------------</v>
          </cell>
          <cell r="Q182" t="str">
            <v xml:space="preserve">  -----------------------</v>
          </cell>
          <cell r="R182" t="str">
            <v xml:space="preserve">  -----------------------</v>
          </cell>
          <cell r="S182" t="str">
            <v xml:space="preserve">  -----------------------</v>
          </cell>
          <cell r="T182" t="str">
            <v xml:space="preserve">  -----------------------</v>
          </cell>
          <cell r="U182" t="str">
            <v xml:space="preserve">  -----------------------</v>
          </cell>
          <cell r="V182" t="str">
            <v xml:space="preserve">  -----------------------</v>
          </cell>
          <cell r="W182" t="str">
            <v xml:space="preserve">  -----------------------</v>
          </cell>
          <cell r="X182" t="str">
            <v xml:space="preserve">  -----------------------</v>
          </cell>
          <cell r="Y182" t="str">
            <v xml:space="preserve">  -----------------------</v>
          </cell>
          <cell r="Z182" t="str">
            <v xml:space="preserve">  -----------------------</v>
          </cell>
          <cell r="AA182" t="str">
            <v xml:space="preserve">  -----------------------</v>
          </cell>
          <cell r="AB182" t="str">
            <v xml:space="preserve">  -----------------------</v>
          </cell>
          <cell r="AC182" t="str">
            <v xml:space="preserve">  -----------------------</v>
          </cell>
          <cell r="AD182" t="str">
            <v xml:space="preserve">  -----------------------</v>
          </cell>
          <cell r="AE182" t="str">
            <v xml:space="preserve">  -----------------------</v>
          </cell>
          <cell r="AF182" t="str">
            <v xml:space="preserve">  -----------------------</v>
          </cell>
          <cell r="AG182" t="str">
            <v xml:space="preserve">  -----------------------</v>
          </cell>
          <cell r="AH182" t="str">
            <v xml:space="preserve">  -----------------------</v>
          </cell>
          <cell r="AI182" t="str">
            <v xml:space="preserve">  -----------------------</v>
          </cell>
          <cell r="AJ182" t="str">
            <v xml:space="preserve">  -----------------------</v>
          </cell>
          <cell r="AK182" t="str">
            <v xml:space="preserve">  -----------------------</v>
          </cell>
          <cell r="AL182" t="str">
            <v xml:space="preserve">  -----------------------</v>
          </cell>
          <cell r="AM182" t="str">
            <v xml:space="preserve">  -----------------------</v>
          </cell>
        </row>
        <row r="183">
          <cell r="C183">
            <v>5190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1810</v>
          </cell>
          <cell r="K183">
            <v>0</v>
          </cell>
          <cell r="L183">
            <v>0</v>
          </cell>
          <cell r="M183">
            <v>7000</v>
          </cell>
          <cell r="N183">
            <v>0</v>
          </cell>
          <cell r="O183">
            <v>0</v>
          </cell>
          <cell r="P183">
            <v>0</v>
          </cell>
          <cell r="Q183">
            <v>-250.2</v>
          </cell>
          <cell r="R183">
            <v>0</v>
          </cell>
          <cell r="S183">
            <v>491.22</v>
          </cell>
          <cell r="T183">
            <v>0</v>
          </cell>
          <cell r="U183">
            <v>241.02</v>
          </cell>
          <cell r="V183">
            <v>142.5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383.52</v>
          </cell>
          <cell r="AI183">
            <v>6616.48</v>
          </cell>
          <cell r="AJ183">
            <v>105.02</v>
          </cell>
          <cell r="AK183">
            <v>189.02</v>
          </cell>
          <cell r="AL183">
            <v>693.86</v>
          </cell>
          <cell r="AM183">
            <v>120.02</v>
          </cell>
        </row>
        <row r="185">
          <cell r="C185" t="str">
            <v xml:space="preserve">  =============</v>
          </cell>
          <cell r="D185" t="str">
            <v xml:space="preserve">  =============</v>
          </cell>
          <cell r="E185" t="str">
            <v xml:space="preserve">  =============</v>
          </cell>
          <cell r="F185" t="str">
            <v xml:space="preserve">  =============</v>
          </cell>
          <cell r="G185" t="str">
            <v xml:space="preserve">  =============</v>
          </cell>
          <cell r="H185" t="str">
            <v xml:space="preserve">  =============</v>
          </cell>
          <cell r="I185" t="str">
            <v xml:space="preserve">  =============</v>
          </cell>
          <cell r="J185" t="str">
            <v xml:space="preserve">  =============</v>
          </cell>
          <cell r="K185" t="str">
            <v xml:space="preserve">  =============</v>
          </cell>
          <cell r="L185" t="str">
            <v xml:space="preserve">  =============</v>
          </cell>
          <cell r="M185" t="str">
            <v xml:space="preserve">  =============</v>
          </cell>
          <cell r="N185" t="str">
            <v xml:space="preserve">  =============</v>
          </cell>
          <cell r="O185" t="str">
            <v xml:space="preserve">  =============</v>
          </cell>
          <cell r="P185" t="str">
            <v xml:space="preserve">  =============</v>
          </cell>
          <cell r="Q185" t="str">
            <v xml:space="preserve">  =============</v>
          </cell>
          <cell r="R185" t="str">
            <v xml:space="preserve">  =============</v>
          </cell>
          <cell r="S185" t="str">
            <v xml:space="preserve">  =============</v>
          </cell>
          <cell r="T185" t="str">
            <v xml:space="preserve">  =============</v>
          </cell>
          <cell r="U185" t="str">
            <v xml:space="preserve">  =============</v>
          </cell>
          <cell r="V185" t="str">
            <v xml:space="preserve">  =============</v>
          </cell>
          <cell r="W185" t="str">
            <v xml:space="preserve">  =============</v>
          </cell>
          <cell r="X185" t="str">
            <v xml:space="preserve">  =============</v>
          </cell>
          <cell r="Y185" t="str">
            <v xml:space="preserve">  =============</v>
          </cell>
          <cell r="Z185" t="str">
            <v xml:space="preserve">  =============</v>
          </cell>
          <cell r="AA185" t="str">
            <v xml:space="preserve">  =============</v>
          </cell>
          <cell r="AB185" t="str">
            <v xml:space="preserve">  =============</v>
          </cell>
          <cell r="AC185" t="str">
            <v xml:space="preserve">  =============</v>
          </cell>
          <cell r="AD185" t="str">
            <v xml:space="preserve">  =============</v>
          </cell>
          <cell r="AE185" t="str">
            <v xml:space="preserve">  =============</v>
          </cell>
          <cell r="AF185" t="str">
            <v xml:space="preserve">  =============</v>
          </cell>
          <cell r="AG185" t="str">
            <v xml:space="preserve">  =============</v>
          </cell>
          <cell r="AH185" t="str">
            <v xml:space="preserve">  =============</v>
          </cell>
          <cell r="AI185" t="str">
            <v xml:space="preserve">  =============</v>
          </cell>
          <cell r="AJ185" t="str">
            <v xml:space="preserve">  =============</v>
          </cell>
          <cell r="AK185" t="str">
            <v xml:space="preserve">  =============</v>
          </cell>
          <cell r="AL185" t="str">
            <v xml:space="preserve">  =============</v>
          </cell>
          <cell r="AM185" t="str">
            <v xml:space="preserve">  =============</v>
          </cell>
        </row>
        <row r="186">
          <cell r="A186" t="str">
            <v>Total Gral.</v>
          </cell>
          <cell r="B186" t="str">
            <v xml:space="preserve"> </v>
          </cell>
          <cell r="C186">
            <v>586591.53</v>
          </cell>
          <cell r="D186">
            <v>2759.97</v>
          </cell>
          <cell r="E186">
            <v>0</v>
          </cell>
          <cell r="F186">
            <v>0</v>
          </cell>
          <cell r="G186">
            <v>303.25</v>
          </cell>
          <cell r="H186">
            <v>10308</v>
          </cell>
          <cell r="I186">
            <v>8000</v>
          </cell>
          <cell r="J186">
            <v>106184.65</v>
          </cell>
          <cell r="K186">
            <v>0</v>
          </cell>
          <cell r="L186">
            <v>0</v>
          </cell>
          <cell r="M186">
            <v>714147.4</v>
          </cell>
          <cell r="N186">
            <v>165</v>
          </cell>
          <cell r="O186">
            <v>19617.23</v>
          </cell>
          <cell r="P186">
            <v>34621.379999999997</v>
          </cell>
          <cell r="Q186">
            <v>-5930.48</v>
          </cell>
          <cell r="R186">
            <v>-326.29000000000002</v>
          </cell>
          <cell r="S186">
            <v>71319.47</v>
          </cell>
          <cell r="T186">
            <v>397.8</v>
          </cell>
          <cell r="U186">
            <v>65740.03</v>
          </cell>
          <cell r="V186">
            <v>17754.02</v>
          </cell>
          <cell r="W186">
            <v>2829.27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159.72</v>
          </cell>
          <cell r="AG186">
            <v>0</v>
          </cell>
          <cell r="AH186">
            <v>140958.16</v>
          </cell>
          <cell r="AI186">
            <v>573189.24</v>
          </cell>
          <cell r="AJ186">
            <v>13678.52</v>
          </cell>
          <cell r="AK186">
            <v>24621.41</v>
          </cell>
          <cell r="AL186">
            <v>54208.54</v>
          </cell>
          <cell r="AM186">
            <v>15800.96</v>
          </cell>
        </row>
        <row r="188">
          <cell r="C188" t="str">
            <v xml:space="preserve"> </v>
          </cell>
          <cell r="D188" t="str">
            <v xml:space="preserve"> </v>
          </cell>
          <cell r="E188" t="str">
            <v xml:space="preserve"> </v>
          </cell>
          <cell r="F188" t="str">
            <v xml:space="preserve"> </v>
          </cell>
          <cell r="G188" t="str">
            <v xml:space="preserve"> </v>
          </cell>
          <cell r="H188" t="str">
            <v xml:space="preserve"> </v>
          </cell>
          <cell r="I188" t="str">
            <v xml:space="preserve"> </v>
          </cell>
          <cell r="J188" t="str">
            <v xml:space="preserve"> </v>
          </cell>
          <cell r="K188" t="str">
            <v xml:space="preserve"> </v>
          </cell>
          <cell r="L188" t="str">
            <v xml:space="preserve"> </v>
          </cell>
          <cell r="M188" t="str">
            <v xml:space="preserve"> </v>
          </cell>
          <cell r="N188" t="str">
            <v xml:space="preserve"> </v>
          </cell>
          <cell r="O188" t="str">
            <v xml:space="preserve"> </v>
          </cell>
          <cell r="P188" t="str">
            <v xml:space="preserve"> </v>
          </cell>
          <cell r="Q188" t="str">
            <v xml:space="preserve"> </v>
          </cell>
          <cell r="R188" t="str">
            <v xml:space="preserve"> </v>
          </cell>
          <cell r="S188" t="str">
            <v xml:space="preserve"> </v>
          </cell>
          <cell r="T188" t="str">
            <v xml:space="preserve"> </v>
          </cell>
          <cell r="U188" t="str">
            <v xml:space="preserve"> </v>
          </cell>
          <cell r="V188" t="str">
            <v xml:space="preserve"> </v>
          </cell>
          <cell r="W188" t="str">
            <v xml:space="preserve"> </v>
          </cell>
          <cell r="X188" t="str">
            <v xml:space="preserve"> </v>
          </cell>
          <cell r="Y188" t="str">
            <v xml:space="preserve"> </v>
          </cell>
          <cell r="Z188" t="str">
            <v xml:space="preserve"> </v>
          </cell>
          <cell r="AA188" t="str">
            <v xml:space="preserve"> </v>
          </cell>
          <cell r="AB188" t="str">
            <v xml:space="preserve"> </v>
          </cell>
          <cell r="AC188" t="str">
            <v xml:space="preserve"> </v>
          </cell>
          <cell r="AD188" t="str">
            <v xml:space="preserve"> </v>
          </cell>
          <cell r="AE188" t="str">
            <v xml:space="preserve"> </v>
          </cell>
          <cell r="AF188" t="str">
            <v xml:space="preserve"> </v>
          </cell>
          <cell r="AG188" t="str">
            <v xml:space="preserve"> </v>
          </cell>
          <cell r="AH188" t="str">
            <v xml:space="preserve"> </v>
          </cell>
          <cell r="AI188" t="str">
            <v xml:space="preserve"> </v>
          </cell>
          <cell r="AJ188" t="str">
            <v xml:space="preserve"> </v>
          </cell>
          <cell r="AK188" t="str">
            <v xml:space="preserve"> </v>
          </cell>
          <cell r="AL188" t="str">
            <v xml:space="preserve"> </v>
          </cell>
          <cell r="AM188" t="str">
            <v xml:space="preserve"> </v>
          </cell>
        </row>
        <row r="189">
          <cell r="A189" t="str">
            <v xml:space="preserve"> </v>
          </cell>
          <cell r="B189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2"/>
  <sheetViews>
    <sheetView showGridLines="0" tabSelected="1" zoomScale="96" zoomScaleNormal="96" workbookViewId="0">
      <pane ySplit="6" topLeftCell="A101" activePane="bottomLeft" state="frozen"/>
      <selection pane="bottomLeft" activeCell="F123" sqref="F123"/>
    </sheetView>
  </sheetViews>
  <sheetFormatPr baseColWidth="10" defaultRowHeight="14.25" x14ac:dyDescent="0.25"/>
  <cols>
    <col min="1" max="1" width="14.7109375" style="24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5" customWidth="1"/>
    <col min="6" max="6" width="13.85546875" style="25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7" customWidth="1"/>
    <col min="12" max="12" width="16.7109375" style="27" customWidth="1"/>
    <col min="13" max="13" width="16.5703125" style="27" customWidth="1"/>
    <col min="14" max="16384" width="11.42578125" style="1"/>
  </cols>
  <sheetData>
    <row r="1" spans="1:13" ht="30" x14ac:dyDescent="0.25">
      <c r="A1" s="36" t="s">
        <v>133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30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30" x14ac:dyDescent="0.25">
      <c r="A3" s="38" t="s">
        <v>199</v>
      </c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" customHeight="1" x14ac:dyDescent="0.25">
      <c r="A5" s="40" t="s">
        <v>1</v>
      </c>
      <c r="B5" s="41" t="s">
        <v>2</v>
      </c>
      <c r="C5" s="41" t="s">
        <v>3</v>
      </c>
      <c r="D5" s="41" t="s">
        <v>4</v>
      </c>
      <c r="E5" s="42" t="s">
        <v>5</v>
      </c>
      <c r="F5" s="43"/>
      <c r="G5" s="43"/>
      <c r="H5" s="43"/>
      <c r="I5" s="43"/>
      <c r="J5" s="44"/>
      <c r="K5" s="35" t="s">
        <v>6</v>
      </c>
      <c r="L5" s="35" t="s">
        <v>7</v>
      </c>
      <c r="M5" s="35" t="s">
        <v>8</v>
      </c>
    </row>
    <row r="6" spans="1:13" s="5" customFormat="1" ht="47.25" customHeight="1" x14ac:dyDescent="0.25">
      <c r="A6" s="40"/>
      <c r="B6" s="41"/>
      <c r="C6" s="41"/>
      <c r="D6" s="41"/>
      <c r="E6" s="3" t="s">
        <v>9</v>
      </c>
      <c r="F6" s="3" t="s">
        <v>160</v>
      </c>
      <c r="G6" s="4" t="s">
        <v>10</v>
      </c>
      <c r="H6" s="4" t="s">
        <v>11</v>
      </c>
      <c r="I6" s="4" t="s">
        <v>12</v>
      </c>
      <c r="J6" s="4" t="s">
        <v>13</v>
      </c>
      <c r="K6" s="35"/>
      <c r="L6" s="35"/>
      <c r="M6" s="35"/>
    </row>
    <row r="7" spans="1:13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3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VLOOKUP($A8,[1]Hoja1!$A$9:$AM$280,3,0)</f>
        <v>11767.5</v>
      </c>
      <c r="G8" s="15">
        <f>VLOOKUP($A8,[1]Hoja1!$A$9:$AM$280,8,0)</f>
        <v>0</v>
      </c>
      <c r="H8" s="15">
        <f>VLOOKUP($A8,[1]Hoja1!$A$9:$AM$280,5,0)+VLOOKUP($A8,[1]Hoja1!$A$9:$AM$280,7,0)</f>
        <v>0</v>
      </c>
      <c r="I8" s="15">
        <f>VLOOKUP($A8,[1]Hoja1!$A$9:$AM$280,4,0)+VLOOKUP($A8,[1]Hoja1!$A$9:$AM$280,6,0)</f>
        <v>0</v>
      </c>
      <c r="J8" s="15">
        <f>VLOOKUP($A8,[1]Hoja1!$A$9:$AM$280,9,0)+VLOOKUP($A8,[1]Hoja1!$A$9:$AM$280,10,0)</f>
        <v>0</v>
      </c>
      <c r="K8" s="16">
        <f>SUM(F8:J8)</f>
        <v>11767.5</v>
      </c>
      <c r="L8" s="15">
        <f>VLOOKUP($A8,[1]Hoja1!$A$9:$AM$280,34,0)</f>
        <v>1510.92</v>
      </c>
      <c r="M8" s="16">
        <f>+K8-L8</f>
        <v>10256.58</v>
      </c>
    </row>
    <row r="9" spans="1:13" s="11" customFormat="1" ht="10.5" customHeight="1" x14ac:dyDescent="0.25">
      <c r="A9" s="12" t="s">
        <v>19</v>
      </c>
      <c r="B9" s="13" t="s">
        <v>20</v>
      </c>
      <c r="C9" s="14" t="s">
        <v>17</v>
      </c>
      <c r="D9" s="14" t="s">
        <v>18</v>
      </c>
      <c r="E9" s="15">
        <f t="shared" ref="E9:E11" si="0">+F9/30</f>
        <v>503.51599999999996</v>
      </c>
      <c r="F9" s="15">
        <f>VLOOKUP($A9,[1]Hoja1!$A$9:$AM$280,3,0)</f>
        <v>15105.48</v>
      </c>
      <c r="G9" s="15">
        <f>VLOOKUP($A9,[1]Hoja1!$A$9:$AM$280,8,0)</f>
        <v>0</v>
      </c>
      <c r="H9" s="15">
        <f>VLOOKUP($A9,[1]Hoja1!$A$9:$AM$280,5,0)+VLOOKUP($A9,[1]Hoja1!$A$9:$AM$280,7,0)</f>
        <v>0</v>
      </c>
      <c r="I9" s="15">
        <f>VLOOKUP($A9,[1]Hoja1!$A$9:$AM$280,4,0)+VLOOKUP($A9,[1]Hoja1!$A$9:$AM$280,6,0)</f>
        <v>0</v>
      </c>
      <c r="J9" s="15">
        <f>VLOOKUP($A9,[1]Hoja1!$A$9:$AM$280,9,0)+VLOOKUP($A9,[1]Hoja1!$A$9:$AM$280,10,0)</f>
        <v>0</v>
      </c>
      <c r="K9" s="16">
        <f t="shared" ref="K9:K13" si="1">SUM(F9:J9)</f>
        <v>15105.48</v>
      </c>
      <c r="L9" s="15">
        <f>VLOOKUP($A9,[1]Hoja1!$A$9:$AM$280,34,0)</f>
        <v>2275.63</v>
      </c>
      <c r="M9" s="16">
        <f t="shared" ref="M9:M13" si="2">+K9-L9</f>
        <v>12829.849999999999</v>
      </c>
    </row>
    <row r="10" spans="1:13" s="11" customFormat="1" ht="10.5" customHeight="1" x14ac:dyDescent="0.25">
      <c r="A10" s="12" t="s">
        <v>21</v>
      </c>
      <c r="B10" s="13" t="s">
        <v>22</v>
      </c>
      <c r="C10" s="14" t="s">
        <v>17</v>
      </c>
      <c r="D10" s="14" t="s">
        <v>18</v>
      </c>
      <c r="E10" s="15">
        <f t="shared" si="0"/>
        <v>339.95</v>
      </c>
      <c r="F10" s="15">
        <f>VLOOKUP($A10,[1]Hoja1!$A$9:$AM$280,3,0)</f>
        <v>10198.5</v>
      </c>
      <c r="G10" s="15">
        <f>VLOOKUP($A10,[1]Hoja1!$A$9:$AM$280,8,0)</f>
        <v>0</v>
      </c>
      <c r="H10" s="15">
        <f>VLOOKUP($A10,[1]Hoja1!$A$9:$AM$280,5,0)+VLOOKUP($A10,[1]Hoja1!$A$9:$AM$280,7,0)</f>
        <v>0</v>
      </c>
      <c r="I10" s="15">
        <f>VLOOKUP($A10,[1]Hoja1!$A$9:$AM$280,4,0)+VLOOKUP($A10,[1]Hoja1!$A$9:$AM$280,6,0)</f>
        <v>0</v>
      </c>
      <c r="J10" s="15">
        <f>VLOOKUP($A10,[1]Hoja1!$A$9:$AM$280,9,0)+VLOOKUP($A10,[1]Hoja1!$A$9:$AM$280,10,0)</f>
        <v>0</v>
      </c>
      <c r="K10" s="16">
        <f t="shared" si="1"/>
        <v>10198.5</v>
      </c>
      <c r="L10" s="15">
        <f>VLOOKUP($A10,[1]Hoja1!$A$9:$AM$280,34,0)</f>
        <v>1208.56</v>
      </c>
      <c r="M10" s="16">
        <f t="shared" si="2"/>
        <v>8989.94</v>
      </c>
    </row>
    <row r="11" spans="1:13" s="11" customFormat="1" ht="10.5" customHeight="1" x14ac:dyDescent="0.25">
      <c r="A11" s="12" t="s">
        <v>51</v>
      </c>
      <c r="B11" s="13" t="s">
        <v>52</v>
      </c>
      <c r="C11" s="14" t="s">
        <v>44</v>
      </c>
      <c r="D11" s="14" t="s">
        <v>18</v>
      </c>
      <c r="E11" s="15">
        <f t="shared" si="0"/>
        <v>285</v>
      </c>
      <c r="F11" s="15">
        <f>VLOOKUP($A11,[1]Hoja1!$A$9:$AM$280,3,0)</f>
        <v>8550</v>
      </c>
      <c r="G11" s="15">
        <f>VLOOKUP($A11,[1]Hoja1!$A$9:$AM$280,8,0)</f>
        <v>0</v>
      </c>
      <c r="H11" s="15">
        <f>VLOOKUP($A11,[1]Hoja1!$A$9:$AM$280,5,0)+VLOOKUP($A11,[1]Hoja1!$A$9:$AM$280,7,0)</f>
        <v>0</v>
      </c>
      <c r="I11" s="15">
        <f>VLOOKUP($A11,[1]Hoja1!$A$9:$AM$280,4,0)+VLOOKUP($A11,[1]Hoja1!$A$9:$AM$280,6,0)</f>
        <v>0</v>
      </c>
      <c r="J11" s="15">
        <f>VLOOKUP($A11,[1]Hoja1!$A$9:$AM$280,9,0)+VLOOKUP($A11,[1]Hoja1!$A$9:$AM$280,10,0)</f>
        <v>0</v>
      </c>
      <c r="K11" s="16">
        <f t="shared" si="1"/>
        <v>8550</v>
      </c>
      <c r="L11" s="15">
        <f>VLOOKUP($A11,[1]Hoja1!$A$9:$AM$280,34,0)</f>
        <v>4012.72</v>
      </c>
      <c r="M11" s="16">
        <f t="shared" si="2"/>
        <v>4537.2800000000007</v>
      </c>
    </row>
    <row r="12" spans="1:13" s="11" customFormat="1" ht="10.5" customHeight="1" x14ac:dyDescent="0.25">
      <c r="A12" s="12" t="s">
        <v>63</v>
      </c>
      <c r="B12" s="13" t="s">
        <v>134</v>
      </c>
      <c r="C12" s="14" t="s">
        <v>122</v>
      </c>
      <c r="D12" s="14" t="s">
        <v>161</v>
      </c>
      <c r="E12" s="15">
        <f t="shared" ref="E12" si="3">+F12/30</f>
        <v>200</v>
      </c>
      <c r="F12" s="15">
        <f>VLOOKUP($A12,[1]Hoja1!$A$9:$AM$280,3,0)</f>
        <v>6000</v>
      </c>
      <c r="G12" s="15">
        <f>VLOOKUP($A12,[1]Hoja1!$A$9:$AM$280,8,0)</f>
        <v>0</v>
      </c>
      <c r="H12" s="15">
        <f>VLOOKUP($A12,[1]Hoja1!$A$9:$AM$280,5,0)+VLOOKUP($A12,[1]Hoja1!$A$9:$AM$280,7,0)</f>
        <v>0</v>
      </c>
      <c r="I12" s="15">
        <f>VLOOKUP($A12,[1]Hoja1!$A$9:$AM$280,4,0)+VLOOKUP($A12,[1]Hoja1!$A$9:$AM$280,6,0)</f>
        <v>0</v>
      </c>
      <c r="J12" s="15">
        <f>VLOOKUP($A12,[1]Hoja1!$A$9:$AM$280,9,0)+VLOOKUP($A12,[1]Hoja1!$A$9:$AM$280,10,0)</f>
        <v>4705.1000000000004</v>
      </c>
      <c r="K12" s="16">
        <f t="shared" ref="K12" si="4">SUM(F12:J12)</f>
        <v>10705.1</v>
      </c>
      <c r="L12" s="15">
        <f>VLOOKUP($A12,[1]Hoja1!$A$9:$AM$280,34,0)</f>
        <v>4017.21</v>
      </c>
      <c r="M12" s="16">
        <f t="shared" ref="M12" si="5">+K12-L12</f>
        <v>6687.89</v>
      </c>
    </row>
    <row r="13" spans="1:13" s="11" customFormat="1" ht="10.5" customHeight="1" x14ac:dyDescent="0.25">
      <c r="A13" s="12" t="s">
        <v>196</v>
      </c>
      <c r="B13" s="13" t="s">
        <v>197</v>
      </c>
      <c r="C13" s="14" t="s">
        <v>198</v>
      </c>
      <c r="D13" s="14" t="s">
        <v>161</v>
      </c>
      <c r="E13" s="15">
        <f>+F13/10</f>
        <v>250</v>
      </c>
      <c r="F13" s="15">
        <f>VLOOKUP($A13,[1]Hoja1!$A$9:$AM$280,3,0)</f>
        <v>2500</v>
      </c>
      <c r="G13" s="15">
        <f>VLOOKUP($A13,[1]Hoja1!$A$9:$AM$280,8,0)</f>
        <v>0</v>
      </c>
      <c r="H13" s="15">
        <f>VLOOKUP($A13,[1]Hoja1!$A$9:$AM$280,5,0)+VLOOKUP($A13,[1]Hoja1!$A$9:$AM$280,7,0)</f>
        <v>0</v>
      </c>
      <c r="I13" s="15">
        <f>VLOOKUP($A13,[1]Hoja1!$A$9:$AM$280,4,0)+VLOOKUP($A13,[1]Hoja1!$A$9:$AM$280,6,0)</f>
        <v>0</v>
      </c>
      <c r="J13" s="15">
        <f>VLOOKUP($A13,[1]Hoja1!$A$9:$AM$280,9,0)+VLOOKUP($A13,[1]Hoja1!$A$9:$AM$280,10,0)</f>
        <v>1350</v>
      </c>
      <c r="K13" s="16">
        <f t="shared" si="1"/>
        <v>3850</v>
      </c>
      <c r="L13" s="15">
        <f>VLOOKUP($A13,[1]Hoja1!$A$9:$AM$280,34,0)</f>
        <v>386.69</v>
      </c>
      <c r="M13" s="16">
        <f t="shared" si="2"/>
        <v>3463.31</v>
      </c>
    </row>
    <row r="14" spans="1:13" s="11" customFormat="1" ht="10.5" customHeight="1" x14ac:dyDescent="0.25">
      <c r="A14" s="12"/>
      <c r="B14" s="17"/>
      <c r="C14" s="14"/>
      <c r="D14" s="14"/>
      <c r="E14" s="15"/>
      <c r="F14" s="15"/>
      <c r="G14" s="14"/>
      <c r="H14" s="14"/>
      <c r="I14" s="14"/>
      <c r="J14" s="14"/>
      <c r="K14" s="16"/>
      <c r="L14" s="16"/>
      <c r="M14" s="16"/>
    </row>
    <row r="15" spans="1:13" s="11" customFormat="1" ht="10.5" customHeight="1" x14ac:dyDescent="0.25">
      <c r="A15" s="12"/>
      <c r="B15" s="17"/>
      <c r="C15" s="14"/>
      <c r="D15" s="14"/>
      <c r="E15" s="15"/>
      <c r="F15" s="15"/>
      <c r="G15" s="14"/>
      <c r="H15" s="14"/>
      <c r="I15" s="15">
        <v>0</v>
      </c>
      <c r="J15" s="14"/>
      <c r="K15" s="16"/>
      <c r="L15" s="16"/>
      <c r="M15" s="16"/>
    </row>
    <row r="16" spans="1:13" s="11" customFormat="1" ht="17.25" customHeight="1" x14ac:dyDescent="0.25">
      <c r="A16" s="6" t="s">
        <v>23</v>
      </c>
      <c r="B16" s="7"/>
      <c r="C16" s="8"/>
      <c r="D16" s="8"/>
      <c r="E16" s="9"/>
      <c r="F16" s="9"/>
      <c r="G16" s="8"/>
      <c r="H16" s="8"/>
      <c r="I16" s="8"/>
      <c r="J16" s="8"/>
      <c r="K16" s="10"/>
      <c r="L16" s="10"/>
      <c r="M16" s="10"/>
    </row>
    <row r="17" spans="1:13" s="11" customFormat="1" ht="10.5" customHeight="1" x14ac:dyDescent="0.25">
      <c r="A17" s="12" t="s">
        <v>121</v>
      </c>
      <c r="B17" s="13" t="s">
        <v>130</v>
      </c>
      <c r="C17" s="14" t="s">
        <v>17</v>
      </c>
      <c r="D17" s="14" t="s">
        <v>161</v>
      </c>
      <c r="E17" s="15">
        <f t="shared" ref="E17:E18" si="6">+F17/30</f>
        <v>0</v>
      </c>
      <c r="F17" s="15">
        <f>VLOOKUP($A17,[1]Hoja1!$A$9:$AM$280,3,0)</f>
        <v>0</v>
      </c>
      <c r="G17" s="15">
        <f>VLOOKUP($A17,[1]Hoja1!$A$9:$AM$280,8,0)</f>
        <v>0</v>
      </c>
      <c r="H17" s="15">
        <f>VLOOKUP($A17,[1]Hoja1!$A$9:$AM$280,5,0)+VLOOKUP($A17,[1]Hoja1!$A$9:$AM$280,7,0)</f>
        <v>0</v>
      </c>
      <c r="I17" s="15">
        <f>VLOOKUP($A17,[1]Hoja1!$A$9:$AM$280,4,0)+VLOOKUP($A17,[1]Hoja1!$A$9:$AM$280,6,0)</f>
        <v>0</v>
      </c>
      <c r="J17" s="15">
        <f>VLOOKUP($A17,[1]Hoja1!$A$9:$AM$280,9,0)+VLOOKUP($A17,[1]Hoja1!$A$9:$AM$280,10,0)</f>
        <v>3718.83</v>
      </c>
      <c r="K17" s="16">
        <f t="shared" ref="K17:K18" si="7">SUM(F17:J17)</f>
        <v>3718.83</v>
      </c>
      <c r="L17" s="15">
        <f>VLOOKUP($A17,[1]Hoja1!$A$9:$AM$280,34,0)</f>
        <v>1622.46</v>
      </c>
      <c r="M17" s="16">
        <f t="shared" ref="M17:M18" si="8">+K17-L17</f>
        <v>2096.37</v>
      </c>
    </row>
    <row r="18" spans="1:13" s="11" customFormat="1" ht="10.5" customHeight="1" x14ac:dyDescent="0.25">
      <c r="A18" s="12" t="s">
        <v>176</v>
      </c>
      <c r="B18" s="13" t="s">
        <v>177</v>
      </c>
      <c r="C18" s="14" t="s">
        <v>17</v>
      </c>
      <c r="D18" s="14" t="s">
        <v>161</v>
      </c>
      <c r="E18" s="15">
        <f t="shared" si="6"/>
        <v>333.33</v>
      </c>
      <c r="F18" s="15">
        <f>VLOOKUP($A18,[1]Hoja1!$A$9:$AM$280,3,0)</f>
        <v>9999.9</v>
      </c>
      <c r="G18" s="15">
        <f>VLOOKUP($A18,[1]Hoja1!$A$9:$AM$280,8,0)</f>
        <v>0</v>
      </c>
      <c r="H18" s="15">
        <f>VLOOKUP($A18,[1]Hoja1!$A$9:$AM$280,5,0)+VLOOKUP($A18,[1]Hoja1!$A$9:$AM$280,7,0)</f>
        <v>0</v>
      </c>
      <c r="I18" s="15">
        <f>VLOOKUP($A18,[1]Hoja1!$A$9:$AM$280,4,0)+VLOOKUP($A18,[1]Hoja1!$A$9:$AM$280,6,0)</f>
        <v>0</v>
      </c>
      <c r="J18" s="15">
        <f>VLOOKUP($A18,[1]Hoja1!$A$9:$AM$280,9,0)+VLOOKUP($A18,[1]Hoja1!$A$9:$AM$280,10,0)</f>
        <v>3614.72</v>
      </c>
      <c r="K18" s="16">
        <f t="shared" si="7"/>
        <v>13614.619999999999</v>
      </c>
      <c r="L18" s="15">
        <f>VLOOKUP($A18,[1]Hoja1!$A$9:$AM$280,34,0)</f>
        <v>1872.4</v>
      </c>
      <c r="M18" s="16">
        <f t="shared" si="8"/>
        <v>11742.22</v>
      </c>
    </row>
    <row r="19" spans="1:13" s="11" customFormat="1" ht="10.5" customHeight="1" x14ac:dyDescent="0.25">
      <c r="A19" s="12"/>
      <c r="B19" s="17"/>
      <c r="C19" s="14"/>
      <c r="D19" s="14"/>
      <c r="E19" s="15"/>
      <c r="F19" s="15"/>
      <c r="G19" s="14"/>
      <c r="H19" s="14"/>
      <c r="I19" s="15">
        <v>0</v>
      </c>
      <c r="J19" s="14"/>
      <c r="K19" s="16"/>
      <c r="L19" s="16"/>
      <c r="M19" s="16"/>
    </row>
    <row r="20" spans="1:13" s="11" customFormat="1" ht="17.25" customHeight="1" x14ac:dyDescent="0.25">
      <c r="A20" s="6" t="s">
        <v>24</v>
      </c>
      <c r="B20" s="7"/>
      <c r="C20" s="8"/>
      <c r="D20" s="8"/>
      <c r="E20" s="9"/>
      <c r="F20" s="9"/>
      <c r="G20" s="8"/>
      <c r="H20" s="8"/>
      <c r="I20" s="8"/>
      <c r="J20" s="8"/>
      <c r="K20" s="10"/>
      <c r="L20" s="10"/>
      <c r="M20" s="10"/>
    </row>
    <row r="21" spans="1:13" s="11" customFormat="1" ht="10.5" customHeight="1" x14ac:dyDescent="0.25">
      <c r="A21" s="12" t="s">
        <v>25</v>
      </c>
      <c r="B21" s="13" t="s">
        <v>26</v>
      </c>
      <c r="C21" s="14" t="s">
        <v>17</v>
      </c>
      <c r="D21" s="14" t="s">
        <v>18</v>
      </c>
      <c r="E21" s="15">
        <f t="shared" ref="E21:E23" si="9">+F21/30</f>
        <v>305.60000000000002</v>
      </c>
      <c r="F21" s="15">
        <f>VLOOKUP($A21,[1]Hoja1!$A$9:$AM$280,3,0)</f>
        <v>9168</v>
      </c>
      <c r="G21" s="15">
        <f>VLOOKUP($A21,[1]Hoja1!$A$9:$AM$280,8,0)</f>
        <v>0</v>
      </c>
      <c r="H21" s="15">
        <f>VLOOKUP($A21,[1]Hoja1!$A$9:$AM$280,5,0)+VLOOKUP($A21,[1]Hoja1!$A$9:$AM$280,7,0)</f>
        <v>0</v>
      </c>
      <c r="I21" s="15">
        <f>VLOOKUP($A21,[1]Hoja1!$A$9:$AM$280,4,0)+VLOOKUP($A21,[1]Hoja1!$A$9:$AM$280,6,0)</f>
        <v>0</v>
      </c>
      <c r="J21" s="15">
        <f>VLOOKUP($A21,[1]Hoja1!$A$9:$AM$280,9,0)+VLOOKUP($A21,[1]Hoja1!$A$9:$AM$280,10,0)</f>
        <v>0</v>
      </c>
      <c r="K21" s="16">
        <f t="shared" ref="K21:K23" si="10">SUM(F21:J21)</f>
        <v>9168</v>
      </c>
      <c r="L21" s="15">
        <f>VLOOKUP($A21,[1]Hoja1!$A$9:$AM$280,34,0)</f>
        <v>4441.71</v>
      </c>
      <c r="M21" s="16">
        <f t="shared" ref="M21:M23" si="11">+K21-L21</f>
        <v>4726.29</v>
      </c>
    </row>
    <row r="22" spans="1:13" s="11" customFormat="1" ht="10.5" customHeight="1" x14ac:dyDescent="0.25">
      <c r="A22" s="12" t="s">
        <v>27</v>
      </c>
      <c r="B22" s="13" t="s">
        <v>28</v>
      </c>
      <c r="C22" s="14" t="s">
        <v>17</v>
      </c>
      <c r="D22" s="14" t="s">
        <v>18</v>
      </c>
      <c r="E22" s="15">
        <f t="shared" si="9"/>
        <v>179.57333333333332</v>
      </c>
      <c r="F22" s="15">
        <f>VLOOKUP($A22,[1]Hoja1!$A$9:$AM$280,3,0)</f>
        <v>5387.2</v>
      </c>
      <c r="G22" s="15">
        <f>VLOOKUP($A22,[1]Hoja1!$A$9:$AM$280,8,0)</f>
        <v>0</v>
      </c>
      <c r="H22" s="15">
        <f>VLOOKUP($A22,[1]Hoja1!$A$9:$AM$280,5,0)+VLOOKUP($A22,[1]Hoja1!$A$9:$AM$280,7,0)</f>
        <v>0</v>
      </c>
      <c r="I22" s="15">
        <f>VLOOKUP($A22,[1]Hoja1!$A$9:$AM$280,4,0)+VLOOKUP($A22,[1]Hoja1!$A$9:$AM$280,6,0)</f>
        <v>0</v>
      </c>
      <c r="J22" s="15">
        <f>VLOOKUP($A22,[1]Hoja1!$A$9:$AM$280,9,0)+VLOOKUP($A22,[1]Hoja1!$A$9:$AM$280,10,0)</f>
        <v>0</v>
      </c>
      <c r="K22" s="16">
        <f t="shared" si="10"/>
        <v>5387.2</v>
      </c>
      <c r="L22" s="15">
        <f>VLOOKUP($A22,[1]Hoja1!$A$9:$AM$280,34,0)</f>
        <v>629.37</v>
      </c>
      <c r="M22" s="16">
        <f t="shared" si="11"/>
        <v>4757.83</v>
      </c>
    </row>
    <row r="23" spans="1:13" s="11" customFormat="1" ht="10.5" customHeight="1" x14ac:dyDescent="0.25">
      <c r="A23" s="12" t="s">
        <v>173</v>
      </c>
      <c r="B23" s="13" t="s">
        <v>174</v>
      </c>
      <c r="C23" s="14" t="s">
        <v>17</v>
      </c>
      <c r="D23" s="14" t="s">
        <v>18</v>
      </c>
      <c r="E23" s="15">
        <f t="shared" si="9"/>
        <v>172.87</v>
      </c>
      <c r="F23" s="15">
        <f>VLOOKUP($A23,[1]Hoja1!$A$9:$AM$280,3,0)</f>
        <v>5186.1000000000004</v>
      </c>
      <c r="G23" s="15">
        <f>VLOOKUP($A23,[1]Hoja1!$A$9:$AM$280,8,0)</f>
        <v>5020.33</v>
      </c>
      <c r="H23" s="15">
        <f>VLOOKUP($A23,[1]Hoja1!$A$9:$AM$280,5,0)+VLOOKUP($A23,[1]Hoja1!$A$9:$AM$280,7,0)</f>
        <v>225.44</v>
      </c>
      <c r="I23" s="15">
        <f>VLOOKUP($A23,[1]Hoja1!$A$9:$AM$280,4,0)+VLOOKUP($A23,[1]Hoja1!$A$9:$AM$280,6,0)</f>
        <v>644.12</v>
      </c>
      <c r="J23" s="15">
        <f>VLOOKUP($A23,[1]Hoja1!$A$9:$AM$280,9,0)+VLOOKUP($A23,[1]Hoja1!$A$9:$AM$280,10,0)</f>
        <v>1113.9000000000001</v>
      </c>
      <c r="K23" s="16">
        <f t="shared" si="10"/>
        <v>12189.890000000001</v>
      </c>
      <c r="L23" s="15">
        <f>VLOOKUP($A23,[1]Hoja1!$A$9:$AM$280,34,0)</f>
        <v>688.66</v>
      </c>
      <c r="M23" s="16">
        <f t="shared" si="11"/>
        <v>11501.230000000001</v>
      </c>
    </row>
    <row r="24" spans="1:13" s="11" customFormat="1" ht="10.5" customHeight="1" x14ac:dyDescent="0.25">
      <c r="A24" s="12"/>
      <c r="B24" s="17"/>
      <c r="C24" s="14"/>
      <c r="D24" s="14"/>
      <c r="E24" s="15"/>
      <c r="F24" s="15"/>
      <c r="G24" s="14"/>
      <c r="H24" s="14"/>
      <c r="I24" s="15"/>
      <c r="J24" s="14"/>
      <c r="K24" s="16"/>
      <c r="L24" s="16"/>
      <c r="M24" s="16"/>
    </row>
    <row r="25" spans="1:13" s="11" customFormat="1" ht="17.25" customHeight="1" x14ac:dyDescent="0.25">
      <c r="A25" s="6" t="s">
        <v>29</v>
      </c>
      <c r="B25" s="7"/>
      <c r="C25" s="8"/>
      <c r="D25" s="8"/>
      <c r="E25" s="9"/>
      <c r="F25" s="9"/>
      <c r="G25" s="8"/>
      <c r="H25" s="8"/>
      <c r="I25" s="8"/>
      <c r="J25" s="8"/>
      <c r="K25" s="10"/>
      <c r="L25" s="10"/>
      <c r="M25" s="10"/>
    </row>
    <row r="26" spans="1:13" s="20" customFormat="1" ht="10.5" customHeight="1" x14ac:dyDescent="0.25">
      <c r="A26" s="18" t="s">
        <v>30</v>
      </c>
      <c r="B26" s="13" t="s">
        <v>31</v>
      </c>
      <c r="C26" s="19" t="s">
        <v>32</v>
      </c>
      <c r="D26" s="19" t="s">
        <v>18</v>
      </c>
      <c r="E26" s="15">
        <f>+F26/30</f>
        <v>342.5</v>
      </c>
      <c r="F26" s="15">
        <f>VLOOKUP($A26,[1]Hoja1!$A$9:$AM$280,3,0)</f>
        <v>10275</v>
      </c>
      <c r="G26" s="15">
        <f>VLOOKUP($A26,[1]Hoja1!$A$9:$AM$280,8,0)</f>
        <v>0</v>
      </c>
      <c r="H26" s="15">
        <f>VLOOKUP($A26,[1]Hoja1!$A$9:$AM$280,5,0)+VLOOKUP($A26,[1]Hoja1!$A$9:$AM$280,7,0)</f>
        <v>0</v>
      </c>
      <c r="I26" s="15">
        <f>VLOOKUP($A26,[1]Hoja1!$A$9:$AM$280,4,0)+VLOOKUP($A26,[1]Hoja1!$A$9:$AM$280,6,0)</f>
        <v>0</v>
      </c>
      <c r="J26" s="15">
        <f>VLOOKUP($A26,[1]Hoja1!$A$9:$AM$280,9,0)+VLOOKUP($A26,[1]Hoja1!$A$9:$AM$280,10,0)</f>
        <v>1925</v>
      </c>
      <c r="K26" s="16">
        <f>SUM(F26:J26)</f>
        <v>12200</v>
      </c>
      <c r="L26" s="15">
        <f>VLOOKUP($A26,[1]Hoja1!$A$9:$AM$280,34,0)</f>
        <v>2916.72</v>
      </c>
      <c r="M26" s="16">
        <f>+K26-L26</f>
        <v>9283.2800000000007</v>
      </c>
    </row>
    <row r="27" spans="1:13" s="11" customFormat="1" ht="10.5" customHeight="1" x14ac:dyDescent="0.25">
      <c r="A27" s="21"/>
      <c r="B27" s="17"/>
      <c r="C27" s="14"/>
      <c r="D27" s="14"/>
      <c r="E27" s="15"/>
      <c r="F27" s="15"/>
      <c r="G27" s="14"/>
      <c r="H27" s="14"/>
      <c r="I27" s="14"/>
      <c r="J27" s="14"/>
      <c r="K27" s="16"/>
      <c r="L27" s="16"/>
      <c r="M27" s="16"/>
    </row>
    <row r="28" spans="1:13" s="11" customFormat="1" ht="17.25" customHeight="1" x14ac:dyDescent="0.25">
      <c r="A28" s="6" t="s">
        <v>33</v>
      </c>
      <c r="B28" s="7"/>
      <c r="C28" s="8"/>
      <c r="D28" s="8"/>
      <c r="E28" s="9"/>
      <c r="F28" s="9"/>
      <c r="G28" s="8"/>
      <c r="H28" s="8"/>
      <c r="I28" s="8"/>
      <c r="J28" s="8"/>
      <c r="K28" s="10"/>
      <c r="L28" s="10"/>
      <c r="M28" s="10"/>
    </row>
    <row r="29" spans="1:13" s="11" customFormat="1" ht="10.5" customHeight="1" x14ac:dyDescent="0.25">
      <c r="A29" s="12" t="s">
        <v>34</v>
      </c>
      <c r="B29" s="13" t="s">
        <v>35</v>
      </c>
      <c r="C29" s="14" t="s">
        <v>17</v>
      </c>
      <c r="D29" s="14" t="s">
        <v>18</v>
      </c>
      <c r="E29" s="15">
        <f t="shared" ref="E29" si="12">+F29/30</f>
        <v>480.3</v>
      </c>
      <c r="F29" s="15">
        <f>VLOOKUP($A29,[1]Hoja1!$A$9:$AM$280,3,0)</f>
        <v>14409</v>
      </c>
      <c r="G29" s="15">
        <f>VLOOKUP($A29,[1]Hoja1!$A$9:$AM$280,8,0)</f>
        <v>0</v>
      </c>
      <c r="H29" s="15">
        <f>VLOOKUP($A29,[1]Hoja1!$A$9:$AM$280,5,0)+VLOOKUP($A29,[1]Hoja1!$A$9:$AM$280,7,0)</f>
        <v>0</v>
      </c>
      <c r="I29" s="15">
        <f>VLOOKUP($A29,[1]Hoja1!$A$9:$AM$280,4,0)+VLOOKUP($A29,[1]Hoja1!$A$9:$AM$280,6,0)</f>
        <v>0</v>
      </c>
      <c r="J29" s="15">
        <f>VLOOKUP($A29,[1]Hoja1!$A$9:$AM$280,9,0)+VLOOKUP($A29,[1]Hoja1!$A$9:$AM$280,10,0)</f>
        <v>0</v>
      </c>
      <c r="K29" s="16">
        <f t="shared" ref="K29:K31" si="13">SUM(F29:J29)</f>
        <v>14409</v>
      </c>
      <c r="L29" s="15">
        <f>VLOOKUP($A29,[1]Hoja1!$A$9:$AM$280,34,0)</f>
        <v>8092.38</v>
      </c>
      <c r="M29" s="16">
        <f t="shared" ref="M29:M31" si="14">+K29-L29</f>
        <v>6316.62</v>
      </c>
    </row>
    <row r="30" spans="1:13" s="11" customFormat="1" ht="10.5" customHeight="1" x14ac:dyDescent="0.25">
      <c r="A30" s="12" t="s">
        <v>193</v>
      </c>
      <c r="B30" s="13" t="s">
        <v>194</v>
      </c>
      <c r="C30" s="14" t="s">
        <v>195</v>
      </c>
      <c r="D30" s="14" t="s">
        <v>18</v>
      </c>
      <c r="E30" s="15">
        <f>+F30/15</f>
        <v>233.33333333333334</v>
      </c>
      <c r="F30" s="15">
        <f>VLOOKUP($A30,[1]Hoja1!$A$9:$AM$280,3,0)</f>
        <v>3500</v>
      </c>
      <c r="G30" s="15">
        <f>VLOOKUP($A30,[1]Hoja1!$A$9:$AM$280,8,0)</f>
        <v>0</v>
      </c>
      <c r="H30" s="15">
        <f>VLOOKUP($A30,[1]Hoja1!$A$9:$AM$280,5,0)+VLOOKUP($A30,[1]Hoja1!$A$9:$AM$280,7,0)</f>
        <v>0</v>
      </c>
      <c r="I30" s="15">
        <f>VLOOKUP($A30,[1]Hoja1!$A$9:$AM$280,4,0)+VLOOKUP($A30,[1]Hoja1!$A$9:$AM$280,6,0)</f>
        <v>0</v>
      </c>
      <c r="J30" s="15">
        <f>VLOOKUP($A30,[1]Hoja1!$A$9:$AM$280,9,0)+VLOOKUP($A30,[1]Hoja1!$A$9:$AM$280,10,0)</f>
        <v>3000</v>
      </c>
      <c r="K30" s="16">
        <f t="shared" ref="K30" si="15">SUM(F30:J30)</f>
        <v>6500</v>
      </c>
      <c r="L30" s="15">
        <f>VLOOKUP($A30,[1]Hoja1!$A$9:$AM$280,34,0)</f>
        <v>680.83</v>
      </c>
      <c r="M30" s="16">
        <f t="shared" ref="M30" si="16">+K30-L30</f>
        <v>5819.17</v>
      </c>
    </row>
    <row r="31" spans="1:13" s="11" customFormat="1" ht="10.5" customHeight="1" x14ac:dyDescent="0.25">
      <c r="A31" s="12" t="s">
        <v>187</v>
      </c>
      <c r="B31" s="13" t="s">
        <v>188</v>
      </c>
      <c r="C31" s="14" t="s">
        <v>32</v>
      </c>
      <c r="D31" s="14" t="s">
        <v>18</v>
      </c>
      <c r="E31" s="15">
        <v>475</v>
      </c>
      <c r="F31" s="15">
        <f>VLOOKUP($A31,[1]Hoja1!$A$9:$AM$280,3,0)</f>
        <v>14250</v>
      </c>
      <c r="G31" s="15">
        <f>VLOOKUP($A31,[1]Hoja1!$A$9:$AM$280,8,0)</f>
        <v>0</v>
      </c>
      <c r="H31" s="15">
        <f>VLOOKUP($A31,[1]Hoja1!$A$9:$AM$280,5,0)+VLOOKUP($A31,[1]Hoja1!$A$9:$AM$280,7,0)</f>
        <v>0</v>
      </c>
      <c r="I31" s="15">
        <f>VLOOKUP($A31,[1]Hoja1!$A$9:$AM$280,4,0)+VLOOKUP($A31,[1]Hoja1!$A$9:$AM$280,6,0)</f>
        <v>0</v>
      </c>
      <c r="J31" s="15">
        <f>VLOOKUP($A31,[1]Hoja1!$A$9:$AM$280,9,0)+VLOOKUP($A31,[1]Hoja1!$A$9:$AM$280,10,0)</f>
        <v>9537.56</v>
      </c>
      <c r="K31" s="16">
        <f t="shared" si="13"/>
        <v>23787.559999999998</v>
      </c>
      <c r="L31" s="15">
        <f>VLOOKUP($A31,[1]Hoja1!$A$9:$AM$280,34,0)</f>
        <v>4081.38</v>
      </c>
      <c r="M31" s="16">
        <f t="shared" si="14"/>
        <v>19706.179999999997</v>
      </c>
    </row>
    <row r="32" spans="1:13" s="11" customFormat="1" ht="10.5" customHeight="1" x14ac:dyDescent="0.25">
      <c r="A32" s="32"/>
      <c r="B32" s="17"/>
      <c r="C32" s="14"/>
      <c r="D32" s="14"/>
      <c r="E32" s="15"/>
      <c r="F32" s="15"/>
      <c r="G32" s="14"/>
      <c r="H32" s="14"/>
      <c r="I32" s="14"/>
      <c r="J32" s="14"/>
      <c r="K32" s="16"/>
      <c r="L32" s="16"/>
      <c r="M32" s="16"/>
    </row>
    <row r="33" spans="1:13" s="11" customFormat="1" ht="17.25" customHeight="1" x14ac:dyDescent="0.25">
      <c r="A33" s="6" t="s">
        <v>38</v>
      </c>
      <c r="B33" s="7"/>
      <c r="C33" s="8"/>
      <c r="D33" s="8"/>
      <c r="E33" s="9"/>
      <c r="F33" s="9"/>
      <c r="G33" s="8"/>
      <c r="H33" s="8"/>
      <c r="I33" s="8"/>
      <c r="J33" s="8"/>
      <c r="K33" s="10"/>
      <c r="L33" s="10"/>
      <c r="M33" s="10"/>
    </row>
    <row r="34" spans="1:13" s="11" customFormat="1" ht="10.5" customHeight="1" x14ac:dyDescent="0.25">
      <c r="A34" s="32" t="s">
        <v>39</v>
      </c>
      <c r="B34" s="13" t="s">
        <v>40</v>
      </c>
      <c r="C34" s="14" t="s">
        <v>41</v>
      </c>
      <c r="D34" s="14" t="s">
        <v>18</v>
      </c>
      <c r="E34" s="15">
        <f t="shared" ref="E34:E49" si="17">+F34/30</f>
        <v>392.25</v>
      </c>
      <c r="F34" s="15">
        <f>VLOOKUP($A34,[1]Hoja1!$A$9:$AM$280,3,0)</f>
        <v>11767.5</v>
      </c>
      <c r="G34" s="15">
        <f>VLOOKUP($A34,[1]Hoja1!$A$9:$AM$280,8,0)</f>
        <v>0</v>
      </c>
      <c r="H34" s="15">
        <f>VLOOKUP($A34,[1]Hoja1!$A$9:$AM$280,5,0)+VLOOKUP($A34,[1]Hoja1!$A$9:$AM$280,7,0)</f>
        <v>0</v>
      </c>
      <c r="I34" s="15">
        <f>VLOOKUP($A34,[1]Hoja1!$A$9:$AM$280,4,0)+VLOOKUP($A34,[1]Hoja1!$A$9:$AM$280,6,0)</f>
        <v>0</v>
      </c>
      <c r="J34" s="15">
        <f>VLOOKUP($A34,[1]Hoja1!$A$9:$AM$280,9,0)+VLOOKUP($A34,[1]Hoja1!$A$9:$AM$280,10,0)</f>
        <v>0</v>
      </c>
      <c r="K34" s="16">
        <f t="shared" ref="K34:K51" si="18">SUM(F34:J34)</f>
        <v>11767.5</v>
      </c>
      <c r="L34" s="15">
        <f>VLOOKUP($A34,[1]Hoja1!$A$9:$AM$280,34,0)</f>
        <v>3547.39</v>
      </c>
      <c r="M34" s="16">
        <f t="shared" ref="M34:M51" si="19">+K34-L34</f>
        <v>8220.11</v>
      </c>
    </row>
    <row r="35" spans="1:13" s="11" customFormat="1" ht="10.5" customHeight="1" x14ac:dyDescent="0.25">
      <c r="A35" s="32" t="s">
        <v>42</v>
      </c>
      <c r="B35" s="13" t="s">
        <v>43</v>
      </c>
      <c r="C35" s="14" t="s">
        <v>44</v>
      </c>
      <c r="D35" s="14" t="s">
        <v>18</v>
      </c>
      <c r="E35" s="15">
        <f t="shared" si="17"/>
        <v>222</v>
      </c>
      <c r="F35" s="15">
        <f>VLOOKUP($A35,[1]Hoja1!$A$9:$AM$280,3,0)</f>
        <v>6660</v>
      </c>
      <c r="G35" s="15">
        <f>VLOOKUP($A35,[1]Hoja1!$A$9:$AM$280,8,0)</f>
        <v>0</v>
      </c>
      <c r="H35" s="15">
        <f>VLOOKUP($A35,[1]Hoja1!$A$9:$AM$280,5,0)+VLOOKUP($A35,[1]Hoja1!$A$9:$AM$280,7,0)</f>
        <v>0</v>
      </c>
      <c r="I35" s="15">
        <f>VLOOKUP($A35,[1]Hoja1!$A$9:$AM$280,4,0)+VLOOKUP($A35,[1]Hoja1!$A$9:$AM$280,6,0)</f>
        <v>0</v>
      </c>
      <c r="J35" s="15">
        <f>VLOOKUP($A35,[1]Hoja1!$A$9:$AM$280,9,0)+VLOOKUP($A35,[1]Hoja1!$A$9:$AM$280,10,0)</f>
        <v>0</v>
      </c>
      <c r="K35" s="16">
        <f t="shared" si="18"/>
        <v>6660</v>
      </c>
      <c r="L35" s="15">
        <f>VLOOKUP($A35,[1]Hoja1!$A$9:$AM$280,34,0)</f>
        <v>389.24</v>
      </c>
      <c r="M35" s="16">
        <f t="shared" si="19"/>
        <v>6270.76</v>
      </c>
    </row>
    <row r="36" spans="1:13" s="11" customFormat="1" ht="10.5" customHeight="1" x14ac:dyDescent="0.25">
      <c r="A36" s="32" t="s">
        <v>45</v>
      </c>
      <c r="B36" s="13" t="s">
        <v>46</v>
      </c>
      <c r="C36" s="14" t="s">
        <v>44</v>
      </c>
      <c r="D36" s="14" t="s">
        <v>18</v>
      </c>
      <c r="E36" s="15">
        <f t="shared" si="17"/>
        <v>222</v>
      </c>
      <c r="F36" s="15">
        <f>VLOOKUP($A36,[1]Hoja1!$A$9:$AM$280,3,0)</f>
        <v>6660</v>
      </c>
      <c r="G36" s="15">
        <f>VLOOKUP($A36,[1]Hoja1!$A$9:$AM$280,8,0)</f>
        <v>0</v>
      </c>
      <c r="H36" s="15">
        <f>VLOOKUP($A36,[1]Hoja1!$A$9:$AM$280,5,0)+VLOOKUP($A36,[1]Hoja1!$A$9:$AM$280,7,0)</f>
        <v>0</v>
      </c>
      <c r="I36" s="15">
        <f>VLOOKUP($A36,[1]Hoja1!$A$9:$AM$280,4,0)+VLOOKUP($A36,[1]Hoja1!$A$9:$AM$280,6,0)</f>
        <v>0</v>
      </c>
      <c r="J36" s="15">
        <f>VLOOKUP($A36,[1]Hoja1!$A$9:$AM$280,9,0)+VLOOKUP($A36,[1]Hoja1!$A$9:$AM$280,10,0)</f>
        <v>0</v>
      </c>
      <c r="K36" s="16">
        <f t="shared" si="18"/>
        <v>6660</v>
      </c>
      <c r="L36" s="15">
        <f>VLOOKUP($A36,[1]Hoja1!$A$9:$AM$280,34,0)</f>
        <v>2825.99</v>
      </c>
      <c r="M36" s="16">
        <f t="shared" si="19"/>
        <v>3834.01</v>
      </c>
    </row>
    <row r="37" spans="1:13" s="11" customFormat="1" ht="10.5" customHeight="1" x14ac:dyDescent="0.25">
      <c r="A37" s="32" t="s">
        <v>47</v>
      </c>
      <c r="B37" s="13" t="s">
        <v>48</v>
      </c>
      <c r="C37" s="14" t="s">
        <v>44</v>
      </c>
      <c r="D37" s="14" t="s">
        <v>18</v>
      </c>
      <c r="E37" s="15">
        <f t="shared" si="17"/>
        <v>222</v>
      </c>
      <c r="F37" s="15">
        <f>VLOOKUP($A37,[1]Hoja1!$A$9:$AM$280,3,0)</f>
        <v>6660</v>
      </c>
      <c r="G37" s="15">
        <f>VLOOKUP($A37,[1]Hoja1!$A$9:$AM$280,8,0)</f>
        <v>0</v>
      </c>
      <c r="H37" s="15">
        <f>VLOOKUP($A37,[1]Hoja1!$A$9:$AM$280,5,0)+VLOOKUP($A37,[1]Hoja1!$A$9:$AM$280,7,0)</f>
        <v>0</v>
      </c>
      <c r="I37" s="15">
        <f>VLOOKUP($A37,[1]Hoja1!$A$9:$AM$280,4,0)+VLOOKUP($A37,[1]Hoja1!$A$9:$AM$280,6,0)</f>
        <v>0</v>
      </c>
      <c r="J37" s="15">
        <f>VLOOKUP($A37,[1]Hoja1!$A$9:$AM$280,9,0)+VLOOKUP($A37,[1]Hoja1!$A$9:$AM$280,10,0)</f>
        <v>0</v>
      </c>
      <c r="K37" s="16">
        <f t="shared" si="18"/>
        <v>6660</v>
      </c>
      <c r="L37" s="15">
        <f>VLOOKUP($A37,[1]Hoja1!$A$9:$AM$280,34,0)</f>
        <v>2813.98</v>
      </c>
      <c r="M37" s="16">
        <f t="shared" si="19"/>
        <v>3846.02</v>
      </c>
    </row>
    <row r="38" spans="1:13" s="11" customFormat="1" ht="10.5" customHeight="1" x14ac:dyDescent="0.25">
      <c r="A38" s="32" t="s">
        <v>49</v>
      </c>
      <c r="B38" s="13" t="s">
        <v>50</v>
      </c>
      <c r="C38" s="14" t="s">
        <v>41</v>
      </c>
      <c r="D38" s="14" t="s">
        <v>18</v>
      </c>
      <c r="E38" s="15">
        <f t="shared" si="17"/>
        <v>305.60000000000002</v>
      </c>
      <c r="F38" s="15">
        <f>VLOOKUP($A38,[1]Hoja1!$A$9:$AM$280,3,0)</f>
        <v>9168</v>
      </c>
      <c r="G38" s="15">
        <f>VLOOKUP($A38,[1]Hoja1!$A$9:$AM$280,8,0)</f>
        <v>0</v>
      </c>
      <c r="H38" s="15">
        <f>VLOOKUP($A38,[1]Hoja1!$A$9:$AM$280,5,0)+VLOOKUP($A38,[1]Hoja1!$A$9:$AM$280,7,0)</f>
        <v>0</v>
      </c>
      <c r="I38" s="15">
        <f>VLOOKUP($A38,[1]Hoja1!$A$9:$AM$280,4,0)+VLOOKUP($A38,[1]Hoja1!$A$9:$AM$280,6,0)</f>
        <v>0</v>
      </c>
      <c r="J38" s="15">
        <f>VLOOKUP($A38,[1]Hoja1!$A$9:$AM$280,9,0)+VLOOKUP($A38,[1]Hoja1!$A$9:$AM$280,10,0)</f>
        <v>2000</v>
      </c>
      <c r="K38" s="16">
        <f t="shared" si="18"/>
        <v>11168</v>
      </c>
      <c r="L38" s="15">
        <f>VLOOKUP($A38,[1]Hoja1!$A$9:$AM$280,34,0)</f>
        <v>4862.24</v>
      </c>
      <c r="M38" s="16">
        <f t="shared" si="19"/>
        <v>6305.76</v>
      </c>
    </row>
    <row r="39" spans="1:13" s="11" customFormat="1" ht="10.5" customHeight="1" x14ac:dyDescent="0.25">
      <c r="A39" s="32" t="s">
        <v>36</v>
      </c>
      <c r="B39" s="13" t="s">
        <v>37</v>
      </c>
      <c r="C39" s="14" t="s">
        <v>17</v>
      </c>
      <c r="D39" s="14" t="s">
        <v>18</v>
      </c>
      <c r="E39" s="15">
        <f t="shared" si="17"/>
        <v>263.94</v>
      </c>
      <c r="F39" s="15">
        <f>VLOOKUP($A39,[1]Hoja1!$A$9:$AM$280,3,0)</f>
        <v>7918.2</v>
      </c>
      <c r="G39" s="15">
        <f>VLOOKUP($A39,[1]Hoja1!$A$9:$AM$280,8,0)</f>
        <v>0</v>
      </c>
      <c r="H39" s="15">
        <f>VLOOKUP($A39,[1]Hoja1!$A$9:$AM$280,5,0)+VLOOKUP($A39,[1]Hoja1!$A$9:$AM$280,7,0)</f>
        <v>0</v>
      </c>
      <c r="I39" s="15">
        <f>VLOOKUP($A39,[1]Hoja1!$A$9:$AM$280,4,0)+VLOOKUP($A39,[1]Hoja1!$A$9:$AM$280,6,0)</f>
        <v>0</v>
      </c>
      <c r="J39" s="15">
        <f>VLOOKUP($A39,[1]Hoja1!$A$9:$AM$280,9,0)+VLOOKUP($A39,[1]Hoja1!$A$9:$AM$280,10,0)</f>
        <v>0</v>
      </c>
      <c r="K39" s="16">
        <f t="shared" si="18"/>
        <v>7918.2</v>
      </c>
      <c r="L39" s="15">
        <f>VLOOKUP($A39,[1]Hoja1!$A$9:$AM$280,34,0)</f>
        <v>1340.74</v>
      </c>
      <c r="M39" s="16">
        <f t="shared" si="19"/>
        <v>6577.46</v>
      </c>
    </row>
    <row r="40" spans="1:13" s="11" customFormat="1" ht="10.5" customHeight="1" x14ac:dyDescent="0.25">
      <c r="A40" s="32" t="s">
        <v>53</v>
      </c>
      <c r="B40" s="13" t="s">
        <v>54</v>
      </c>
      <c r="C40" s="14" t="s">
        <v>17</v>
      </c>
      <c r="D40" s="14" t="s">
        <v>18</v>
      </c>
      <c r="E40" s="15">
        <f t="shared" si="17"/>
        <v>516.79999999999995</v>
      </c>
      <c r="F40" s="15">
        <f>VLOOKUP($A40,[1]Hoja1!$A$9:$AM$280,3,0)</f>
        <v>15504</v>
      </c>
      <c r="G40" s="15">
        <f>VLOOKUP($A40,[1]Hoja1!$A$9:$AM$280,8,0)</f>
        <v>0</v>
      </c>
      <c r="H40" s="15">
        <f>VLOOKUP($A40,[1]Hoja1!$A$9:$AM$280,5,0)+VLOOKUP($A40,[1]Hoja1!$A$9:$AM$280,7,0)</f>
        <v>0</v>
      </c>
      <c r="I40" s="15">
        <f>VLOOKUP($A40,[1]Hoja1!$A$9:$AM$280,4,0)+VLOOKUP($A40,[1]Hoja1!$A$9:$AM$280,6,0)</f>
        <v>0</v>
      </c>
      <c r="J40" s="15">
        <f>VLOOKUP($A40,[1]Hoja1!$A$9:$AM$280,9,0)+VLOOKUP($A40,[1]Hoja1!$A$9:$AM$280,10,0)</f>
        <v>0</v>
      </c>
      <c r="K40" s="16">
        <f t="shared" si="18"/>
        <v>15504</v>
      </c>
      <c r="L40" s="15">
        <f>VLOOKUP($A40,[1]Hoja1!$A$9:$AM$280,34,0)</f>
        <v>6077.26</v>
      </c>
      <c r="M40" s="16">
        <f t="shared" si="19"/>
        <v>9426.74</v>
      </c>
    </row>
    <row r="41" spans="1:13" s="11" customFormat="1" ht="10.5" customHeight="1" x14ac:dyDescent="0.25">
      <c r="A41" s="32" t="s">
        <v>55</v>
      </c>
      <c r="B41" s="13" t="s">
        <v>56</v>
      </c>
      <c r="C41" s="14" t="s">
        <v>57</v>
      </c>
      <c r="D41" s="14" t="s">
        <v>18</v>
      </c>
      <c r="E41" s="15">
        <f t="shared" si="17"/>
        <v>525</v>
      </c>
      <c r="F41" s="15">
        <f>VLOOKUP($A41,[1]Hoja1!$A$9:$AM$280,3,0)</f>
        <v>15750</v>
      </c>
      <c r="G41" s="15">
        <f>VLOOKUP($A41,[1]Hoja1!$A$9:$AM$280,8,0)</f>
        <v>0</v>
      </c>
      <c r="H41" s="15">
        <f>VLOOKUP($A41,[1]Hoja1!$A$9:$AM$280,5,0)+VLOOKUP($A41,[1]Hoja1!$A$9:$AM$280,7,0)</f>
        <v>0</v>
      </c>
      <c r="I41" s="15">
        <f>VLOOKUP($A41,[1]Hoja1!$A$9:$AM$280,4,0)+VLOOKUP($A41,[1]Hoja1!$A$9:$AM$280,6,0)</f>
        <v>0</v>
      </c>
      <c r="J41" s="15">
        <f>VLOOKUP($A41,[1]Hoja1!$A$9:$AM$280,9,0)+VLOOKUP($A41,[1]Hoja1!$A$9:$AM$280,10,0)</f>
        <v>0</v>
      </c>
      <c r="K41" s="16">
        <f t="shared" si="18"/>
        <v>15750</v>
      </c>
      <c r="L41" s="15">
        <f>VLOOKUP($A41,[1]Hoja1!$A$9:$AM$280,34,0)</f>
        <v>4359.8500000000004</v>
      </c>
      <c r="M41" s="16">
        <f t="shared" si="19"/>
        <v>11390.15</v>
      </c>
    </row>
    <row r="42" spans="1:13" s="11" customFormat="1" ht="10.5" customHeight="1" x14ac:dyDescent="0.25">
      <c r="A42" s="32" t="s">
        <v>58</v>
      </c>
      <c r="B42" s="13" t="s">
        <v>59</v>
      </c>
      <c r="C42" s="14" t="s">
        <v>60</v>
      </c>
      <c r="D42" s="14" t="s">
        <v>18</v>
      </c>
      <c r="E42" s="15">
        <f t="shared" si="17"/>
        <v>212.8</v>
      </c>
      <c r="F42" s="15">
        <f>VLOOKUP($A42,[1]Hoja1!$A$9:$AM$280,3,0)</f>
        <v>6384</v>
      </c>
      <c r="G42" s="15">
        <f>VLOOKUP($A42,[1]Hoja1!$A$9:$AM$280,8,0)</f>
        <v>0</v>
      </c>
      <c r="H42" s="15">
        <f>VLOOKUP($A42,[1]Hoja1!$A$9:$AM$280,5,0)+VLOOKUP($A42,[1]Hoja1!$A$9:$AM$280,7,0)</f>
        <v>0</v>
      </c>
      <c r="I42" s="15">
        <f>VLOOKUP($A42,[1]Hoja1!$A$9:$AM$280,4,0)+VLOOKUP($A42,[1]Hoja1!$A$9:$AM$280,6,0)</f>
        <v>0</v>
      </c>
      <c r="J42" s="15">
        <f>VLOOKUP($A42,[1]Hoja1!$A$9:$AM$280,9,0)+VLOOKUP($A42,[1]Hoja1!$A$9:$AM$280,10,0)</f>
        <v>0</v>
      </c>
      <c r="K42" s="16">
        <f t="shared" si="18"/>
        <v>6384</v>
      </c>
      <c r="L42" s="15">
        <f>VLOOKUP($A42,[1]Hoja1!$A$9:$AM$280,34,0)</f>
        <v>349.32</v>
      </c>
      <c r="M42" s="16">
        <f t="shared" si="19"/>
        <v>6034.68</v>
      </c>
    </row>
    <row r="43" spans="1:13" s="11" customFormat="1" ht="10.5" customHeight="1" x14ac:dyDescent="0.25">
      <c r="A43" s="32" t="s">
        <v>147</v>
      </c>
      <c r="B43" s="13" t="s">
        <v>62</v>
      </c>
      <c r="C43" s="14" t="s">
        <v>61</v>
      </c>
      <c r="D43" s="14" t="s">
        <v>18</v>
      </c>
      <c r="E43" s="15">
        <f t="shared" si="17"/>
        <v>498.80133333333339</v>
      </c>
      <c r="F43" s="15">
        <f>VLOOKUP($A43,[1]Hoja1!$A$9:$AM$280,3,0)</f>
        <v>14964.04</v>
      </c>
      <c r="G43" s="15">
        <f>VLOOKUP($A43,[1]Hoja1!$A$9:$AM$280,8,0)</f>
        <v>0</v>
      </c>
      <c r="H43" s="15">
        <f>VLOOKUP($A43,[1]Hoja1!$A$9:$AM$280,5,0)+VLOOKUP($A43,[1]Hoja1!$A$9:$AM$280,7,0)</f>
        <v>0</v>
      </c>
      <c r="I43" s="15">
        <f>VLOOKUP($A43,[1]Hoja1!$A$9:$AM$280,4,0)+VLOOKUP($A43,[1]Hoja1!$A$9:$AM$280,6,0)</f>
        <v>1068.8599999999999</v>
      </c>
      <c r="J43" s="15">
        <f>VLOOKUP($A43,[1]Hoja1!$A$9:$AM$280,9,0)+VLOOKUP($A43,[1]Hoja1!$A$9:$AM$280,10,0)</f>
        <v>2600</v>
      </c>
      <c r="K43" s="16">
        <f t="shared" si="18"/>
        <v>18632.900000000001</v>
      </c>
      <c r="L43" s="15">
        <f>VLOOKUP($A43,[1]Hoja1!$A$9:$AM$280,34,0)</f>
        <v>5514.66</v>
      </c>
      <c r="M43" s="16">
        <f t="shared" si="19"/>
        <v>13118.240000000002</v>
      </c>
    </row>
    <row r="44" spans="1:13" s="11" customFormat="1" ht="10.5" customHeight="1" x14ac:dyDescent="0.25">
      <c r="A44" s="32" t="s">
        <v>148</v>
      </c>
      <c r="B44" s="13" t="s">
        <v>64</v>
      </c>
      <c r="C44" s="14" t="s">
        <v>61</v>
      </c>
      <c r="D44" s="14" t="s">
        <v>18</v>
      </c>
      <c r="E44" s="15">
        <f t="shared" si="17"/>
        <v>431.64566666666667</v>
      </c>
      <c r="F44" s="15">
        <f>VLOOKUP($A44,[1]Hoja1!$A$9:$AM$280,3,0)</f>
        <v>12949.37</v>
      </c>
      <c r="G44" s="15">
        <f>VLOOKUP($A44,[1]Hoja1!$A$9:$AM$280,8,0)</f>
        <v>0</v>
      </c>
      <c r="H44" s="15">
        <f>VLOOKUP($A44,[1]Hoja1!$A$9:$AM$280,5,0)+VLOOKUP($A44,[1]Hoja1!$A$9:$AM$280,7,0)</f>
        <v>0</v>
      </c>
      <c r="I44" s="15">
        <f>VLOOKUP($A44,[1]Hoja1!$A$9:$AM$280,4,0)+VLOOKUP($A44,[1]Hoja1!$A$9:$AM$280,6,0)</f>
        <v>446.53</v>
      </c>
      <c r="J44" s="15">
        <f>VLOOKUP($A44,[1]Hoja1!$A$9:$AM$280,9,0)+VLOOKUP($A44,[1]Hoja1!$A$9:$AM$280,10,0)</f>
        <v>2600</v>
      </c>
      <c r="K44" s="16">
        <f t="shared" si="18"/>
        <v>15995.900000000001</v>
      </c>
      <c r="L44" s="15">
        <f>VLOOKUP($A44,[1]Hoja1!$A$9:$AM$280,34,0)</f>
        <v>2461.86</v>
      </c>
      <c r="M44" s="16">
        <f t="shared" si="19"/>
        <v>13534.04</v>
      </c>
    </row>
    <row r="45" spans="1:13" s="11" customFormat="1" ht="10.5" customHeight="1" x14ac:dyDescent="0.25">
      <c r="A45" s="32" t="s">
        <v>149</v>
      </c>
      <c r="B45" s="13" t="s">
        <v>114</v>
      </c>
      <c r="C45" s="14" t="s">
        <v>17</v>
      </c>
      <c r="D45" s="14" t="s">
        <v>161</v>
      </c>
      <c r="E45" s="15">
        <f t="shared" si="17"/>
        <v>172.87</v>
      </c>
      <c r="F45" s="15">
        <f>VLOOKUP($A45,[1]Hoja1!$A$9:$AM$280,3,0)</f>
        <v>5186.1000000000004</v>
      </c>
      <c r="G45" s="15">
        <f>VLOOKUP($A45,[1]Hoja1!$A$9:$AM$280,8,0)</f>
        <v>0</v>
      </c>
      <c r="H45" s="15">
        <f>VLOOKUP($A45,[1]Hoja1!$A$9:$AM$280,5,0)+VLOOKUP($A45,[1]Hoja1!$A$9:$AM$280,7,0)</f>
        <v>0</v>
      </c>
      <c r="I45" s="15">
        <f>VLOOKUP($A45,[1]Hoja1!$A$9:$AM$280,4,0)+VLOOKUP($A45,[1]Hoja1!$A$9:$AM$280,6,0)</f>
        <v>0</v>
      </c>
      <c r="J45" s="15">
        <f>VLOOKUP($A45,[1]Hoja1!$A$9:$AM$280,9,0)+VLOOKUP($A45,[1]Hoja1!$A$9:$AM$280,10,0)</f>
        <v>0</v>
      </c>
      <c r="K45" s="16">
        <f t="shared" si="18"/>
        <v>5186.1000000000004</v>
      </c>
      <c r="L45" s="15">
        <f>VLOOKUP($A45,[1]Hoja1!$A$9:$AM$280,34,0)</f>
        <v>-17.18</v>
      </c>
      <c r="M45" s="16">
        <f t="shared" si="19"/>
        <v>5203.2800000000007</v>
      </c>
    </row>
    <row r="46" spans="1:13" s="11" customFormat="1" ht="10.5" customHeight="1" x14ac:dyDescent="0.25">
      <c r="A46" s="32" t="s">
        <v>150</v>
      </c>
      <c r="B46" s="13" t="s">
        <v>115</v>
      </c>
      <c r="C46" s="14" t="s">
        <v>17</v>
      </c>
      <c r="D46" s="14" t="s">
        <v>161</v>
      </c>
      <c r="E46" s="15">
        <f t="shared" si="17"/>
        <v>172.87</v>
      </c>
      <c r="F46" s="15">
        <f>VLOOKUP($A46,[1]Hoja1!$A$9:$AM$280,3,0)</f>
        <v>5186.1000000000004</v>
      </c>
      <c r="G46" s="15">
        <f>VLOOKUP($A46,[1]Hoja1!$A$9:$AM$280,8,0)</f>
        <v>0</v>
      </c>
      <c r="H46" s="15">
        <f>VLOOKUP($A46,[1]Hoja1!$A$9:$AM$280,5,0)+VLOOKUP($A46,[1]Hoja1!$A$9:$AM$280,7,0)</f>
        <v>0</v>
      </c>
      <c r="I46" s="15">
        <f>VLOOKUP($A46,[1]Hoja1!$A$9:$AM$280,4,0)+VLOOKUP($A46,[1]Hoja1!$A$9:$AM$280,6,0)</f>
        <v>0</v>
      </c>
      <c r="J46" s="15">
        <f>VLOOKUP($A46,[1]Hoja1!$A$9:$AM$280,9,0)+VLOOKUP($A46,[1]Hoja1!$A$9:$AM$280,10,0)</f>
        <v>0</v>
      </c>
      <c r="K46" s="16">
        <f t="shared" si="18"/>
        <v>5186.1000000000004</v>
      </c>
      <c r="L46" s="15">
        <f>VLOOKUP($A46,[1]Hoja1!$A$9:$AM$280,34,0)</f>
        <v>-17.18</v>
      </c>
      <c r="M46" s="16">
        <f t="shared" si="19"/>
        <v>5203.2800000000007</v>
      </c>
    </row>
    <row r="47" spans="1:13" s="11" customFormat="1" ht="10.5" customHeight="1" x14ac:dyDescent="0.25">
      <c r="A47" s="32" t="s">
        <v>137</v>
      </c>
      <c r="B47" s="13" t="s">
        <v>65</v>
      </c>
      <c r="C47" s="14" t="s">
        <v>66</v>
      </c>
      <c r="D47" s="14" t="s">
        <v>161</v>
      </c>
      <c r="E47" s="15">
        <f t="shared" si="17"/>
        <v>233.32999999999998</v>
      </c>
      <c r="F47" s="15">
        <f>VLOOKUP($A47,[1]Hoja1!$A$9:$AM$280,3,0)</f>
        <v>6999.9</v>
      </c>
      <c r="G47" s="15">
        <f>VLOOKUP($A47,[1]Hoja1!$A$9:$AM$280,8,0)</f>
        <v>0</v>
      </c>
      <c r="H47" s="15">
        <f>VLOOKUP($A47,[1]Hoja1!$A$9:$AM$280,5,0)+VLOOKUP($A47,[1]Hoja1!$A$9:$AM$280,7,0)</f>
        <v>0</v>
      </c>
      <c r="I47" s="15">
        <f>VLOOKUP($A47,[1]Hoja1!$A$9:$AM$280,4,0)+VLOOKUP($A47,[1]Hoja1!$A$9:$AM$280,6,0)</f>
        <v>0</v>
      </c>
      <c r="J47" s="15">
        <f>VLOOKUP($A47,[1]Hoja1!$A$9:$AM$280,9,0)+VLOOKUP($A47,[1]Hoja1!$A$9:$AM$280,10,0)</f>
        <v>1476.42</v>
      </c>
      <c r="K47" s="16">
        <f t="shared" si="18"/>
        <v>8476.32</v>
      </c>
      <c r="L47" s="15">
        <f>VLOOKUP($A47,[1]Hoja1!$A$9:$AM$280,34,0)</f>
        <v>929.82</v>
      </c>
      <c r="M47" s="16">
        <f t="shared" si="19"/>
        <v>7546.5</v>
      </c>
    </row>
    <row r="48" spans="1:13" s="11" customFormat="1" ht="10.5" customHeight="1" x14ac:dyDescent="0.25">
      <c r="A48" s="32" t="s">
        <v>138</v>
      </c>
      <c r="B48" s="13" t="s">
        <v>67</v>
      </c>
      <c r="C48" s="14" t="s">
        <v>66</v>
      </c>
      <c r="D48" s="14" t="s">
        <v>161</v>
      </c>
      <c r="E48" s="15">
        <f t="shared" si="17"/>
        <v>430</v>
      </c>
      <c r="F48" s="15">
        <f>VLOOKUP($A48,[1]Hoja1!$A$9:$AM$280,3,0)</f>
        <v>12900</v>
      </c>
      <c r="G48" s="15">
        <f>VLOOKUP($A48,[1]Hoja1!$A$9:$AM$280,8,0)</f>
        <v>0</v>
      </c>
      <c r="H48" s="15">
        <f>VLOOKUP($A48,[1]Hoja1!$A$9:$AM$280,5,0)+VLOOKUP($A48,[1]Hoja1!$A$9:$AM$280,7,0)</f>
        <v>0</v>
      </c>
      <c r="I48" s="15">
        <f>VLOOKUP($A48,[1]Hoja1!$A$9:$AM$280,4,0)+VLOOKUP($A48,[1]Hoja1!$A$9:$AM$280,6,0)</f>
        <v>0</v>
      </c>
      <c r="J48" s="15">
        <f>VLOOKUP($A48,[1]Hoja1!$A$9:$AM$280,9,0)+VLOOKUP($A48,[1]Hoja1!$A$9:$AM$280,10,0)</f>
        <v>0</v>
      </c>
      <c r="K48" s="16">
        <f t="shared" si="18"/>
        <v>12900</v>
      </c>
      <c r="L48" s="15">
        <f>VLOOKUP($A48,[1]Hoja1!$A$9:$AM$280,34,0)</f>
        <v>1774.44</v>
      </c>
      <c r="M48" s="16">
        <f t="shared" si="19"/>
        <v>11125.56</v>
      </c>
    </row>
    <row r="49" spans="1:13" s="11" customFormat="1" ht="10.5" customHeight="1" x14ac:dyDescent="0.25">
      <c r="A49" s="32" t="s">
        <v>116</v>
      </c>
      <c r="B49" s="13" t="s">
        <v>119</v>
      </c>
      <c r="C49" s="14" t="s">
        <v>120</v>
      </c>
      <c r="D49" s="14" t="s">
        <v>161</v>
      </c>
      <c r="E49" s="15">
        <f t="shared" si="17"/>
        <v>580.98</v>
      </c>
      <c r="F49" s="15">
        <f>VLOOKUP($A49,[1]Hoja1!$A$9:$AM$280,3,0)</f>
        <v>17429.400000000001</v>
      </c>
      <c r="G49" s="15">
        <f>VLOOKUP($A49,[1]Hoja1!$A$9:$AM$280,8,0)</f>
        <v>0</v>
      </c>
      <c r="H49" s="15">
        <f>VLOOKUP($A49,[1]Hoja1!$A$9:$AM$280,5,0)+VLOOKUP($A49,[1]Hoja1!$A$9:$AM$280,7,0)</f>
        <v>0</v>
      </c>
      <c r="I49" s="15">
        <f>VLOOKUP($A49,[1]Hoja1!$A$9:$AM$280,4,0)+VLOOKUP($A49,[1]Hoja1!$A$9:$AM$280,6,0)</f>
        <v>0</v>
      </c>
      <c r="J49" s="15">
        <f>VLOOKUP($A49,[1]Hoja1!$A$9:$AM$280,9,0)+VLOOKUP($A49,[1]Hoja1!$A$9:$AM$280,10,0)</f>
        <v>0</v>
      </c>
      <c r="K49" s="16">
        <f t="shared" si="18"/>
        <v>17429.400000000001</v>
      </c>
      <c r="L49" s="15">
        <f>VLOOKUP($A49,[1]Hoja1!$A$9:$AM$280,34,0)</f>
        <v>2825.26</v>
      </c>
      <c r="M49" s="16">
        <f t="shared" si="19"/>
        <v>14604.140000000001</v>
      </c>
    </row>
    <row r="50" spans="1:13" s="11" customFormat="1" ht="10.5" customHeight="1" x14ac:dyDescent="0.25">
      <c r="A50" s="32" t="s">
        <v>171</v>
      </c>
      <c r="B50" s="13" t="s">
        <v>172</v>
      </c>
      <c r="C50" s="14" t="s">
        <v>61</v>
      </c>
      <c r="D50" s="14" t="s">
        <v>161</v>
      </c>
      <c r="E50" s="15">
        <f t="shared" ref="E50" si="20">+F50/30</f>
        <v>260.85499999999996</v>
      </c>
      <c r="F50" s="15">
        <f>VLOOKUP($A50,[1]Hoja1!$A$9:$AM$280,3,0)</f>
        <v>7825.65</v>
      </c>
      <c r="G50" s="15">
        <f>VLOOKUP($A50,[1]Hoja1!$A$9:$AM$280,8,0)</f>
        <v>0</v>
      </c>
      <c r="H50" s="15">
        <f>VLOOKUP($A50,[1]Hoja1!$A$9:$AM$280,5,0)+VLOOKUP($A50,[1]Hoja1!$A$9:$AM$280,7,0)</f>
        <v>0</v>
      </c>
      <c r="I50" s="15">
        <f>VLOOKUP($A50,[1]Hoja1!$A$9:$AM$280,4,0)+VLOOKUP($A50,[1]Hoja1!$A$9:$AM$280,6,0)</f>
        <v>269.85000000000002</v>
      </c>
      <c r="J50" s="15">
        <f>VLOOKUP($A50,[1]Hoja1!$A$9:$AM$280,9,0)+VLOOKUP($A50,[1]Hoja1!$A$9:$AM$280,10,0)</f>
        <v>104.5</v>
      </c>
      <c r="K50" s="16">
        <f t="shared" si="18"/>
        <v>8200</v>
      </c>
      <c r="L50" s="15">
        <f>VLOOKUP($A50,[1]Hoja1!$A$9:$AM$280,34,0)</f>
        <v>849.8</v>
      </c>
      <c r="M50" s="16">
        <f t="shared" si="19"/>
        <v>7350.2</v>
      </c>
    </row>
    <row r="51" spans="1:13" s="11" customFormat="1" ht="10.5" customHeight="1" x14ac:dyDescent="0.25">
      <c r="A51" s="32" t="s">
        <v>189</v>
      </c>
      <c r="B51" s="13" t="s">
        <v>190</v>
      </c>
      <c r="C51" s="14" t="s">
        <v>32</v>
      </c>
      <c r="D51" s="14" t="s">
        <v>161</v>
      </c>
      <c r="E51" s="15">
        <v>475</v>
      </c>
      <c r="F51" s="15">
        <f>VLOOKUP($A51,[1]Hoja1!$A$9:$AM$280,3,0)</f>
        <v>14250</v>
      </c>
      <c r="G51" s="15">
        <f>VLOOKUP($A51,[1]Hoja1!$A$9:$AM$280,8,0)</f>
        <v>0</v>
      </c>
      <c r="H51" s="15">
        <f>VLOOKUP($A51,[1]Hoja1!$A$9:$AM$280,5,0)+VLOOKUP($A51,[1]Hoja1!$A$9:$AM$280,7,0)</f>
        <v>0</v>
      </c>
      <c r="I51" s="15">
        <f>VLOOKUP($A51,[1]Hoja1!$A$9:$AM$280,4,0)+VLOOKUP($A51,[1]Hoja1!$A$9:$AM$280,6,0)</f>
        <v>0</v>
      </c>
      <c r="J51" s="15">
        <f>VLOOKUP($A51,[1]Hoja1!$A$9:$AM$280,9,0)+VLOOKUP($A51,[1]Hoja1!$A$9:$AM$280,10,0)</f>
        <v>9537.56</v>
      </c>
      <c r="K51" s="16">
        <f t="shared" si="18"/>
        <v>23787.559999999998</v>
      </c>
      <c r="L51" s="15">
        <f>VLOOKUP($A51,[1]Hoja1!$A$9:$AM$280,34,0)</f>
        <v>4081.38</v>
      </c>
      <c r="M51" s="16">
        <f t="shared" si="19"/>
        <v>19706.179999999997</v>
      </c>
    </row>
    <row r="52" spans="1:13" s="11" customFormat="1" ht="10.5" customHeight="1" x14ac:dyDescent="0.25">
      <c r="A52" s="32"/>
      <c r="B52" s="17"/>
      <c r="C52" s="14"/>
      <c r="D52" s="14"/>
      <c r="E52" s="15"/>
      <c r="F52" s="15"/>
      <c r="G52" s="14"/>
      <c r="H52" s="14"/>
      <c r="I52" s="14"/>
      <c r="J52" s="14"/>
      <c r="K52" s="16"/>
      <c r="L52" s="16"/>
      <c r="M52" s="16"/>
    </row>
    <row r="53" spans="1:13" s="11" customFormat="1" ht="17.25" customHeight="1" x14ac:dyDescent="0.25">
      <c r="A53" s="6" t="s">
        <v>68</v>
      </c>
      <c r="B53" s="7"/>
      <c r="C53" s="8"/>
      <c r="D53" s="8"/>
      <c r="E53" s="9"/>
      <c r="F53" s="9"/>
      <c r="G53" s="8"/>
      <c r="H53" s="8"/>
      <c r="I53" s="8"/>
      <c r="J53" s="8"/>
      <c r="K53" s="10"/>
      <c r="L53" s="10"/>
      <c r="M53" s="10"/>
    </row>
    <row r="54" spans="1:13" s="11" customFormat="1" ht="10.5" customHeight="1" x14ac:dyDescent="0.25">
      <c r="A54" s="32" t="s">
        <v>139</v>
      </c>
      <c r="B54" s="17" t="s">
        <v>69</v>
      </c>
      <c r="C54" s="14" t="s">
        <v>70</v>
      </c>
      <c r="D54" s="14" t="s">
        <v>161</v>
      </c>
      <c r="E54" s="15">
        <f t="shared" ref="E54:E58" si="21">+F54/30</f>
        <v>177.82000000000002</v>
      </c>
      <c r="F54" s="15">
        <f>VLOOKUP($A54,[1]Hoja1!$A$9:$AM$280,3,0)</f>
        <v>5334.6</v>
      </c>
      <c r="G54" s="15">
        <f>VLOOKUP($A54,[1]Hoja1!$A$9:$AM$280,8,0)</f>
        <v>0</v>
      </c>
      <c r="H54" s="15">
        <f>VLOOKUP($A54,[1]Hoja1!$A$9:$AM$280,5,0)+VLOOKUP($A54,[1]Hoja1!$A$9:$AM$280,7,0)</f>
        <v>0</v>
      </c>
      <c r="I54" s="15">
        <f>VLOOKUP($A54,[1]Hoja1!$A$9:$AM$280,4,0)+VLOOKUP($A54,[1]Hoja1!$A$9:$AM$280,6,0)</f>
        <v>0</v>
      </c>
      <c r="J54" s="15">
        <f>VLOOKUP($A54,[1]Hoja1!$A$9:$AM$280,9,0)+VLOOKUP($A54,[1]Hoja1!$A$9:$AM$280,10,0)</f>
        <v>0</v>
      </c>
      <c r="K54" s="16">
        <f t="shared" ref="K54:K58" si="22">SUM(F54:J54)</f>
        <v>5334.6</v>
      </c>
      <c r="L54" s="15">
        <f>VLOOKUP($A54,[1]Hoja1!$A$9:$AM$280,34,0)</f>
        <v>168.66</v>
      </c>
      <c r="M54" s="16">
        <f t="shared" ref="M54:M58" si="23">+K54-L54</f>
        <v>5165.9400000000005</v>
      </c>
    </row>
    <row r="55" spans="1:13" s="11" customFormat="1" ht="10.5" customHeight="1" x14ac:dyDescent="0.25">
      <c r="A55" s="32" t="s">
        <v>136</v>
      </c>
      <c r="B55" s="17" t="s">
        <v>94</v>
      </c>
      <c r="C55" s="14" t="s">
        <v>70</v>
      </c>
      <c r="D55" s="14" t="s">
        <v>161</v>
      </c>
      <c r="E55" s="15">
        <f t="shared" si="21"/>
        <v>172.87</v>
      </c>
      <c r="F55" s="15">
        <f>VLOOKUP($A55,[1]Hoja1!$A$9:$AM$280,3,0)</f>
        <v>5186.1000000000004</v>
      </c>
      <c r="G55" s="15">
        <f>VLOOKUP($A55,[1]Hoja1!$A$9:$AM$280,8,0)</f>
        <v>0</v>
      </c>
      <c r="H55" s="15">
        <f>VLOOKUP($A55,[1]Hoja1!$A$9:$AM$280,5,0)+VLOOKUP($A55,[1]Hoja1!$A$9:$AM$280,7,0)</f>
        <v>0</v>
      </c>
      <c r="I55" s="15">
        <f>VLOOKUP($A55,[1]Hoja1!$A$9:$AM$280,4,0)+VLOOKUP($A55,[1]Hoja1!$A$9:$AM$280,6,0)</f>
        <v>0</v>
      </c>
      <c r="J55" s="15">
        <f>VLOOKUP($A55,[1]Hoja1!$A$9:$AM$280,9,0)+VLOOKUP($A55,[1]Hoja1!$A$9:$AM$280,10,0)</f>
        <v>0</v>
      </c>
      <c r="K55" s="16">
        <f t="shared" si="22"/>
        <v>5186.1000000000004</v>
      </c>
      <c r="L55" s="15">
        <f>VLOOKUP($A55,[1]Hoja1!$A$9:$AM$280,34,0)</f>
        <v>-17.18</v>
      </c>
      <c r="M55" s="16">
        <f t="shared" si="23"/>
        <v>5203.2800000000007</v>
      </c>
    </row>
    <row r="56" spans="1:13" s="11" customFormat="1" ht="10.5" customHeight="1" x14ac:dyDescent="0.25">
      <c r="A56" s="32" t="s">
        <v>111</v>
      </c>
      <c r="B56" s="17" t="s">
        <v>71</v>
      </c>
      <c r="C56" s="14" t="s">
        <v>70</v>
      </c>
      <c r="D56" s="14" t="s">
        <v>161</v>
      </c>
      <c r="E56" s="15">
        <f t="shared" si="21"/>
        <v>172.87</v>
      </c>
      <c r="F56" s="15">
        <f>VLOOKUP($A56,[1]Hoja1!$A$9:$AM$280,3,0)</f>
        <v>5186.1000000000004</v>
      </c>
      <c r="G56" s="15">
        <f>VLOOKUP($A56,[1]Hoja1!$A$9:$AM$280,8,0)</f>
        <v>0</v>
      </c>
      <c r="H56" s="15">
        <f>VLOOKUP($A56,[1]Hoja1!$A$9:$AM$280,5,0)+VLOOKUP($A56,[1]Hoja1!$A$9:$AM$280,7,0)</f>
        <v>0</v>
      </c>
      <c r="I56" s="15">
        <f>VLOOKUP($A56,[1]Hoja1!$A$9:$AM$280,4,0)+VLOOKUP($A56,[1]Hoja1!$A$9:$AM$280,6,0)</f>
        <v>0</v>
      </c>
      <c r="J56" s="15">
        <f>VLOOKUP($A56,[1]Hoja1!$A$9:$AM$280,9,0)+VLOOKUP($A56,[1]Hoja1!$A$9:$AM$280,10,0)</f>
        <v>0</v>
      </c>
      <c r="K56" s="16">
        <f t="shared" si="22"/>
        <v>5186.1000000000004</v>
      </c>
      <c r="L56" s="15">
        <f>VLOOKUP($A56,[1]Hoja1!$A$9:$AM$280,34,0)</f>
        <v>-17.18</v>
      </c>
      <c r="M56" s="16">
        <f t="shared" si="23"/>
        <v>5203.2800000000007</v>
      </c>
    </row>
    <row r="57" spans="1:13" s="11" customFormat="1" ht="10.5" customHeight="1" x14ac:dyDescent="0.25">
      <c r="A57" s="32" t="s">
        <v>113</v>
      </c>
      <c r="B57" s="17" t="s">
        <v>72</v>
      </c>
      <c r="C57" s="14" t="s">
        <v>70</v>
      </c>
      <c r="D57" s="14" t="s">
        <v>161</v>
      </c>
      <c r="E57" s="15">
        <f t="shared" si="21"/>
        <v>172.87</v>
      </c>
      <c r="F57" s="15">
        <f>VLOOKUP($A57,[1]Hoja1!$A$9:$AM$280,3,0)</f>
        <v>5186.1000000000004</v>
      </c>
      <c r="G57" s="15">
        <f>VLOOKUP($A57,[1]Hoja1!$A$9:$AM$280,8,0)</f>
        <v>0</v>
      </c>
      <c r="H57" s="15">
        <f>VLOOKUP($A57,[1]Hoja1!$A$9:$AM$280,5,0)+VLOOKUP($A57,[1]Hoja1!$A$9:$AM$280,7,0)</f>
        <v>0</v>
      </c>
      <c r="I57" s="15">
        <f>VLOOKUP($A57,[1]Hoja1!$A$9:$AM$280,4,0)+VLOOKUP($A57,[1]Hoja1!$A$9:$AM$280,6,0)</f>
        <v>0</v>
      </c>
      <c r="J57" s="15">
        <f>VLOOKUP($A57,[1]Hoja1!$A$9:$AM$280,9,0)+VLOOKUP($A57,[1]Hoja1!$A$9:$AM$280,10,0)</f>
        <v>0</v>
      </c>
      <c r="K57" s="16">
        <f t="shared" si="22"/>
        <v>5186.1000000000004</v>
      </c>
      <c r="L57" s="15">
        <f>VLOOKUP($A57,[1]Hoja1!$A$9:$AM$280,34,0)</f>
        <v>-17.18</v>
      </c>
      <c r="M57" s="16">
        <f t="shared" si="23"/>
        <v>5203.2800000000007</v>
      </c>
    </row>
    <row r="58" spans="1:13" s="11" customFormat="1" ht="10.5" customHeight="1" x14ac:dyDescent="0.25">
      <c r="A58" s="32" t="s">
        <v>155</v>
      </c>
      <c r="B58" s="17" t="s">
        <v>183</v>
      </c>
      <c r="C58" s="14" t="s">
        <v>70</v>
      </c>
      <c r="D58" s="14" t="s">
        <v>161</v>
      </c>
      <c r="E58" s="15">
        <f t="shared" si="21"/>
        <v>300</v>
      </c>
      <c r="F58" s="15">
        <f>VLOOKUP($A58,[1]Hoja1!$A$9:$AM$280,3,0)</f>
        <v>9000</v>
      </c>
      <c r="G58" s="15">
        <f>VLOOKUP($A58,[1]Hoja1!$A$9:$AM$280,8,0)</f>
        <v>0</v>
      </c>
      <c r="H58" s="15">
        <f>VLOOKUP($A58,[1]Hoja1!$A$9:$AM$280,5,0)+VLOOKUP($A58,[1]Hoja1!$A$9:$AM$280,7,0)</f>
        <v>0</v>
      </c>
      <c r="I58" s="15">
        <f>VLOOKUP($A58,[1]Hoja1!$A$9:$AM$280,4,0)+VLOOKUP($A58,[1]Hoja1!$A$9:$AM$280,6,0)</f>
        <v>0</v>
      </c>
      <c r="J58" s="15">
        <f>VLOOKUP($A58,[1]Hoja1!$A$9:$AM$280,9,0)+VLOOKUP($A58,[1]Hoja1!$A$9:$AM$280,10,0)</f>
        <v>4200</v>
      </c>
      <c r="K58" s="16">
        <f t="shared" si="22"/>
        <v>13200</v>
      </c>
      <c r="L58" s="15">
        <f>VLOOKUP($A58,[1]Hoja1!$A$9:$AM$280,34,0)</f>
        <v>1768.18</v>
      </c>
      <c r="M58" s="16">
        <f t="shared" si="23"/>
        <v>11431.82</v>
      </c>
    </row>
    <row r="59" spans="1:13" s="11" customFormat="1" ht="10.5" customHeight="1" x14ac:dyDescent="0.25">
      <c r="A59" s="32"/>
      <c r="B59" s="17"/>
      <c r="C59" s="14"/>
      <c r="D59" s="14"/>
      <c r="E59" s="15"/>
      <c r="F59" s="15"/>
      <c r="G59" s="14"/>
      <c r="H59" s="14"/>
      <c r="I59" s="14"/>
      <c r="J59" s="14"/>
      <c r="K59" s="16"/>
      <c r="L59" s="16"/>
      <c r="M59" s="16"/>
    </row>
    <row r="60" spans="1:13" s="11" customFormat="1" ht="17.25" customHeight="1" x14ac:dyDescent="0.25">
      <c r="A60" s="6" t="s">
        <v>73</v>
      </c>
      <c r="B60" s="7"/>
      <c r="C60" s="8"/>
      <c r="D60" s="8"/>
      <c r="E60" s="9"/>
      <c r="F60" s="9"/>
      <c r="G60" s="8"/>
      <c r="H60" s="8"/>
      <c r="I60" s="8"/>
      <c r="J60" s="8"/>
      <c r="K60" s="10"/>
      <c r="L60" s="10"/>
      <c r="M60" s="10"/>
    </row>
    <row r="61" spans="1:13" s="11" customFormat="1" ht="12" customHeight="1" x14ac:dyDescent="0.25">
      <c r="A61" s="32" t="s">
        <v>74</v>
      </c>
      <c r="B61" s="13" t="s">
        <v>75</v>
      </c>
      <c r="C61" s="22" t="s">
        <v>17</v>
      </c>
      <c r="D61" s="22" t="s">
        <v>18</v>
      </c>
      <c r="E61" s="15">
        <f t="shared" ref="E61:E62" si="24">+F61/30</f>
        <v>300</v>
      </c>
      <c r="F61" s="15">
        <f>VLOOKUP($A61,[1]Hoja1!$A$9:$AM$280,3,0)</f>
        <v>9000</v>
      </c>
      <c r="G61" s="15">
        <f>VLOOKUP($A61,[1]Hoja1!$A$9:$AM$280,8,0)</f>
        <v>0</v>
      </c>
      <c r="H61" s="15">
        <f>VLOOKUP($A61,[1]Hoja1!$A$9:$AM$280,5,0)+VLOOKUP($A61,[1]Hoja1!$A$9:$AM$280,7,0)</f>
        <v>0</v>
      </c>
      <c r="I61" s="15">
        <f>VLOOKUP($A61,[1]Hoja1!$A$9:$AM$280,4,0)+VLOOKUP($A61,[1]Hoja1!$A$9:$AM$280,6,0)</f>
        <v>0</v>
      </c>
      <c r="J61" s="15">
        <f>VLOOKUP($A61,[1]Hoja1!$A$9:$AM$280,9,0)+VLOOKUP($A61,[1]Hoja1!$A$9:$AM$280,10,0)</f>
        <v>0</v>
      </c>
      <c r="K61" s="16">
        <f t="shared" ref="K61:K64" si="25">SUM(F61:J61)</f>
        <v>9000</v>
      </c>
      <c r="L61" s="15">
        <f>VLOOKUP($A61,[1]Hoja1!$A$9:$AM$280,34,0)</f>
        <v>3710.5</v>
      </c>
      <c r="M61" s="16">
        <f t="shared" ref="M61:M64" si="26">+K61-L61</f>
        <v>5289.5</v>
      </c>
    </row>
    <row r="62" spans="1:13" s="11" customFormat="1" ht="10.5" customHeight="1" x14ac:dyDescent="0.25">
      <c r="A62" s="32" t="s">
        <v>140</v>
      </c>
      <c r="B62" s="13" t="s">
        <v>76</v>
      </c>
      <c r="C62" s="22" t="s">
        <v>17</v>
      </c>
      <c r="D62" s="22" t="s">
        <v>161</v>
      </c>
      <c r="E62" s="15">
        <f t="shared" si="24"/>
        <v>333.33</v>
      </c>
      <c r="F62" s="15">
        <f>VLOOKUP($A62,[1]Hoja1!$A$9:$AM$280,3,0)</f>
        <v>9999.9</v>
      </c>
      <c r="G62" s="15">
        <f>VLOOKUP($A62,[1]Hoja1!$A$9:$AM$280,8,0)</f>
        <v>0</v>
      </c>
      <c r="H62" s="15">
        <f>VLOOKUP($A62,[1]Hoja1!$A$9:$AM$280,5,0)+VLOOKUP($A62,[1]Hoja1!$A$9:$AM$280,7,0)</f>
        <v>0</v>
      </c>
      <c r="I62" s="15">
        <f>VLOOKUP($A62,[1]Hoja1!$A$9:$AM$280,4,0)+VLOOKUP($A62,[1]Hoja1!$A$9:$AM$280,6,0)</f>
        <v>0</v>
      </c>
      <c r="J62" s="15">
        <f>VLOOKUP($A62,[1]Hoja1!$A$9:$AM$280,9,0)+VLOOKUP($A62,[1]Hoja1!$A$9:$AM$280,10,0)</f>
        <v>5614.72</v>
      </c>
      <c r="K62" s="16">
        <f t="shared" si="25"/>
        <v>15614.619999999999</v>
      </c>
      <c r="L62" s="15">
        <f>VLOOKUP($A62,[1]Hoja1!$A$9:$AM$280,34,0)</f>
        <v>2355.1</v>
      </c>
      <c r="M62" s="16">
        <f t="shared" si="26"/>
        <v>13259.519999999999</v>
      </c>
    </row>
    <row r="63" spans="1:13" s="11" customFormat="1" ht="10.5" customHeight="1" x14ac:dyDescent="0.25">
      <c r="A63" s="32" t="s">
        <v>164</v>
      </c>
      <c r="B63" s="13" t="s">
        <v>165</v>
      </c>
      <c r="C63" s="22" t="s">
        <v>17</v>
      </c>
      <c r="D63" s="22" t="s">
        <v>161</v>
      </c>
      <c r="E63" s="15">
        <f t="shared" ref="E63" si="27">+F63/30</f>
        <v>268.2</v>
      </c>
      <c r="F63" s="15">
        <f>VLOOKUP($A63,[1]Hoja1!$A$9:$AM$280,3,0)</f>
        <v>8046</v>
      </c>
      <c r="G63" s="15">
        <f>VLOOKUP($A63,[1]Hoja1!$A$9:$AM$280,8,0)</f>
        <v>0</v>
      </c>
      <c r="H63" s="15">
        <f>VLOOKUP($A63,[1]Hoja1!$A$9:$AM$280,5,0)+VLOOKUP($A63,[1]Hoja1!$A$9:$AM$280,7,0)</f>
        <v>0</v>
      </c>
      <c r="I63" s="15">
        <f>VLOOKUP($A63,[1]Hoja1!$A$9:$AM$280,4,0)+VLOOKUP($A63,[1]Hoja1!$A$9:$AM$280,6,0)</f>
        <v>0</v>
      </c>
      <c r="J63" s="15">
        <f>VLOOKUP($A63,[1]Hoja1!$A$9:$AM$280,9,0)+VLOOKUP($A63,[1]Hoja1!$A$9:$AM$280,10,0)</f>
        <v>3813.9</v>
      </c>
      <c r="K63" s="16">
        <f t="shared" si="25"/>
        <v>11859.9</v>
      </c>
      <c r="L63" s="15">
        <f>VLOOKUP($A63,[1]Hoja1!$A$9:$AM$280,34,0)</f>
        <v>1587.6</v>
      </c>
      <c r="M63" s="16">
        <f t="shared" si="26"/>
        <v>10272.299999999999</v>
      </c>
    </row>
    <row r="64" spans="1:13" s="11" customFormat="1" ht="10.5" customHeight="1" x14ac:dyDescent="0.25">
      <c r="A64" s="32" t="s">
        <v>191</v>
      </c>
      <c r="B64" s="13" t="s">
        <v>192</v>
      </c>
      <c r="C64" s="22" t="s">
        <v>32</v>
      </c>
      <c r="D64" s="22" t="s">
        <v>161</v>
      </c>
      <c r="E64" s="15">
        <v>475</v>
      </c>
      <c r="F64" s="15">
        <f>VLOOKUP($A64,[1]Hoja1!$A$9:$AM$280,3,0)</f>
        <v>14250</v>
      </c>
      <c r="G64" s="15">
        <f>VLOOKUP($A64,[1]Hoja1!$A$9:$AM$280,8,0)</f>
        <v>0</v>
      </c>
      <c r="H64" s="15">
        <f>VLOOKUP($A64,[1]Hoja1!$A$9:$AM$280,5,0)+VLOOKUP($A64,[1]Hoja1!$A$9:$AM$280,7,0)</f>
        <v>0</v>
      </c>
      <c r="I64" s="15">
        <f>VLOOKUP($A64,[1]Hoja1!$A$9:$AM$280,4,0)+VLOOKUP($A64,[1]Hoja1!$A$9:$AM$280,6,0)</f>
        <v>0</v>
      </c>
      <c r="J64" s="15">
        <f>VLOOKUP($A64,[1]Hoja1!$A$9:$AM$280,9,0)+VLOOKUP($A64,[1]Hoja1!$A$9:$AM$280,10,0)</f>
        <v>9537.56</v>
      </c>
      <c r="K64" s="16">
        <f t="shared" si="25"/>
        <v>23787.559999999998</v>
      </c>
      <c r="L64" s="15">
        <f>VLOOKUP($A64,[1]Hoja1!$A$9:$AM$280,34,0)</f>
        <v>4081.38</v>
      </c>
      <c r="M64" s="16">
        <f t="shared" si="26"/>
        <v>19706.179999999997</v>
      </c>
    </row>
    <row r="65" spans="1:13" x14ac:dyDescent="0.25">
      <c r="A65" s="32"/>
    </row>
    <row r="66" spans="1:13" s="11" customFormat="1" ht="10.5" customHeight="1" x14ac:dyDescent="0.25">
      <c r="A66" s="32"/>
      <c r="B66" s="17"/>
      <c r="C66" s="14"/>
      <c r="D66" s="14"/>
      <c r="E66" s="15"/>
      <c r="F66" s="15"/>
      <c r="G66" s="14"/>
      <c r="H66" s="14"/>
      <c r="I66" s="14"/>
      <c r="J66" s="14"/>
      <c r="K66" s="16"/>
      <c r="L66" s="16"/>
      <c r="M66" s="16"/>
    </row>
    <row r="67" spans="1:13" s="11" customFormat="1" ht="10.5" customHeight="1" x14ac:dyDescent="0.25">
      <c r="A67" s="32"/>
      <c r="B67" s="17"/>
      <c r="C67" s="14"/>
      <c r="D67" s="14"/>
      <c r="E67" s="15"/>
      <c r="F67" s="15"/>
      <c r="G67" s="14"/>
      <c r="H67" s="14"/>
      <c r="I67" s="14"/>
      <c r="J67" s="14"/>
      <c r="K67" s="16"/>
      <c r="L67" s="16"/>
      <c r="M67" s="16"/>
    </row>
    <row r="68" spans="1:13" s="11" customFormat="1" ht="17.25" customHeight="1" x14ac:dyDescent="0.25">
      <c r="A68" s="6" t="s">
        <v>77</v>
      </c>
      <c r="B68" s="7"/>
      <c r="C68" s="8"/>
      <c r="D68" s="8"/>
      <c r="E68" s="9"/>
      <c r="F68" s="9"/>
      <c r="G68" s="8"/>
      <c r="H68" s="8"/>
      <c r="I68" s="8"/>
      <c r="J68" s="8"/>
      <c r="K68" s="10"/>
      <c r="L68" s="10"/>
      <c r="M68" s="10"/>
    </row>
    <row r="69" spans="1:13" s="11" customFormat="1" ht="10.5" customHeight="1" x14ac:dyDescent="0.25">
      <c r="A69" s="32" t="s">
        <v>78</v>
      </c>
      <c r="B69" s="13" t="s">
        <v>79</v>
      </c>
      <c r="C69" s="22" t="s">
        <v>80</v>
      </c>
      <c r="D69" s="22" t="s">
        <v>18</v>
      </c>
      <c r="E69" s="15">
        <f t="shared" ref="E69:E70" si="28">+F69/30</f>
        <v>319.58966666666669</v>
      </c>
      <c r="F69" s="15">
        <f>VLOOKUP($A69,[1]Hoja1!$A$9:$AM$280,3,0)</f>
        <v>9587.69</v>
      </c>
      <c r="G69" s="15">
        <f>VLOOKUP($A69,[1]Hoja1!$A$9:$AM$280,8,0)</f>
        <v>0</v>
      </c>
      <c r="H69" s="15">
        <f>VLOOKUP($A69,[1]Hoja1!$A$9:$AM$280,5,0)+VLOOKUP($A69,[1]Hoja1!$A$9:$AM$280,7,0)</f>
        <v>0</v>
      </c>
      <c r="I69" s="15">
        <f>VLOOKUP($A69,[1]Hoja1!$A$9:$AM$280,4,0)+VLOOKUP($A69,[1]Hoja1!$A$9:$AM$280,6,0)</f>
        <v>330.61</v>
      </c>
      <c r="J69" s="15">
        <f>VLOOKUP($A69,[1]Hoja1!$A$9:$AM$280,9,0)+VLOOKUP($A69,[1]Hoja1!$A$9:$AM$280,10,0)</f>
        <v>0</v>
      </c>
      <c r="K69" s="16">
        <f t="shared" ref="K69:K70" si="29">SUM(F69:J69)</f>
        <v>9918.3000000000011</v>
      </c>
      <c r="L69" s="15">
        <f>VLOOKUP($A69,[1]Hoja1!$A$9:$AM$280,34,0)</f>
        <v>1114.3399999999999</v>
      </c>
      <c r="M69" s="16">
        <f t="shared" ref="M69:M70" si="30">+K69-L69</f>
        <v>8803.9600000000009</v>
      </c>
    </row>
    <row r="70" spans="1:13" s="11" customFormat="1" ht="10.5" customHeight="1" x14ac:dyDescent="0.25">
      <c r="A70" s="32" t="s">
        <v>141</v>
      </c>
      <c r="B70" s="17" t="s">
        <v>131</v>
      </c>
      <c r="C70" s="14" t="s">
        <v>132</v>
      </c>
      <c r="D70" s="14" t="s">
        <v>161</v>
      </c>
      <c r="E70" s="15">
        <f t="shared" si="28"/>
        <v>475</v>
      </c>
      <c r="F70" s="15">
        <f>VLOOKUP($A70,[1]Hoja1!$A$9:$AM$280,3,0)</f>
        <v>14250</v>
      </c>
      <c r="G70" s="15">
        <f>VLOOKUP($A70,[1]Hoja1!$A$9:$AM$280,8,0)</f>
        <v>0</v>
      </c>
      <c r="H70" s="15">
        <f>VLOOKUP($A70,[1]Hoja1!$A$9:$AM$280,5,0)+VLOOKUP($A70,[1]Hoja1!$A$9:$AM$280,7,0)</f>
        <v>0</v>
      </c>
      <c r="I70" s="15">
        <f>VLOOKUP($A70,[1]Hoja1!$A$9:$AM$280,4,0)+VLOOKUP($A70,[1]Hoja1!$A$9:$AM$280,6,0)</f>
        <v>0</v>
      </c>
      <c r="J70" s="15">
        <f>VLOOKUP($A70,[1]Hoja1!$A$9:$AM$280,9,0)+VLOOKUP($A70,[1]Hoja1!$A$9:$AM$280,10,0)</f>
        <v>9537.56</v>
      </c>
      <c r="K70" s="16">
        <f t="shared" si="29"/>
        <v>23787.559999999998</v>
      </c>
      <c r="L70" s="15">
        <f>VLOOKUP($A70,[1]Hoja1!$A$9:$AM$280,34,0)</f>
        <v>4346.04</v>
      </c>
      <c r="M70" s="16">
        <f t="shared" si="30"/>
        <v>19441.519999999997</v>
      </c>
    </row>
    <row r="71" spans="1:13" s="11" customFormat="1" ht="10.5" customHeight="1" x14ac:dyDescent="0.25">
      <c r="A71" s="32"/>
      <c r="B71" s="17"/>
      <c r="C71" s="14"/>
      <c r="D71" s="14"/>
      <c r="E71" s="15"/>
      <c r="F71" s="15"/>
      <c r="G71" s="14"/>
      <c r="H71" s="14"/>
      <c r="I71" s="14"/>
      <c r="J71" s="14"/>
      <c r="K71" s="16"/>
      <c r="L71" s="16"/>
      <c r="M71" s="16"/>
    </row>
    <row r="72" spans="1:13" s="11" customFormat="1" ht="17.25" customHeight="1" x14ac:dyDescent="0.25">
      <c r="A72" s="6" t="s">
        <v>123</v>
      </c>
      <c r="B72" s="7"/>
      <c r="C72" s="8"/>
      <c r="D72" s="8"/>
      <c r="E72" s="9"/>
      <c r="F72" s="9"/>
      <c r="G72" s="8"/>
      <c r="H72" s="8"/>
      <c r="I72" s="8"/>
      <c r="J72" s="8"/>
      <c r="K72" s="10"/>
      <c r="L72" s="10"/>
      <c r="M72" s="10"/>
    </row>
    <row r="73" spans="1:13" s="11" customFormat="1" ht="10.5" customHeight="1" x14ac:dyDescent="0.25">
      <c r="A73" s="32" t="s">
        <v>142</v>
      </c>
      <c r="B73" s="13" t="s">
        <v>124</v>
      </c>
      <c r="C73" s="22" t="s">
        <v>17</v>
      </c>
      <c r="D73" s="14" t="s">
        <v>161</v>
      </c>
      <c r="E73" s="15">
        <f t="shared" ref="E73:E74" si="31">+F73/30</f>
        <v>200</v>
      </c>
      <c r="F73" s="15">
        <f>VLOOKUP($A73,[1]Hoja1!$A$9:$AM$280,3,0)</f>
        <v>6000</v>
      </c>
      <c r="G73" s="15">
        <f>VLOOKUP($A73,[1]Hoja1!$A$9:$AM$280,8,0)</f>
        <v>0</v>
      </c>
      <c r="H73" s="15">
        <f>VLOOKUP($A73,[1]Hoja1!$A$9:$AM$280,5,0)+VLOOKUP($A73,[1]Hoja1!$A$9:$AM$280,7,0)</f>
        <v>0</v>
      </c>
      <c r="I73" s="15">
        <f>VLOOKUP($A73,[1]Hoja1!$A$9:$AM$280,4,0)+VLOOKUP($A73,[1]Hoja1!$A$9:$AM$280,6,0)</f>
        <v>0</v>
      </c>
      <c r="J73" s="15">
        <f>VLOOKUP($A73,[1]Hoja1!$A$9:$AM$280,9,0)+VLOOKUP($A73,[1]Hoja1!$A$9:$AM$280,10,0)</f>
        <v>2139.6999999999998</v>
      </c>
      <c r="K73" s="16">
        <f t="shared" ref="K73:K74" si="32">SUM(F73:J73)</f>
        <v>8139.7</v>
      </c>
      <c r="L73" s="15">
        <f>VLOOKUP($A73,[1]Hoja1!$A$9:$AM$280,34,0)</f>
        <v>832.48</v>
      </c>
      <c r="M73" s="16">
        <f t="shared" ref="M73:M74" si="33">+K73-L73</f>
        <v>7307.2199999999993</v>
      </c>
    </row>
    <row r="74" spans="1:13" s="11" customFormat="1" ht="10.5" customHeight="1" x14ac:dyDescent="0.25">
      <c r="A74" s="32" t="s">
        <v>143</v>
      </c>
      <c r="B74" s="17" t="s">
        <v>125</v>
      </c>
      <c r="C74" s="14" t="s">
        <v>17</v>
      </c>
      <c r="D74" s="14" t="s">
        <v>161</v>
      </c>
      <c r="E74" s="15">
        <f t="shared" si="31"/>
        <v>200</v>
      </c>
      <c r="F74" s="15">
        <f>VLOOKUP($A74,[1]Hoja1!$A$9:$AM$280,3,0)</f>
        <v>6000</v>
      </c>
      <c r="G74" s="15">
        <f>VLOOKUP($A74,[1]Hoja1!$A$9:$AM$280,8,0)</f>
        <v>0</v>
      </c>
      <c r="H74" s="15">
        <f>VLOOKUP($A74,[1]Hoja1!$A$9:$AM$280,5,0)+VLOOKUP($A74,[1]Hoja1!$A$9:$AM$280,7,0)</f>
        <v>0</v>
      </c>
      <c r="I74" s="15">
        <f>VLOOKUP($A74,[1]Hoja1!$A$9:$AM$280,4,0)+VLOOKUP($A74,[1]Hoja1!$A$9:$AM$280,6,0)</f>
        <v>0</v>
      </c>
      <c r="J74" s="15">
        <f>VLOOKUP($A74,[1]Hoja1!$A$9:$AM$280,9,0)+VLOOKUP($A74,[1]Hoja1!$A$9:$AM$280,10,0)</f>
        <v>2139.6999999999998</v>
      </c>
      <c r="K74" s="16">
        <f t="shared" si="32"/>
        <v>8139.7</v>
      </c>
      <c r="L74" s="15">
        <f>VLOOKUP($A74,[1]Hoja1!$A$9:$AM$280,34,0)</f>
        <v>832.48</v>
      </c>
      <c r="M74" s="16">
        <f t="shared" si="33"/>
        <v>7307.2199999999993</v>
      </c>
    </row>
    <row r="75" spans="1:13" s="11" customFormat="1" ht="10.5" customHeight="1" x14ac:dyDescent="0.25">
      <c r="A75" s="32"/>
      <c r="B75" s="17"/>
      <c r="C75" s="14"/>
      <c r="D75" s="14"/>
      <c r="E75" s="15"/>
      <c r="F75" s="15"/>
      <c r="G75" s="14"/>
      <c r="H75" s="14"/>
      <c r="I75" s="14"/>
      <c r="J75" s="14"/>
      <c r="K75" s="16"/>
      <c r="L75" s="16"/>
      <c r="M75" s="16"/>
    </row>
    <row r="76" spans="1:13" s="11" customFormat="1" ht="17.25" customHeight="1" x14ac:dyDescent="0.25">
      <c r="A76" s="6" t="s">
        <v>81</v>
      </c>
      <c r="B76" s="7"/>
      <c r="C76" s="8"/>
      <c r="D76" s="8"/>
      <c r="E76" s="9"/>
      <c r="F76" s="9"/>
      <c r="G76" s="8"/>
      <c r="H76" s="8"/>
      <c r="I76" s="8"/>
      <c r="J76" s="8"/>
      <c r="K76" s="10"/>
      <c r="L76" s="10"/>
      <c r="M76" s="10"/>
    </row>
    <row r="77" spans="1:13" s="11" customFormat="1" ht="10.5" customHeight="1" x14ac:dyDescent="0.25">
      <c r="A77" s="32" t="s">
        <v>82</v>
      </c>
      <c r="B77" s="13" t="s">
        <v>83</v>
      </c>
      <c r="C77" s="22" t="s">
        <v>84</v>
      </c>
      <c r="D77" s="22" t="s">
        <v>18</v>
      </c>
      <c r="E77" s="15">
        <f>+F77/30</f>
        <v>436.25</v>
      </c>
      <c r="F77" s="15">
        <f>VLOOKUP($A77,[1]Hoja1!$A$9:$AM$280,3,0)</f>
        <v>13087.5</v>
      </c>
      <c r="G77" s="15">
        <f>VLOOKUP($A77,[1]Hoja1!$A$9:$AM$280,8,0)</f>
        <v>0</v>
      </c>
      <c r="H77" s="15">
        <f>VLOOKUP($A77,[1]Hoja1!$A$9:$AM$280,5,0)+VLOOKUP($A77,[1]Hoja1!$A$9:$AM$280,7,0)</f>
        <v>0</v>
      </c>
      <c r="I77" s="15">
        <f>VLOOKUP($A77,[1]Hoja1!$A$9:$AM$280,4,0)+VLOOKUP($A77,[1]Hoja1!$A$9:$AM$280,6,0)</f>
        <v>0</v>
      </c>
      <c r="J77" s="15">
        <f>VLOOKUP($A77,[1]Hoja1!$A$9:$AM$280,9,0)+VLOOKUP($A77,[1]Hoja1!$A$9:$AM$280,10,0)</f>
        <v>0</v>
      </c>
      <c r="K77" s="16">
        <f>SUM(F77:J77)</f>
        <v>13087.5</v>
      </c>
      <c r="L77" s="15">
        <f>VLOOKUP($A77,[1]Hoja1!$A$9:$AM$280,34,0)</f>
        <v>5461.91</v>
      </c>
      <c r="M77" s="16">
        <f>+K77-L77</f>
        <v>7625.59</v>
      </c>
    </row>
    <row r="78" spans="1:13" s="11" customFormat="1" ht="10.5" customHeight="1" x14ac:dyDescent="0.25">
      <c r="A78" s="32"/>
      <c r="B78" s="17"/>
      <c r="C78" s="14"/>
      <c r="D78" s="14"/>
      <c r="E78" s="15"/>
      <c r="F78" s="15"/>
      <c r="G78" s="14"/>
      <c r="H78" s="14"/>
      <c r="I78" s="14"/>
      <c r="J78" s="14"/>
      <c r="K78" s="16"/>
      <c r="L78" s="16"/>
      <c r="M78" s="16"/>
    </row>
    <row r="79" spans="1:13" s="11" customFormat="1" ht="17.25" customHeight="1" x14ac:dyDescent="0.25">
      <c r="A79" s="6" t="s">
        <v>85</v>
      </c>
      <c r="B79" s="7"/>
      <c r="C79" s="8"/>
      <c r="D79" s="8"/>
      <c r="E79" s="9"/>
      <c r="F79" s="9"/>
      <c r="G79" s="8"/>
      <c r="H79" s="8"/>
      <c r="I79" s="8"/>
      <c r="J79" s="8"/>
      <c r="K79" s="10"/>
      <c r="L79" s="10"/>
      <c r="M79" s="10"/>
    </row>
    <row r="80" spans="1:13" s="11" customFormat="1" ht="10.5" customHeight="1" x14ac:dyDescent="0.25">
      <c r="A80" s="32" t="s">
        <v>86</v>
      </c>
      <c r="B80" s="13" t="s">
        <v>87</v>
      </c>
      <c r="C80" s="22" t="s">
        <v>17</v>
      </c>
      <c r="D80" s="22" t="s">
        <v>18</v>
      </c>
      <c r="E80" s="15">
        <f t="shared" ref="E80:E81" si="34">+F80/30</f>
        <v>326.69</v>
      </c>
      <c r="F80" s="15">
        <f>VLOOKUP($A80,[1]Hoja1!$A$9:$AM$280,3,0)</f>
        <v>9800.7000000000007</v>
      </c>
      <c r="G80" s="15">
        <f>VLOOKUP($A80,[1]Hoja1!$A$9:$AM$280,8,0)</f>
        <v>0</v>
      </c>
      <c r="H80" s="15">
        <f>VLOOKUP($A80,[1]Hoja1!$A$9:$AM$280,5,0)+VLOOKUP($A80,[1]Hoja1!$A$9:$AM$280,7,0)</f>
        <v>0</v>
      </c>
      <c r="I80" s="15">
        <f>VLOOKUP($A80,[1]Hoja1!$A$9:$AM$280,4,0)+VLOOKUP($A80,[1]Hoja1!$A$9:$AM$280,6,0)</f>
        <v>0</v>
      </c>
      <c r="J80" s="15">
        <f>VLOOKUP($A80,[1]Hoja1!$A$9:$AM$280,9,0)+VLOOKUP($A80,[1]Hoja1!$A$9:$AM$280,10,0)</f>
        <v>0</v>
      </c>
      <c r="K80" s="16">
        <f t="shared" ref="K80:K81" si="35">SUM(F80:J80)</f>
        <v>9800.7000000000007</v>
      </c>
      <c r="L80" s="15">
        <f>VLOOKUP($A80,[1]Hoja1!$A$9:$AM$280,34,0)</f>
        <v>1091.74</v>
      </c>
      <c r="M80" s="16">
        <f t="shared" ref="M80:M81" si="36">+K80-L80</f>
        <v>8708.9600000000009</v>
      </c>
    </row>
    <row r="81" spans="1:13" s="11" customFormat="1" ht="10.5" customHeight="1" x14ac:dyDescent="0.25">
      <c r="A81" s="32" t="s">
        <v>135</v>
      </c>
      <c r="B81" s="13" t="s">
        <v>126</v>
      </c>
      <c r="C81" s="22" t="s">
        <v>127</v>
      </c>
      <c r="D81" s="22" t="s">
        <v>18</v>
      </c>
      <c r="E81" s="15">
        <f t="shared" si="34"/>
        <v>333</v>
      </c>
      <c r="F81" s="15">
        <f>VLOOKUP($A81,[1]Hoja1!$A$9:$AM$280,3,0)</f>
        <v>9990</v>
      </c>
      <c r="G81" s="15">
        <f>VLOOKUP($A81,[1]Hoja1!$A$9:$AM$280,8,0)</f>
        <v>0</v>
      </c>
      <c r="H81" s="15">
        <f>VLOOKUP($A81,[1]Hoja1!$A$9:$AM$280,5,0)+VLOOKUP($A81,[1]Hoja1!$A$9:$AM$280,7,0)</f>
        <v>0</v>
      </c>
      <c r="I81" s="15">
        <f>VLOOKUP($A81,[1]Hoja1!$A$9:$AM$280,4,0)+VLOOKUP($A81,[1]Hoja1!$A$9:$AM$280,6,0)</f>
        <v>0</v>
      </c>
      <c r="J81" s="15">
        <f>VLOOKUP($A81,[1]Hoja1!$A$9:$AM$280,9,0)+VLOOKUP($A81,[1]Hoja1!$A$9:$AM$280,10,0)</f>
        <v>1120.74</v>
      </c>
      <c r="K81" s="16">
        <f t="shared" si="35"/>
        <v>11110.74</v>
      </c>
      <c r="L81" s="15">
        <f>VLOOKUP($A81,[1]Hoja1!$A$9:$AM$280,34,0)</f>
        <v>1340.08</v>
      </c>
      <c r="M81" s="16">
        <f t="shared" si="36"/>
        <v>9770.66</v>
      </c>
    </row>
    <row r="82" spans="1:13" s="11" customFormat="1" ht="10.5" customHeight="1" x14ac:dyDescent="0.25">
      <c r="A82" s="32"/>
      <c r="B82" s="17"/>
      <c r="C82" s="14"/>
      <c r="D82" s="14"/>
      <c r="E82" s="15"/>
      <c r="F82" s="15"/>
      <c r="G82" s="14"/>
      <c r="H82" s="14"/>
      <c r="I82" s="14"/>
      <c r="J82" s="14"/>
      <c r="K82" s="16"/>
      <c r="L82" s="16"/>
      <c r="M82" s="16"/>
    </row>
    <row r="83" spans="1:13" s="11" customFormat="1" ht="17.25" customHeight="1" x14ac:dyDescent="0.25">
      <c r="A83" s="6" t="s">
        <v>88</v>
      </c>
      <c r="B83" s="7"/>
      <c r="C83" s="8"/>
      <c r="D83" s="8"/>
      <c r="E83" s="9"/>
      <c r="F83" s="9"/>
      <c r="G83" s="8"/>
      <c r="H83" s="8"/>
      <c r="I83" s="8"/>
      <c r="J83" s="8"/>
      <c r="K83" s="10"/>
      <c r="L83" s="10"/>
      <c r="M83" s="10"/>
    </row>
    <row r="84" spans="1:13" s="11" customFormat="1" ht="10.5" customHeight="1" x14ac:dyDescent="0.25">
      <c r="A84" s="32" t="s">
        <v>89</v>
      </c>
      <c r="B84" s="13" t="s">
        <v>90</v>
      </c>
      <c r="C84" s="22" t="s">
        <v>17</v>
      </c>
      <c r="D84" s="22" t="s">
        <v>18</v>
      </c>
      <c r="E84" s="15">
        <f>+F84/30</f>
        <v>305.60000000000002</v>
      </c>
      <c r="F84" s="15">
        <f>VLOOKUP($A84,[1]Hoja1!$A$9:$AM$280,3,0)</f>
        <v>9168</v>
      </c>
      <c r="G84" s="15">
        <f>VLOOKUP($A84,[1]Hoja1!$A$9:$AM$280,8,0)</f>
        <v>0</v>
      </c>
      <c r="H84" s="15">
        <f>VLOOKUP($A84,[1]Hoja1!$A$9:$AM$280,5,0)+VLOOKUP($A84,[1]Hoja1!$A$9:$AM$280,7,0)</f>
        <v>0</v>
      </c>
      <c r="I84" s="15">
        <f>VLOOKUP($A84,[1]Hoja1!$A$9:$AM$280,4,0)+VLOOKUP($A84,[1]Hoja1!$A$9:$AM$280,6,0)</f>
        <v>0</v>
      </c>
      <c r="J84" s="15">
        <f>VLOOKUP($A84,[1]Hoja1!$A$9:$AM$280,9,0)+VLOOKUP($A84,[1]Hoja1!$A$9:$AM$280,10,0)</f>
        <v>0</v>
      </c>
      <c r="K84" s="16">
        <f>SUM(F84:J84)</f>
        <v>9168</v>
      </c>
      <c r="L84" s="15">
        <f>VLOOKUP($A84,[1]Hoja1!$A$9:$AM$280,34,0)</f>
        <v>986.58</v>
      </c>
      <c r="M84" s="16">
        <f>+K84-L84</f>
        <v>8181.42</v>
      </c>
    </row>
    <row r="85" spans="1:13" s="11" customFormat="1" ht="10.5" customHeight="1" x14ac:dyDescent="0.25">
      <c r="A85" s="32"/>
      <c r="B85" s="17"/>
      <c r="C85" s="14"/>
      <c r="D85" s="14"/>
      <c r="E85" s="15"/>
      <c r="F85" s="15"/>
      <c r="G85" s="14"/>
      <c r="H85" s="14"/>
      <c r="I85" s="14"/>
      <c r="J85" s="14"/>
      <c r="K85" s="16"/>
      <c r="L85" s="16"/>
      <c r="M85" s="16"/>
    </row>
    <row r="86" spans="1:13" s="11" customFormat="1" ht="17.25" customHeight="1" x14ac:dyDescent="0.25">
      <c r="A86" s="6" t="s">
        <v>91</v>
      </c>
      <c r="B86" s="7"/>
      <c r="C86" s="8"/>
      <c r="D86" s="8"/>
      <c r="E86" s="9"/>
      <c r="F86" s="9"/>
      <c r="G86" s="8"/>
      <c r="H86" s="8"/>
      <c r="I86" s="8"/>
      <c r="J86" s="8"/>
      <c r="K86" s="10"/>
      <c r="L86" s="10"/>
      <c r="M86" s="10"/>
    </row>
    <row r="87" spans="1:13" s="11" customFormat="1" ht="10.5" customHeight="1" x14ac:dyDescent="0.25">
      <c r="A87" s="32" t="s">
        <v>92</v>
      </c>
      <c r="B87" s="13" t="s">
        <v>93</v>
      </c>
      <c r="C87" s="22" t="s">
        <v>17</v>
      </c>
      <c r="D87" s="22" t="s">
        <v>18</v>
      </c>
      <c r="E87" s="15">
        <f>+F87/30</f>
        <v>480.3</v>
      </c>
      <c r="F87" s="15">
        <f>VLOOKUP($A87,[1]Hoja1!$A$9:$AM$280,3,0)</f>
        <v>14409</v>
      </c>
      <c r="G87" s="15">
        <f>VLOOKUP($A87,[1]Hoja1!$A$9:$AM$280,8,0)</f>
        <v>0</v>
      </c>
      <c r="H87" s="15">
        <f>VLOOKUP($A87,[1]Hoja1!$A$9:$AM$280,5,0)+VLOOKUP($A87,[1]Hoja1!$A$9:$AM$280,7,0)</f>
        <v>0</v>
      </c>
      <c r="I87" s="15">
        <f>VLOOKUP($A87,[1]Hoja1!$A$9:$AM$280,4,0)+VLOOKUP($A87,[1]Hoja1!$A$9:$AM$280,6,0)</f>
        <v>0</v>
      </c>
      <c r="J87" s="15">
        <f>VLOOKUP($A87,[1]Hoja1!$A$9:$AM$280,9,0)+VLOOKUP($A87,[1]Hoja1!$A$9:$AM$280,10,0)</f>
        <v>0</v>
      </c>
      <c r="K87" s="16">
        <f>SUM(F87:J87)</f>
        <v>14409</v>
      </c>
      <c r="L87" s="15">
        <f>VLOOKUP($A87,[1]Hoja1!$A$9:$AM$280,34,0)</f>
        <v>6179.51</v>
      </c>
      <c r="M87" s="16">
        <f>+K87-L87</f>
        <v>8229.49</v>
      </c>
    </row>
    <row r="88" spans="1:13" s="11" customFormat="1" ht="10.5" customHeight="1" x14ac:dyDescent="0.25">
      <c r="A88" s="32"/>
      <c r="B88" s="17"/>
      <c r="C88" s="14"/>
      <c r="D88" s="14"/>
      <c r="E88" s="15"/>
      <c r="F88" s="15"/>
      <c r="G88" s="14"/>
      <c r="H88" s="14"/>
      <c r="I88" s="14"/>
      <c r="J88" s="14"/>
      <c r="K88" s="16"/>
      <c r="L88" s="16"/>
      <c r="M88" s="16"/>
    </row>
    <row r="89" spans="1:13" s="11" customFormat="1" ht="17.25" customHeight="1" x14ac:dyDescent="0.25">
      <c r="A89" s="6" t="s">
        <v>180</v>
      </c>
      <c r="B89" s="7"/>
      <c r="C89" s="8"/>
      <c r="D89" s="8"/>
      <c r="E89" s="9"/>
      <c r="F89" s="9"/>
      <c r="G89" s="8"/>
      <c r="H89" s="8"/>
      <c r="I89" s="8"/>
      <c r="J89" s="8"/>
      <c r="K89" s="10"/>
      <c r="L89" s="10"/>
      <c r="M89" s="10"/>
    </row>
    <row r="90" spans="1:13" s="11" customFormat="1" ht="10.5" customHeight="1" x14ac:dyDescent="0.25">
      <c r="A90" s="32" t="s">
        <v>96</v>
      </c>
      <c r="B90" s="13" t="s">
        <v>97</v>
      </c>
      <c r="C90" s="22" t="s">
        <v>17</v>
      </c>
      <c r="D90" s="22" t="s">
        <v>18</v>
      </c>
      <c r="E90" s="15">
        <f t="shared" ref="E90" si="37">+F90/30</f>
        <v>263.94</v>
      </c>
      <c r="F90" s="15">
        <f>VLOOKUP($A90,[1]Hoja1!$A$9:$AM$280,3,0)</f>
        <v>7918.2</v>
      </c>
      <c r="G90" s="15">
        <f>VLOOKUP($A90,[1]Hoja1!$A$9:$AM$280,8,0)</f>
        <v>0</v>
      </c>
      <c r="H90" s="15">
        <f>VLOOKUP($A90,[1]Hoja1!$A$9:$AM$280,5,0)+VLOOKUP($A90,[1]Hoja1!$A$9:$AM$280,7,0)</f>
        <v>0</v>
      </c>
      <c r="I90" s="15">
        <f>VLOOKUP($A90,[1]Hoja1!$A$9:$AM$280,4,0)+VLOOKUP($A90,[1]Hoja1!$A$9:$AM$280,6,0)</f>
        <v>0</v>
      </c>
      <c r="J90" s="15">
        <f>VLOOKUP($A90,[1]Hoja1!$A$9:$AM$280,9,0)+VLOOKUP($A90,[1]Hoja1!$A$9:$AM$280,10,0)</f>
        <v>0</v>
      </c>
      <c r="K90" s="16">
        <f t="shared" ref="K90:K91" si="38">SUM(F90:J90)</f>
        <v>7918.2</v>
      </c>
      <c r="L90" s="15">
        <f>VLOOKUP($A90,[1]Hoja1!$A$9:$AM$280,34,0)</f>
        <v>810.54</v>
      </c>
      <c r="M90" s="16">
        <f t="shared" ref="M90:M91" si="39">+K90-L90</f>
        <v>7107.66</v>
      </c>
    </row>
    <row r="91" spans="1:13" s="11" customFormat="1" ht="10.5" customHeight="1" x14ac:dyDescent="0.25">
      <c r="A91" s="32" t="s">
        <v>181</v>
      </c>
      <c r="B91" s="13" t="s">
        <v>182</v>
      </c>
      <c r="C91" s="22" t="s">
        <v>17</v>
      </c>
      <c r="D91" s="14" t="s">
        <v>161</v>
      </c>
      <c r="E91" s="15">
        <v>220</v>
      </c>
      <c r="F91" s="15">
        <f>VLOOKUP($A91,[1]Hoja1!$A$9:$AM$280,3,0)</f>
        <v>5486.1</v>
      </c>
      <c r="G91" s="15">
        <f>VLOOKUP($A91,[1]Hoja1!$A$9:$AM$280,8,0)</f>
        <v>0</v>
      </c>
      <c r="H91" s="15">
        <f>VLOOKUP($A91,[1]Hoja1!$A$9:$AM$280,5,0)+VLOOKUP($A91,[1]Hoja1!$A$9:$AM$280,7,0)</f>
        <v>0</v>
      </c>
      <c r="I91" s="15">
        <f>VLOOKUP($A91,[1]Hoja1!$A$9:$AM$280,4,0)+VLOOKUP($A91,[1]Hoja1!$A$9:$AM$280,6,0)</f>
        <v>0</v>
      </c>
      <c r="J91" s="15">
        <f>VLOOKUP($A91,[1]Hoja1!$A$9:$AM$280,9,0)+VLOOKUP($A91,[1]Hoja1!$A$9:$AM$280,10,0)</f>
        <v>2073.9</v>
      </c>
      <c r="K91" s="16">
        <f t="shared" si="38"/>
        <v>7560</v>
      </c>
      <c r="L91" s="15">
        <f>VLOOKUP($A91,[1]Hoja1!$A$9:$AM$280,34,0)</f>
        <v>2184.61</v>
      </c>
      <c r="M91" s="16">
        <f t="shared" si="39"/>
        <v>5375.3899999999994</v>
      </c>
    </row>
    <row r="92" spans="1:13" s="11" customFormat="1" ht="10.5" customHeight="1" x14ac:dyDescent="0.25">
      <c r="A92" s="32"/>
      <c r="B92" s="17"/>
      <c r="C92" s="14"/>
      <c r="D92" s="14"/>
      <c r="E92" s="15"/>
      <c r="F92" s="15"/>
      <c r="G92" s="14"/>
      <c r="H92" s="14"/>
      <c r="I92" s="14"/>
      <c r="J92" s="14"/>
      <c r="K92" s="16"/>
      <c r="L92" s="16"/>
      <c r="M92" s="16"/>
    </row>
    <row r="93" spans="1:13" s="11" customFormat="1" ht="17.25" customHeight="1" x14ac:dyDescent="0.25">
      <c r="A93" s="6" t="s">
        <v>95</v>
      </c>
      <c r="B93" s="7"/>
      <c r="C93" s="8"/>
      <c r="D93" s="8"/>
      <c r="E93" s="9"/>
      <c r="F93" s="9"/>
      <c r="G93" s="8"/>
      <c r="H93" s="8"/>
      <c r="I93" s="8"/>
      <c r="J93" s="8"/>
      <c r="K93" s="10"/>
      <c r="L93" s="10"/>
      <c r="M93" s="10"/>
    </row>
    <row r="94" spans="1:13" s="11" customFormat="1" ht="10.5" customHeight="1" x14ac:dyDescent="0.25">
      <c r="A94" s="32" t="s">
        <v>98</v>
      </c>
      <c r="B94" s="13" t="s">
        <v>99</v>
      </c>
      <c r="C94" s="22" t="s">
        <v>44</v>
      </c>
      <c r="D94" s="22" t="s">
        <v>18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6">
        <v>0</v>
      </c>
      <c r="L94" s="15">
        <v>0</v>
      </c>
      <c r="M94" s="16">
        <f t="shared" ref="M94:M95" si="40">+K94-L94</f>
        <v>0</v>
      </c>
    </row>
    <row r="95" spans="1:13" s="11" customFormat="1" ht="10.5" customHeight="1" x14ac:dyDescent="0.25">
      <c r="A95" s="32" t="s">
        <v>144</v>
      </c>
      <c r="B95" s="13" t="s">
        <v>100</v>
      </c>
      <c r="C95" s="22" t="s">
        <v>17</v>
      </c>
      <c r="D95" s="22" t="s">
        <v>18</v>
      </c>
      <c r="E95" s="15">
        <f t="shared" ref="E95" si="41">+F95/30</f>
        <v>333.33</v>
      </c>
      <c r="F95" s="15">
        <f>VLOOKUP($A95,[1]Hoja1!$A$9:$AM$280,3,0)</f>
        <v>9999.9</v>
      </c>
      <c r="G95" s="15">
        <f>VLOOKUP($A95,[1]Hoja1!$A$9:$AM$280,8,0)</f>
        <v>0</v>
      </c>
      <c r="H95" s="15">
        <f>VLOOKUP($A95,[1]Hoja1!$A$9:$AM$280,5,0)+VLOOKUP($A95,[1]Hoja1!$A$9:$AM$280,7,0)</f>
        <v>0</v>
      </c>
      <c r="I95" s="15">
        <f>VLOOKUP($A95,[1]Hoja1!$A$9:$AM$280,4,0)+VLOOKUP($A95,[1]Hoja1!$A$9:$AM$280,6,0)</f>
        <v>0</v>
      </c>
      <c r="J95" s="15">
        <f>VLOOKUP($A95,[1]Hoja1!$A$9:$AM$280,9,0)+VLOOKUP($A95,[1]Hoja1!$A$9:$AM$280,10,0)</f>
        <v>1110.8399999999999</v>
      </c>
      <c r="K95" s="16">
        <f t="shared" ref="K95" si="42">SUM(F95:J95)</f>
        <v>11110.74</v>
      </c>
      <c r="L95" s="15">
        <f>VLOOKUP($A95,[1]Hoja1!$A$9:$AM$280,34,0)</f>
        <v>1340.12</v>
      </c>
      <c r="M95" s="16">
        <f t="shared" si="40"/>
        <v>9770.619999999999</v>
      </c>
    </row>
    <row r="96" spans="1:13" s="11" customFormat="1" ht="10.5" customHeight="1" x14ac:dyDescent="0.25">
      <c r="A96" s="32"/>
      <c r="B96" s="17"/>
      <c r="C96" s="14"/>
      <c r="D96" s="14"/>
      <c r="E96" s="15"/>
      <c r="F96" s="15"/>
      <c r="G96" s="14"/>
      <c r="H96" s="14"/>
      <c r="I96" s="14"/>
      <c r="J96" s="14"/>
      <c r="K96" s="16"/>
      <c r="L96" s="16"/>
      <c r="M96" s="16"/>
    </row>
    <row r="97" spans="1:13" s="11" customFormat="1" ht="17.25" customHeight="1" x14ac:dyDescent="0.25">
      <c r="A97" s="6" t="s">
        <v>101</v>
      </c>
      <c r="B97" s="7"/>
      <c r="C97" s="8"/>
      <c r="D97" s="8"/>
      <c r="E97" s="9"/>
      <c r="F97" s="9"/>
      <c r="G97" s="8"/>
      <c r="H97" s="8"/>
      <c r="I97" s="8"/>
      <c r="J97" s="8"/>
      <c r="K97" s="10"/>
      <c r="L97" s="10"/>
      <c r="M97" s="10"/>
    </row>
    <row r="98" spans="1:13" s="11" customFormat="1" ht="10.5" customHeight="1" x14ac:dyDescent="0.25">
      <c r="A98" s="32" t="s">
        <v>102</v>
      </c>
      <c r="B98" s="13" t="s">
        <v>103</v>
      </c>
      <c r="C98" s="22" t="s">
        <v>17</v>
      </c>
      <c r="D98" s="22" t="s">
        <v>18</v>
      </c>
      <c r="E98" s="15">
        <f t="shared" ref="E98" si="43">+F98/30</f>
        <v>184.42666666666668</v>
      </c>
      <c r="F98" s="15">
        <f>VLOOKUP($A98,[1]Hoja1!$A$9:$AM$280,3,0)</f>
        <v>5532.8</v>
      </c>
      <c r="G98" s="15">
        <f>VLOOKUP($A98,[1]Hoja1!$A$9:$AM$280,8,0)</f>
        <v>0</v>
      </c>
      <c r="H98" s="15">
        <f>VLOOKUP($A98,[1]Hoja1!$A$9:$AM$280,5,0)+VLOOKUP($A98,[1]Hoja1!$A$9:$AM$280,7,0)</f>
        <v>0</v>
      </c>
      <c r="I98" s="15">
        <f>VLOOKUP($A98,[1]Hoja1!$A$9:$AM$280,4,0)+VLOOKUP($A98,[1]Hoja1!$A$9:$AM$280,6,0)</f>
        <v>0</v>
      </c>
      <c r="J98" s="15">
        <f>VLOOKUP($A98,[1]Hoja1!$A$9:$AM$280,9,0)+VLOOKUP($A98,[1]Hoja1!$A$9:$AM$280,10,0)</f>
        <v>0</v>
      </c>
      <c r="K98" s="16">
        <f>SUM(F98:J98)</f>
        <v>5532.8</v>
      </c>
      <c r="L98" s="15">
        <f>VLOOKUP($A98,[1]Hoja1!$A$9:$AM$280,34,0)</f>
        <v>2588.87</v>
      </c>
      <c r="M98" s="16">
        <f>+K98-L98</f>
        <v>2943.9300000000003</v>
      </c>
    </row>
    <row r="99" spans="1:13" s="11" customFormat="1" ht="10.5" customHeight="1" x14ac:dyDescent="0.25">
      <c r="A99" s="32"/>
      <c r="B99" s="17"/>
      <c r="C99" s="14"/>
      <c r="D99" s="14"/>
      <c r="E99" s="15"/>
      <c r="F99" s="15"/>
      <c r="G99" s="14"/>
      <c r="H99" s="14"/>
      <c r="I99" s="14"/>
      <c r="J99" s="14"/>
      <c r="K99" s="16"/>
      <c r="L99" s="16"/>
      <c r="M99" s="16"/>
    </row>
    <row r="100" spans="1:13" s="11" customFormat="1" ht="17.25" customHeight="1" x14ac:dyDescent="0.25">
      <c r="A100" s="6" t="s">
        <v>184</v>
      </c>
      <c r="B100" s="7"/>
      <c r="C100" s="8"/>
      <c r="D100" s="8"/>
      <c r="E100" s="9"/>
      <c r="F100" s="9"/>
      <c r="G100" s="8"/>
      <c r="H100" s="8"/>
      <c r="I100" s="8"/>
      <c r="J100" s="8"/>
      <c r="K100" s="10"/>
      <c r="L100" s="10"/>
      <c r="M100" s="10"/>
    </row>
    <row r="101" spans="1:13" s="11" customFormat="1" ht="10.5" customHeight="1" x14ac:dyDescent="0.25">
      <c r="A101" s="32" t="s">
        <v>185</v>
      </c>
      <c r="B101" s="13" t="s">
        <v>186</v>
      </c>
      <c r="C101" s="22" t="s">
        <v>17</v>
      </c>
      <c r="D101" s="22" t="s">
        <v>18</v>
      </c>
      <c r="E101" s="15">
        <f t="shared" ref="E101" si="44">+F101/30</f>
        <v>173</v>
      </c>
      <c r="F101" s="15">
        <f>VLOOKUP($A101,[1]Hoja1!$A$9:$AM$280,3,0)</f>
        <v>5190</v>
      </c>
      <c r="G101" s="15">
        <f>VLOOKUP($A101,[1]Hoja1!$A$9:$AM$280,8,0)</f>
        <v>0</v>
      </c>
      <c r="H101" s="15">
        <f>VLOOKUP($A101,[1]Hoja1!$A$9:$AM$280,5,0)+VLOOKUP($A101,[1]Hoja1!$A$9:$AM$280,7,0)</f>
        <v>0</v>
      </c>
      <c r="I101" s="15">
        <f>VLOOKUP($A101,[1]Hoja1!$A$9:$AM$280,4,0)+VLOOKUP($A101,[1]Hoja1!$A$9:$AM$280,6,0)</f>
        <v>0</v>
      </c>
      <c r="J101" s="15">
        <f>VLOOKUP($A101,[1]Hoja1!$A$9:$AM$280,9,0)+VLOOKUP($A101,[1]Hoja1!$A$9:$AM$280,10,0)</f>
        <v>1810</v>
      </c>
      <c r="K101" s="16">
        <f>SUM(F101:J101)</f>
        <v>7000</v>
      </c>
      <c r="L101" s="15">
        <f>VLOOKUP($A101,[1]Hoja1!$A$9:$AM$280,34,0)</f>
        <v>383.52</v>
      </c>
      <c r="M101" s="16">
        <f>+K101-L101</f>
        <v>6616.48</v>
      </c>
    </row>
    <row r="102" spans="1:13" s="11" customFormat="1" ht="10.5" customHeight="1" x14ac:dyDescent="0.25">
      <c r="A102" s="32"/>
      <c r="B102" s="17"/>
      <c r="C102" s="14"/>
      <c r="D102" s="14"/>
      <c r="E102" s="15"/>
      <c r="F102" s="15"/>
      <c r="G102" s="14"/>
      <c r="H102" s="14"/>
      <c r="I102" s="14"/>
      <c r="J102" s="14"/>
      <c r="K102" s="16"/>
      <c r="L102" s="16"/>
      <c r="M102" s="16"/>
    </row>
    <row r="103" spans="1:13" s="11" customFormat="1" ht="17.25" customHeight="1" x14ac:dyDescent="0.25">
      <c r="A103" s="6" t="s">
        <v>104</v>
      </c>
      <c r="B103" s="7"/>
      <c r="C103" s="8"/>
      <c r="D103" s="8"/>
      <c r="E103" s="9"/>
      <c r="F103" s="9"/>
      <c r="G103" s="8"/>
      <c r="H103" s="8"/>
      <c r="I103" s="8"/>
      <c r="J103" s="8"/>
      <c r="K103" s="10"/>
      <c r="L103" s="10"/>
      <c r="M103" s="10"/>
    </row>
    <row r="104" spans="1:13" s="11" customFormat="1" ht="13.5" customHeight="1" x14ac:dyDescent="0.25">
      <c r="A104" s="32" t="s">
        <v>169</v>
      </c>
      <c r="B104" s="13" t="s">
        <v>170</v>
      </c>
      <c r="C104" s="22" t="s">
        <v>17</v>
      </c>
      <c r="D104" s="22" t="s">
        <v>161</v>
      </c>
      <c r="E104" s="15">
        <f t="shared" ref="E104:E107" si="45">+F104/30</f>
        <v>172.87</v>
      </c>
      <c r="F104" s="15">
        <f>VLOOKUP($A104,[1]Hoja1!$A$9:$AM$280,3,0)</f>
        <v>5186.1000000000004</v>
      </c>
      <c r="G104" s="15">
        <f>VLOOKUP($A104,[1]Hoja1!$A$9:$AM$280,8,0)</f>
        <v>0</v>
      </c>
      <c r="H104" s="15">
        <f>VLOOKUP($A104,[1]Hoja1!$A$9:$AM$280,5,0)+VLOOKUP($A104,[1]Hoja1!$A$9:$AM$280,7,0)</f>
        <v>0</v>
      </c>
      <c r="I104" s="15">
        <f>VLOOKUP($A104,[1]Hoja1!$A$9:$AM$280,4,0)+VLOOKUP($A104,[1]Hoja1!$A$9:$AM$280,6,0)</f>
        <v>0</v>
      </c>
      <c r="J104" s="15">
        <f>VLOOKUP($A104,[1]Hoja1!$A$9:$AM$280,9,0)+VLOOKUP($A104,[1]Hoja1!$A$9:$AM$280,10,0)</f>
        <v>2813.9</v>
      </c>
      <c r="K104" s="16">
        <f t="shared" ref="K104:K107" si="46">SUM(F104:J104)</f>
        <v>8000</v>
      </c>
      <c r="L104" s="15">
        <f>VLOOKUP($A104,[1]Hoja1!$A$9:$AM$280,34,0)</f>
        <v>805.36</v>
      </c>
      <c r="M104" s="16">
        <f t="shared" ref="M104:M107" si="47">+K104-L104</f>
        <v>7194.64</v>
      </c>
    </row>
    <row r="105" spans="1:13" s="11" customFormat="1" ht="13.5" customHeight="1" x14ac:dyDescent="0.25">
      <c r="A105" s="32" t="s">
        <v>158</v>
      </c>
      <c r="B105" s="13" t="s">
        <v>159</v>
      </c>
      <c r="C105" s="22" t="s">
        <v>17</v>
      </c>
      <c r="D105" s="22" t="s">
        <v>161</v>
      </c>
      <c r="E105" s="15">
        <f t="shared" si="45"/>
        <v>172.87</v>
      </c>
      <c r="F105" s="15">
        <f>VLOOKUP($A105,[1]Hoja1!$A$9:$AM$280,3,0)</f>
        <v>5186.1000000000004</v>
      </c>
      <c r="G105" s="15">
        <f>VLOOKUP($A105,[1]Hoja1!$A$9:$AM$280,8,0)</f>
        <v>0</v>
      </c>
      <c r="H105" s="15">
        <f>VLOOKUP($A105,[1]Hoja1!$A$9:$AM$280,5,0)+VLOOKUP($A105,[1]Hoja1!$A$9:$AM$280,7,0)</f>
        <v>0</v>
      </c>
      <c r="I105" s="15">
        <f>VLOOKUP($A105,[1]Hoja1!$A$9:$AM$280,4,0)+VLOOKUP($A105,[1]Hoja1!$A$9:$AM$280,6,0)</f>
        <v>0</v>
      </c>
      <c r="J105" s="15">
        <f>VLOOKUP($A105,[1]Hoja1!$A$9:$AM$280,9,0)+VLOOKUP($A105,[1]Hoja1!$A$9:$AM$280,10,0)</f>
        <v>0</v>
      </c>
      <c r="K105" s="16">
        <f t="shared" si="46"/>
        <v>5186.1000000000004</v>
      </c>
      <c r="L105" s="15">
        <f>VLOOKUP($A105,[1]Hoja1!$A$9:$AM$280,34,0)</f>
        <v>148.66</v>
      </c>
      <c r="M105" s="16">
        <f t="shared" si="47"/>
        <v>5037.4400000000005</v>
      </c>
    </row>
    <row r="106" spans="1:13" s="11" customFormat="1" ht="13.5" customHeight="1" x14ac:dyDescent="0.25">
      <c r="A106" s="32" t="s">
        <v>156</v>
      </c>
      <c r="B106" s="13" t="s">
        <v>157</v>
      </c>
      <c r="C106" s="22" t="s">
        <v>17</v>
      </c>
      <c r="D106" s="22" t="s">
        <v>161</v>
      </c>
      <c r="E106" s="15">
        <f t="shared" si="45"/>
        <v>212.6</v>
      </c>
      <c r="F106" s="15">
        <f>VLOOKUP($A106,[1]Hoja1!$A$9:$AM$280,3,0)</f>
        <v>6378</v>
      </c>
      <c r="G106" s="15">
        <f>VLOOKUP($A106,[1]Hoja1!$A$9:$AM$280,8,0)</f>
        <v>0</v>
      </c>
      <c r="H106" s="15">
        <f>VLOOKUP($A106,[1]Hoja1!$A$9:$AM$280,5,0)+VLOOKUP($A106,[1]Hoja1!$A$9:$AM$280,7,0)</f>
        <v>0</v>
      </c>
      <c r="I106" s="15">
        <f>VLOOKUP($A106,[1]Hoja1!$A$9:$AM$280,4,0)+VLOOKUP($A106,[1]Hoja1!$A$9:$AM$280,6,0)</f>
        <v>0</v>
      </c>
      <c r="J106" s="15">
        <f>VLOOKUP($A106,[1]Hoja1!$A$9:$AM$280,9,0)+VLOOKUP($A106,[1]Hoja1!$A$9:$AM$280,10,0)</f>
        <v>0</v>
      </c>
      <c r="K106" s="16">
        <f t="shared" si="46"/>
        <v>6378</v>
      </c>
      <c r="L106" s="15">
        <f>VLOOKUP($A106,[1]Hoja1!$A$9:$AM$280,34,0)</f>
        <v>1290.5899999999999</v>
      </c>
      <c r="M106" s="16">
        <f t="shared" si="47"/>
        <v>5087.41</v>
      </c>
    </row>
    <row r="107" spans="1:13" s="11" customFormat="1" ht="13.5" customHeight="1" x14ac:dyDescent="0.25">
      <c r="A107" s="32" t="s">
        <v>167</v>
      </c>
      <c r="B107" s="13" t="s">
        <v>168</v>
      </c>
      <c r="C107" s="22" t="s">
        <v>60</v>
      </c>
      <c r="D107" s="22" t="s">
        <v>161</v>
      </c>
      <c r="E107" s="15">
        <f t="shared" si="45"/>
        <v>172.87</v>
      </c>
      <c r="F107" s="15">
        <f>VLOOKUP($A107,[1]Hoja1!$A$9:$AM$280,3,0)</f>
        <v>5186.1000000000004</v>
      </c>
      <c r="G107" s="15">
        <f>VLOOKUP($A107,[1]Hoja1!$A$9:$AM$280,8,0)</f>
        <v>0</v>
      </c>
      <c r="H107" s="15">
        <f>VLOOKUP($A107,[1]Hoja1!$A$9:$AM$280,5,0)+VLOOKUP($A107,[1]Hoja1!$A$9:$AM$280,7,0)</f>
        <v>0</v>
      </c>
      <c r="I107" s="15">
        <f>VLOOKUP($A107,[1]Hoja1!$A$9:$AM$280,4,0)+VLOOKUP($A107,[1]Hoja1!$A$9:$AM$280,6,0)</f>
        <v>0</v>
      </c>
      <c r="J107" s="15">
        <f>VLOOKUP($A107,[1]Hoja1!$A$9:$AM$280,9,0)+VLOOKUP($A107,[1]Hoja1!$A$9:$AM$280,10,0)</f>
        <v>1131.9000000000001</v>
      </c>
      <c r="K107" s="16">
        <f t="shared" si="46"/>
        <v>6318</v>
      </c>
      <c r="L107" s="15">
        <f>VLOOKUP($A107,[1]Hoja1!$A$9:$AM$280,34,0)</f>
        <v>166.82</v>
      </c>
      <c r="M107" s="16">
        <f t="shared" si="47"/>
        <v>6151.18</v>
      </c>
    </row>
    <row r="108" spans="1:13" s="11" customFormat="1" ht="10.5" customHeight="1" x14ac:dyDescent="0.25">
      <c r="A108" s="32"/>
      <c r="B108" s="17"/>
      <c r="C108" s="14"/>
      <c r="D108" s="14"/>
      <c r="E108" s="15"/>
      <c r="F108" s="15"/>
      <c r="G108" s="14"/>
      <c r="H108" s="14"/>
      <c r="I108" s="14"/>
      <c r="J108" s="14"/>
      <c r="K108" s="16"/>
      <c r="L108" s="16"/>
      <c r="M108" s="16"/>
    </row>
    <row r="109" spans="1:13" s="11" customFormat="1" ht="17.25" customHeight="1" x14ac:dyDescent="0.25">
      <c r="A109" s="6" t="s">
        <v>105</v>
      </c>
      <c r="B109" s="7"/>
      <c r="C109" s="8"/>
      <c r="D109" s="8"/>
      <c r="E109" s="9"/>
      <c r="F109" s="9"/>
      <c r="G109" s="8"/>
      <c r="H109" s="8"/>
      <c r="I109" s="8"/>
      <c r="J109" s="8"/>
      <c r="K109" s="10"/>
      <c r="L109" s="10"/>
      <c r="M109" s="10"/>
    </row>
    <row r="110" spans="1:13" s="11" customFormat="1" ht="10.5" customHeight="1" x14ac:dyDescent="0.25">
      <c r="A110" s="32" t="s">
        <v>153</v>
      </c>
      <c r="B110" s="13" t="s">
        <v>154</v>
      </c>
      <c r="C110" s="22" t="s">
        <v>60</v>
      </c>
      <c r="D110" s="14" t="s">
        <v>161</v>
      </c>
      <c r="E110" s="15">
        <f t="shared" ref="E110:E111" si="48">+F110/30</f>
        <v>172.87</v>
      </c>
      <c r="F110" s="15">
        <f>VLOOKUP($A110,[1]Hoja1!$A$9:$AM$280,3,0)</f>
        <v>5186.1000000000004</v>
      </c>
      <c r="G110" s="15">
        <f>VLOOKUP($A110,[1]Hoja1!$A$9:$AM$280,8,0)</f>
        <v>0</v>
      </c>
      <c r="H110" s="15">
        <f>VLOOKUP($A110,[1]Hoja1!$A$9:$AM$280,5,0)+VLOOKUP($A110,[1]Hoja1!$A$9:$AM$280,7,0)</f>
        <v>0</v>
      </c>
      <c r="I110" s="15">
        <f>VLOOKUP($A110,[1]Hoja1!$A$9:$AM$280,4,0)+VLOOKUP($A110,[1]Hoja1!$A$9:$AM$280,6,0)</f>
        <v>0</v>
      </c>
      <c r="J110" s="15">
        <f>VLOOKUP($A110,[1]Hoja1!$A$9:$AM$280,9,0)+VLOOKUP($A110,[1]Hoja1!$A$9:$AM$280,10,0)</f>
        <v>0</v>
      </c>
      <c r="K110" s="16">
        <f t="shared" ref="K110:K111" si="49">SUM(F110:J110)</f>
        <v>5186.1000000000004</v>
      </c>
      <c r="L110" s="15">
        <f>VLOOKUP($A110,[1]Hoja1!$A$9:$AM$280,34,0)</f>
        <v>-17.18</v>
      </c>
      <c r="M110" s="16">
        <f t="shared" ref="M110:M111" si="50">+K110-L110</f>
        <v>5203.2800000000007</v>
      </c>
    </row>
    <row r="111" spans="1:13" s="11" customFormat="1" ht="10.5" customHeight="1" x14ac:dyDescent="0.25">
      <c r="A111" s="32" t="s">
        <v>151</v>
      </c>
      <c r="B111" s="13" t="s">
        <v>152</v>
      </c>
      <c r="C111" s="22" t="s">
        <v>17</v>
      </c>
      <c r="D111" s="14" t="s">
        <v>161</v>
      </c>
      <c r="E111" s="15">
        <f t="shared" si="48"/>
        <v>200</v>
      </c>
      <c r="F111" s="15">
        <f>VLOOKUP($A111,[1]Hoja1!$A$9:$AM$280,3,0)</f>
        <v>6000</v>
      </c>
      <c r="G111" s="15">
        <f>VLOOKUP($A111,[1]Hoja1!$A$9:$AM$280,8,0)</f>
        <v>0</v>
      </c>
      <c r="H111" s="15">
        <f>VLOOKUP($A111,[1]Hoja1!$A$9:$AM$280,5,0)+VLOOKUP($A111,[1]Hoja1!$A$9:$AM$280,7,0)</f>
        <v>0</v>
      </c>
      <c r="I111" s="15">
        <f>VLOOKUP($A111,[1]Hoja1!$A$9:$AM$280,4,0)+VLOOKUP($A111,[1]Hoja1!$A$9:$AM$280,6,0)</f>
        <v>0</v>
      </c>
      <c r="J111" s="15">
        <f>VLOOKUP($A111,[1]Hoja1!$A$9:$AM$280,9,0)+VLOOKUP($A111,[1]Hoja1!$A$9:$AM$280,10,0)</f>
        <v>2000</v>
      </c>
      <c r="K111" s="16">
        <f t="shared" si="49"/>
        <v>8000</v>
      </c>
      <c r="L111" s="15">
        <f>VLOOKUP($A111,[1]Hoja1!$A$9:$AM$280,34,0)</f>
        <v>813.4</v>
      </c>
      <c r="M111" s="16">
        <f t="shared" si="50"/>
        <v>7186.6</v>
      </c>
    </row>
    <row r="112" spans="1:13" s="11" customFormat="1" ht="10.5" customHeight="1" x14ac:dyDescent="0.25">
      <c r="A112" s="32"/>
      <c r="B112" s="17"/>
      <c r="C112" s="14"/>
      <c r="D112" s="14"/>
      <c r="E112" s="15"/>
      <c r="F112" s="15"/>
      <c r="G112" s="14"/>
      <c r="H112" s="14"/>
      <c r="I112" s="14"/>
      <c r="J112" s="14"/>
      <c r="K112" s="16"/>
      <c r="L112" s="16"/>
      <c r="M112" s="16"/>
    </row>
    <row r="113" spans="1:13" s="11" customFormat="1" ht="17.25" customHeight="1" x14ac:dyDescent="0.25">
      <c r="A113" s="6" t="s">
        <v>106</v>
      </c>
      <c r="B113" s="7"/>
      <c r="C113" s="8"/>
      <c r="D113" s="8"/>
      <c r="E113" s="9"/>
      <c r="F113" s="9"/>
      <c r="G113" s="8"/>
      <c r="H113" s="8"/>
      <c r="I113" s="8"/>
      <c r="J113" s="8"/>
      <c r="K113" s="10"/>
      <c r="L113" s="10"/>
      <c r="M113" s="10"/>
    </row>
    <row r="114" spans="1:13" s="11" customFormat="1" ht="10.5" customHeight="1" x14ac:dyDescent="0.25">
      <c r="A114" s="32" t="s">
        <v>145</v>
      </c>
      <c r="B114" s="17" t="s">
        <v>117</v>
      </c>
      <c r="C114" s="14" t="s">
        <v>17</v>
      </c>
      <c r="D114" s="14" t="s">
        <v>161</v>
      </c>
      <c r="E114" s="15">
        <f>+F114/30</f>
        <v>333.33</v>
      </c>
      <c r="F114" s="15">
        <f>VLOOKUP($A114,[1]Hoja1!$A$9:$AM$280,3,0)</f>
        <v>9999.9</v>
      </c>
      <c r="G114" s="15">
        <f>VLOOKUP($A114,[1]Hoja1!$A$9:$AM$280,8,0)</f>
        <v>0</v>
      </c>
      <c r="H114" s="15">
        <f>VLOOKUP($A114,[1]Hoja1!$A$9:$AM$280,5,0)+VLOOKUP($A114,[1]Hoja1!$A$9:$AM$280,7,0)</f>
        <v>0</v>
      </c>
      <c r="I114" s="15">
        <f>VLOOKUP($A114,[1]Hoja1!$A$9:$AM$280,4,0)+VLOOKUP($A114,[1]Hoja1!$A$9:$AM$280,6,0)</f>
        <v>0</v>
      </c>
      <c r="J114" s="15">
        <f>VLOOKUP($A114,[1]Hoja1!$A$9:$AM$280,9,0)+VLOOKUP($A114,[1]Hoja1!$A$9:$AM$280,10,0)</f>
        <v>6603.04</v>
      </c>
      <c r="K114" s="16">
        <f>SUM(F114:J114)</f>
        <v>16602.939999999999</v>
      </c>
      <c r="L114" s="15">
        <f>VLOOKUP($A114,[1]Hoja1!$A$9:$AM$280,34,0)</f>
        <v>2593.64</v>
      </c>
      <c r="M114" s="16">
        <f>+K114-L114</f>
        <v>14009.3</v>
      </c>
    </row>
    <row r="115" spans="1:13" s="11" customFormat="1" ht="10.5" customHeight="1" x14ac:dyDescent="0.25">
      <c r="A115" s="32"/>
      <c r="B115" s="17"/>
      <c r="C115" s="14"/>
      <c r="D115" s="14"/>
      <c r="E115" s="15"/>
      <c r="F115" s="15"/>
      <c r="G115" s="14"/>
      <c r="H115" s="14"/>
      <c r="I115" s="14"/>
      <c r="J115" s="14"/>
      <c r="K115" s="16"/>
      <c r="L115" s="16"/>
      <c r="M115" s="16"/>
    </row>
    <row r="116" spans="1:13" s="11" customFormat="1" ht="17.25" customHeight="1" x14ac:dyDescent="0.25">
      <c r="A116" s="6" t="s">
        <v>128</v>
      </c>
      <c r="B116" s="7"/>
      <c r="C116" s="8"/>
      <c r="D116" s="8"/>
      <c r="E116" s="9"/>
      <c r="F116" s="9"/>
      <c r="G116" s="8"/>
      <c r="H116" s="8"/>
      <c r="I116" s="8"/>
      <c r="J116" s="8"/>
      <c r="K116" s="10"/>
      <c r="L116" s="10"/>
      <c r="M116" s="10"/>
    </row>
    <row r="117" spans="1:13" s="11" customFormat="1" ht="10.5" customHeight="1" x14ac:dyDescent="0.25">
      <c r="A117" s="32" t="s">
        <v>146</v>
      </c>
      <c r="B117" s="13" t="s">
        <v>129</v>
      </c>
      <c r="C117" s="22" t="s">
        <v>17</v>
      </c>
      <c r="D117" s="14" t="s">
        <v>161</v>
      </c>
      <c r="E117" s="15">
        <f t="shared" ref="E117:E118" si="51">+F117/30</f>
        <v>173.33333333333334</v>
      </c>
      <c r="F117" s="15">
        <f>VLOOKUP($A117,[1]Hoja1!$A$9:$AM$280,3,0)</f>
        <v>5200</v>
      </c>
      <c r="G117" s="15">
        <f>VLOOKUP($A117,[1]Hoja1!$A$9:$AM$280,8,0)</f>
        <v>0</v>
      </c>
      <c r="H117" s="15">
        <f>VLOOKUP($A117,[1]Hoja1!$A$9:$AM$280,5,0)+VLOOKUP($A117,[1]Hoja1!$A$9:$AM$280,7,0)</f>
        <v>0</v>
      </c>
      <c r="I117" s="15">
        <f>VLOOKUP($A117,[1]Hoja1!$A$9:$AM$280,4,0)+VLOOKUP($A117,[1]Hoja1!$A$9:$AM$280,6,0)</f>
        <v>0</v>
      </c>
      <c r="J117" s="15">
        <f>VLOOKUP($A117,[1]Hoja1!$A$9:$AM$280,9,0)+VLOOKUP($A117,[1]Hoja1!$A$9:$AM$280,10,0)</f>
        <v>2139.6999999999998</v>
      </c>
      <c r="K117" s="16">
        <f t="shared" ref="K117:K118" si="52">SUM(F117:J117)</f>
        <v>7339.7</v>
      </c>
      <c r="L117" s="15">
        <f>VLOOKUP($A117,[1]Hoja1!$A$9:$AM$280,34,0)</f>
        <v>3712.4</v>
      </c>
      <c r="M117" s="16">
        <f t="shared" ref="M117:M118" si="53">+K117-L117</f>
        <v>3627.2999999999997</v>
      </c>
    </row>
    <row r="118" spans="1:13" s="11" customFormat="1" ht="10.5" customHeight="1" x14ac:dyDescent="0.25">
      <c r="A118" s="32" t="s">
        <v>178</v>
      </c>
      <c r="B118" s="13" t="s">
        <v>179</v>
      </c>
      <c r="C118" s="22" t="s">
        <v>17</v>
      </c>
      <c r="D118" s="14" t="s">
        <v>161</v>
      </c>
      <c r="E118" s="15">
        <f t="shared" si="51"/>
        <v>80</v>
      </c>
      <c r="F118" s="15">
        <f>VLOOKUP($A118,[1]Hoja1!$A$9:$AM$280,3,0)</f>
        <v>2400</v>
      </c>
      <c r="G118" s="15">
        <f>VLOOKUP($A118,[1]Hoja1!$A$9:$AM$280,8,0)</f>
        <v>5287.67</v>
      </c>
      <c r="H118" s="15">
        <f>VLOOKUP($A118,[1]Hoja1!$A$9:$AM$280,5,0)+VLOOKUP($A118,[1]Hoja1!$A$9:$AM$280,7,0)</f>
        <v>77.81</v>
      </c>
      <c r="I118" s="15">
        <f>VLOOKUP($A118,[1]Hoja1!$A$9:$AM$280,4,0)+VLOOKUP($A118,[1]Hoja1!$A$9:$AM$280,6,0)</f>
        <v>0</v>
      </c>
      <c r="J118" s="15">
        <f>VLOOKUP($A118,[1]Hoja1!$A$9:$AM$280,9,0)+VLOOKUP($A118,[1]Hoja1!$A$9:$AM$280,10,0)</f>
        <v>8000</v>
      </c>
      <c r="K118" s="16">
        <f t="shared" si="52"/>
        <v>15765.48</v>
      </c>
      <c r="L118" s="15">
        <f>VLOOKUP($A118,[1]Hoja1!$A$9:$AM$280,34,0)</f>
        <v>1952.32</v>
      </c>
      <c r="M118" s="16">
        <f t="shared" si="53"/>
        <v>13813.16</v>
      </c>
    </row>
    <row r="119" spans="1:13" s="11" customFormat="1" ht="10.5" customHeight="1" x14ac:dyDescent="0.25">
      <c r="A119" s="32"/>
      <c r="B119" s="17"/>
      <c r="C119" s="14"/>
      <c r="D119" s="14"/>
      <c r="E119" s="15"/>
      <c r="F119" s="15"/>
      <c r="G119" s="14"/>
      <c r="H119" s="14"/>
      <c r="I119" s="14"/>
      <c r="J119" s="14"/>
      <c r="K119" s="16"/>
      <c r="L119" s="16"/>
      <c r="M119" s="16"/>
    </row>
    <row r="120" spans="1:13" s="11" customFormat="1" ht="17.25" customHeight="1" x14ac:dyDescent="0.25">
      <c r="A120" s="6" t="s">
        <v>175</v>
      </c>
      <c r="B120" s="7"/>
      <c r="C120" s="8"/>
      <c r="D120" s="8"/>
      <c r="E120" s="9"/>
      <c r="F120" s="9"/>
      <c r="G120" s="8"/>
      <c r="H120" s="8"/>
      <c r="I120" s="8"/>
      <c r="J120" s="8"/>
      <c r="K120" s="10"/>
      <c r="L120" s="10"/>
      <c r="M120" s="10"/>
    </row>
    <row r="121" spans="1:13" s="11" customFormat="1" ht="10.5" customHeight="1" x14ac:dyDescent="0.25">
      <c r="A121" s="32" t="s">
        <v>162</v>
      </c>
      <c r="B121" s="13" t="s">
        <v>163</v>
      </c>
      <c r="C121" s="14" t="s">
        <v>166</v>
      </c>
      <c r="D121" s="14" t="s">
        <v>161</v>
      </c>
      <c r="E121" s="15">
        <f>+F121/30</f>
        <v>580.98</v>
      </c>
      <c r="F121" s="15">
        <f>VLOOKUP($A121,[1]Hoja1!$A$9:$AM$280,3,0)</f>
        <v>17429.400000000001</v>
      </c>
      <c r="G121" s="15">
        <f>VLOOKUP($A121,[1]Hoja1!$A$9:$AM$280,8,0)</f>
        <v>0</v>
      </c>
      <c r="H121" s="15">
        <f>VLOOKUP($A121,[1]Hoja1!$A$9:$AM$280,5,0)+VLOOKUP($A121,[1]Hoja1!$A$9:$AM$280,7,0)</f>
        <v>0</v>
      </c>
      <c r="I121" s="15">
        <f>VLOOKUP($A121,[1]Hoja1!$A$9:$AM$280,4,0)+VLOOKUP($A121,[1]Hoja1!$A$9:$AM$280,6,0)</f>
        <v>0</v>
      </c>
      <c r="J121" s="15">
        <f>VLOOKUP($A121,[1]Hoja1!$A$9:$AM$280,9,0)+VLOOKUP($A121,[1]Hoja1!$A$9:$AM$280,10,0)</f>
        <v>0</v>
      </c>
      <c r="K121" s="16">
        <f>SUM(F121:J121)</f>
        <v>17429.400000000001</v>
      </c>
      <c r="L121" s="15">
        <f>VLOOKUP($A121,[1]Hoja1!$A$9:$AM$280,34,0)</f>
        <v>2825.26</v>
      </c>
      <c r="M121" s="16">
        <f>+K121-L121</f>
        <v>14604.140000000001</v>
      </c>
    </row>
    <row r="122" spans="1:13" s="11" customFormat="1" ht="10.5" customHeight="1" x14ac:dyDescent="0.25">
      <c r="A122" s="32"/>
      <c r="B122" s="17"/>
      <c r="C122" s="14"/>
      <c r="D122" s="14"/>
      <c r="E122" s="15"/>
      <c r="F122" s="15"/>
      <c r="G122" s="14"/>
      <c r="H122" s="14"/>
      <c r="I122" s="14"/>
      <c r="J122" s="14"/>
      <c r="K122" s="16"/>
      <c r="L122" s="16"/>
      <c r="M122" s="16"/>
    </row>
    <row r="123" spans="1:13" s="11" customFormat="1" ht="17.25" customHeight="1" x14ac:dyDescent="0.25">
      <c r="A123" s="6" t="s">
        <v>107</v>
      </c>
      <c r="B123" s="7"/>
      <c r="C123" s="8"/>
      <c r="D123" s="8"/>
      <c r="E123" s="9"/>
      <c r="F123" s="9"/>
      <c r="G123" s="8"/>
      <c r="H123" s="8"/>
      <c r="I123" s="8"/>
      <c r="J123" s="8"/>
      <c r="K123" s="10"/>
      <c r="L123" s="10"/>
      <c r="M123" s="10"/>
    </row>
    <row r="124" spans="1:13" s="11" customFormat="1" ht="10.5" customHeight="1" x14ac:dyDescent="0.25">
      <c r="A124" s="32" t="s">
        <v>108</v>
      </c>
      <c r="B124" s="13" t="s">
        <v>109</v>
      </c>
      <c r="C124" s="22" t="s">
        <v>17</v>
      </c>
      <c r="D124" s="22" t="s">
        <v>18</v>
      </c>
      <c r="E124" s="15">
        <f>+F124/30</f>
        <v>172.87</v>
      </c>
      <c r="F124" s="15">
        <f>VLOOKUP($A124,[1]Hoja1!$A$9:$AM$280,3,0)</f>
        <v>5186.1000000000004</v>
      </c>
      <c r="G124" s="15">
        <f>VLOOKUP($A124,[1]Hoja1!$A$9:$AM$280,8,0)</f>
        <v>0</v>
      </c>
      <c r="H124" s="15">
        <f>VLOOKUP($A124,[1]Hoja1!$A$9:$AM$280,5,0)+VLOOKUP($A124,[1]Hoja1!$A$9:$AM$280,7,0)</f>
        <v>0</v>
      </c>
      <c r="I124" s="15">
        <f>VLOOKUP($A124,[1]Hoja1!$A$9:$AM$280,4,0)+VLOOKUP($A124,[1]Hoja1!$A$9:$AM$280,6,0)</f>
        <v>0</v>
      </c>
      <c r="J124" s="15">
        <f>VLOOKUP($A124,[1]Hoja1!$A$9:$AM$280,9,0)+VLOOKUP($A124,[1]Hoja1!$A$9:$AM$280,10,0)</f>
        <v>1113.9000000000001</v>
      </c>
      <c r="K124" s="16">
        <f>SUM(F124:J124)</f>
        <v>6300</v>
      </c>
      <c r="L124" s="15">
        <f>VLOOKUP($A124,[1]Hoja1!$A$9:$AM$280,34,0)</f>
        <v>164.86</v>
      </c>
      <c r="M124" s="16">
        <f>+K124-L124</f>
        <v>6135.14</v>
      </c>
    </row>
    <row r="125" spans="1:13" s="11" customFormat="1" ht="10.5" customHeight="1" x14ac:dyDescent="0.25">
      <c r="A125" s="32"/>
      <c r="B125" s="17"/>
      <c r="C125" s="14"/>
      <c r="D125" s="14"/>
      <c r="E125" s="15"/>
      <c r="F125" s="15"/>
      <c r="G125" s="14"/>
      <c r="H125" s="14"/>
      <c r="I125" s="14"/>
      <c r="J125" s="14"/>
      <c r="K125" s="16"/>
      <c r="L125" s="16"/>
      <c r="M125" s="16"/>
    </row>
    <row r="126" spans="1:13" s="11" customFormat="1" ht="17.25" customHeight="1" x14ac:dyDescent="0.25">
      <c r="A126" s="6" t="s">
        <v>110</v>
      </c>
      <c r="B126" s="7"/>
      <c r="C126" s="8"/>
      <c r="D126" s="8"/>
      <c r="E126" s="9"/>
      <c r="F126" s="9"/>
      <c r="G126" s="8"/>
      <c r="H126" s="8"/>
      <c r="I126" s="8"/>
      <c r="J126" s="8"/>
      <c r="K126" s="10"/>
      <c r="L126" s="10"/>
      <c r="M126" s="10"/>
    </row>
    <row r="127" spans="1:13" s="11" customFormat="1" ht="10.5" customHeight="1" x14ac:dyDescent="0.25">
      <c r="A127" s="32" t="s">
        <v>118</v>
      </c>
      <c r="B127" s="23" t="s">
        <v>112</v>
      </c>
      <c r="C127" s="22" t="s">
        <v>17</v>
      </c>
      <c r="D127" s="14" t="s">
        <v>161</v>
      </c>
      <c r="E127" s="15">
        <f>+F127/30</f>
        <v>172.87</v>
      </c>
      <c r="F127" s="15">
        <f>VLOOKUP($A127,[1]Hoja1!$A$9:$AM$280,3,0)</f>
        <v>5186.1000000000004</v>
      </c>
      <c r="G127" s="15">
        <f>VLOOKUP($A127,[1]Hoja1!$A$9:$AM$280,8,0)</f>
        <v>0</v>
      </c>
      <c r="H127" s="15">
        <f>VLOOKUP($A127,[1]Hoja1!$A$9:$AM$280,5,0)+VLOOKUP($A127,[1]Hoja1!$A$9:$AM$280,7,0)</f>
        <v>0</v>
      </c>
      <c r="I127" s="15">
        <f>VLOOKUP($A127,[1]Hoja1!$A$9:$AM$280,4,0)+VLOOKUP($A127,[1]Hoja1!$A$9:$AM$280,6,0)</f>
        <v>0</v>
      </c>
      <c r="J127" s="15">
        <f>VLOOKUP($A127,[1]Hoja1!$A$9:$AM$280,9,0)+VLOOKUP($A127,[1]Hoja1!$A$9:$AM$280,10,0)</f>
        <v>0</v>
      </c>
      <c r="K127" s="16">
        <f>SUM(F127:J127)</f>
        <v>5186.1000000000004</v>
      </c>
      <c r="L127" s="15">
        <f>VLOOKUP($A127,[1]Hoja1!$A$9:$AM$280,34,0)</f>
        <v>-17.18</v>
      </c>
      <c r="M127" s="16">
        <f>+K127-L127</f>
        <v>5203.2800000000007</v>
      </c>
    </row>
    <row r="128" spans="1:13" x14ac:dyDescent="0.25">
      <c r="K128" s="26"/>
      <c r="L128" s="26"/>
      <c r="M128" s="26"/>
    </row>
    <row r="130" spans="10:13" ht="17.25" customHeight="1" x14ac:dyDescent="0.25">
      <c r="K130" s="27">
        <f>SUM(K7:K127)</f>
        <v>714147.39999999979</v>
      </c>
      <c r="L130" s="27">
        <f>SUM(L7:L127)</f>
        <v>140958.16000000006</v>
      </c>
      <c r="M130" s="27">
        <f>SUM(M7:M127)</f>
        <v>573189.24000000011</v>
      </c>
    </row>
    <row r="131" spans="10:13" ht="17.25" customHeight="1" x14ac:dyDescent="0.2">
      <c r="J131" s="25"/>
      <c r="K131" s="33">
        <v>714147.4</v>
      </c>
      <c r="L131" s="34">
        <v>140958.16</v>
      </c>
      <c r="M131" s="34">
        <v>573189.24</v>
      </c>
    </row>
    <row r="132" spans="10:13" ht="17.25" customHeight="1" x14ac:dyDescent="0.2">
      <c r="K132" s="29">
        <f>+K130-K131</f>
        <v>0</v>
      </c>
      <c r="L132" s="30">
        <f t="shared" ref="L132:M132" si="54">+L130-L131</f>
        <v>0</v>
      </c>
      <c r="M132" s="30">
        <f t="shared" si="54"/>
        <v>0</v>
      </c>
    </row>
    <row r="133" spans="10:13" ht="17.25" customHeight="1" x14ac:dyDescent="0.25">
      <c r="L133" s="28"/>
      <c r="M133" s="28"/>
    </row>
    <row r="134" spans="10:13" ht="17.25" customHeight="1" x14ac:dyDescent="0.2">
      <c r="K134" s="31"/>
      <c r="L134" s="31"/>
      <c r="M134" s="31"/>
    </row>
    <row r="135" spans="10:13" ht="17.25" customHeight="1" x14ac:dyDescent="0.25">
      <c r="K135" s="28"/>
      <c r="L135" s="28"/>
      <c r="M135" s="28"/>
    </row>
    <row r="136" spans="10:13" ht="17.25" customHeight="1" x14ac:dyDescent="0.25"/>
    <row r="137" spans="10:13" ht="17.25" customHeight="1" x14ac:dyDescent="0.25"/>
    <row r="138" spans="10:13" ht="17.25" customHeight="1" x14ac:dyDescent="0.25"/>
    <row r="139" spans="10:13" ht="17.25" customHeight="1" x14ac:dyDescent="0.25"/>
    <row r="140" spans="10:13" ht="17.25" customHeight="1" x14ac:dyDescent="0.25"/>
    <row r="141" spans="10:13" ht="17.25" customHeight="1" x14ac:dyDescent="0.25"/>
    <row r="142" spans="10:13" ht="17.25" customHeight="1" x14ac:dyDescent="0.25"/>
    <row r="143" spans="10:13" ht="17.25" customHeight="1" x14ac:dyDescent="0.25"/>
    <row r="144" spans="10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</sheetData>
  <autoFilter ref="A6:M129" xr:uid="{00000000-0009-0000-0000-000000000000}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2019-06-26T21:08:16Z</dcterms:created>
  <dcterms:modified xsi:type="dcterms:W3CDTF">2022-08-02T16:26:26Z</dcterms:modified>
</cp:coreProperties>
</file>