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/>
  <mc:AlternateContent xmlns:mc="http://schemas.openxmlformats.org/markup-compatibility/2006">
    <mc:Choice Requires="x15">
      <x15ac:absPath xmlns:x15ac="http://schemas.microsoft.com/office/spreadsheetml/2010/11/ac" url="C:\Users\Finanzas01\Documents\ARACELI\Transparencia\"/>
    </mc:Choice>
  </mc:AlternateContent>
  <xr:revisionPtr revIDLastSave="0" documentId="13_ncr:1_{FAC1202A-B7A4-4394-9FC9-4662A9F918D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ayo" sheetId="1" r:id="rId1"/>
  </sheets>
  <externalReferences>
    <externalReference r:id="rId2"/>
  </externalReferences>
  <definedNames>
    <definedName name="_xlnm._FilterDatabase" localSheetId="0" hidden="1">Mayo!$A$6:$M$134</definedName>
    <definedName name="_xlnm.Print_Area" localSheetId="0">Mayo!$A$1:$M$132</definedName>
    <definedName name="_xlnm.Print_Titles" localSheetId="0">Mayo!$1:$6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32" i="1" l="1"/>
  <c r="L129" i="1"/>
  <c r="L126" i="1"/>
  <c r="L123" i="1"/>
  <c r="L122" i="1"/>
  <c r="L119" i="1"/>
  <c r="L116" i="1"/>
  <c r="L115" i="1"/>
  <c r="L112" i="1"/>
  <c r="L111" i="1"/>
  <c r="L110" i="1"/>
  <c r="L109" i="1"/>
  <c r="L106" i="1"/>
  <c r="L105" i="1"/>
  <c r="L104" i="1"/>
  <c r="L101" i="1"/>
  <c r="L100" i="1"/>
  <c r="L99" i="1"/>
  <c r="L95" i="1"/>
  <c r="L94" i="1"/>
  <c r="L91" i="1"/>
  <c r="L88" i="1"/>
  <c r="L85" i="1"/>
  <c r="L84" i="1"/>
  <c r="L81" i="1"/>
  <c r="L78" i="1"/>
  <c r="L77" i="1"/>
  <c r="L74" i="1"/>
  <c r="L73" i="1"/>
  <c r="L70" i="1"/>
  <c r="L66" i="1"/>
  <c r="L65" i="1"/>
  <c r="L64" i="1"/>
  <c r="L63" i="1"/>
  <c r="L60" i="1"/>
  <c r="L59" i="1"/>
  <c r="L58" i="1"/>
  <c r="L57" i="1"/>
  <c r="L56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3" i="1"/>
  <c r="L32" i="1"/>
  <c r="L29" i="1"/>
  <c r="L26" i="1"/>
  <c r="L25" i="1"/>
  <c r="L24" i="1"/>
  <c r="L23" i="1"/>
  <c r="L22" i="1"/>
  <c r="L19" i="1"/>
  <c r="L18" i="1"/>
  <c r="L15" i="1"/>
  <c r="L12" i="1"/>
  <c r="L11" i="1"/>
  <c r="L10" i="1"/>
  <c r="L9" i="1"/>
  <c r="L8" i="1"/>
  <c r="J132" i="1"/>
  <c r="I132" i="1"/>
  <c r="H132" i="1"/>
  <c r="G132" i="1"/>
  <c r="F132" i="1"/>
  <c r="J129" i="1"/>
  <c r="I129" i="1"/>
  <c r="H129" i="1"/>
  <c r="G129" i="1"/>
  <c r="F129" i="1"/>
  <c r="J126" i="1"/>
  <c r="I126" i="1"/>
  <c r="H126" i="1"/>
  <c r="G126" i="1"/>
  <c r="F126" i="1"/>
  <c r="J123" i="1"/>
  <c r="I123" i="1"/>
  <c r="H123" i="1"/>
  <c r="G123" i="1"/>
  <c r="F123" i="1"/>
  <c r="J122" i="1"/>
  <c r="I122" i="1"/>
  <c r="H122" i="1"/>
  <c r="G122" i="1"/>
  <c r="F122" i="1"/>
  <c r="J119" i="1"/>
  <c r="I119" i="1"/>
  <c r="H119" i="1"/>
  <c r="G119" i="1"/>
  <c r="F119" i="1"/>
  <c r="J116" i="1"/>
  <c r="I116" i="1"/>
  <c r="H116" i="1"/>
  <c r="G116" i="1"/>
  <c r="F116" i="1"/>
  <c r="J115" i="1"/>
  <c r="I115" i="1"/>
  <c r="H115" i="1"/>
  <c r="G115" i="1"/>
  <c r="F115" i="1"/>
  <c r="J112" i="1"/>
  <c r="I112" i="1"/>
  <c r="H112" i="1"/>
  <c r="G112" i="1"/>
  <c r="F112" i="1"/>
  <c r="J111" i="1"/>
  <c r="I111" i="1"/>
  <c r="H111" i="1"/>
  <c r="G111" i="1"/>
  <c r="F111" i="1"/>
  <c r="J110" i="1"/>
  <c r="I110" i="1"/>
  <c r="H110" i="1"/>
  <c r="G110" i="1"/>
  <c r="F110" i="1"/>
  <c r="J109" i="1"/>
  <c r="I109" i="1"/>
  <c r="H109" i="1"/>
  <c r="G109" i="1"/>
  <c r="F109" i="1"/>
  <c r="J106" i="1"/>
  <c r="I106" i="1"/>
  <c r="H106" i="1"/>
  <c r="G106" i="1"/>
  <c r="F106" i="1"/>
  <c r="J105" i="1"/>
  <c r="I105" i="1"/>
  <c r="H105" i="1"/>
  <c r="G105" i="1"/>
  <c r="F105" i="1"/>
  <c r="J104" i="1"/>
  <c r="I104" i="1"/>
  <c r="H104" i="1"/>
  <c r="G104" i="1"/>
  <c r="F104" i="1"/>
  <c r="J101" i="1"/>
  <c r="I101" i="1"/>
  <c r="H101" i="1"/>
  <c r="G101" i="1"/>
  <c r="F101" i="1"/>
  <c r="J100" i="1"/>
  <c r="I100" i="1"/>
  <c r="H100" i="1"/>
  <c r="G100" i="1"/>
  <c r="F100" i="1"/>
  <c r="J99" i="1"/>
  <c r="I99" i="1"/>
  <c r="H99" i="1"/>
  <c r="G99" i="1"/>
  <c r="F99" i="1"/>
  <c r="J95" i="1"/>
  <c r="I95" i="1"/>
  <c r="H95" i="1"/>
  <c r="G95" i="1"/>
  <c r="F95" i="1"/>
  <c r="J94" i="1"/>
  <c r="I94" i="1"/>
  <c r="H94" i="1"/>
  <c r="G94" i="1"/>
  <c r="F94" i="1"/>
  <c r="J91" i="1"/>
  <c r="I91" i="1"/>
  <c r="H91" i="1"/>
  <c r="G91" i="1"/>
  <c r="F91" i="1"/>
  <c r="J88" i="1"/>
  <c r="I88" i="1"/>
  <c r="H88" i="1"/>
  <c r="G88" i="1"/>
  <c r="F88" i="1"/>
  <c r="J85" i="1"/>
  <c r="I85" i="1"/>
  <c r="H85" i="1"/>
  <c r="G85" i="1"/>
  <c r="F85" i="1"/>
  <c r="J84" i="1"/>
  <c r="I84" i="1"/>
  <c r="H84" i="1"/>
  <c r="G84" i="1"/>
  <c r="F84" i="1"/>
  <c r="J81" i="1"/>
  <c r="I81" i="1"/>
  <c r="H81" i="1"/>
  <c r="G81" i="1"/>
  <c r="F81" i="1"/>
  <c r="J78" i="1"/>
  <c r="I78" i="1"/>
  <c r="H78" i="1"/>
  <c r="G78" i="1"/>
  <c r="F78" i="1"/>
  <c r="J77" i="1"/>
  <c r="I77" i="1"/>
  <c r="H77" i="1"/>
  <c r="G77" i="1"/>
  <c r="F77" i="1"/>
  <c r="J74" i="1"/>
  <c r="I74" i="1"/>
  <c r="H74" i="1"/>
  <c r="G74" i="1"/>
  <c r="F74" i="1"/>
  <c r="J73" i="1"/>
  <c r="I73" i="1"/>
  <c r="H73" i="1"/>
  <c r="G73" i="1"/>
  <c r="F73" i="1"/>
  <c r="J70" i="1"/>
  <c r="I70" i="1"/>
  <c r="H70" i="1"/>
  <c r="G70" i="1"/>
  <c r="F70" i="1"/>
  <c r="J66" i="1"/>
  <c r="I66" i="1"/>
  <c r="H66" i="1"/>
  <c r="G66" i="1"/>
  <c r="F66" i="1"/>
  <c r="J65" i="1"/>
  <c r="I65" i="1"/>
  <c r="H65" i="1"/>
  <c r="G65" i="1"/>
  <c r="F65" i="1"/>
  <c r="J64" i="1"/>
  <c r="I64" i="1"/>
  <c r="H64" i="1"/>
  <c r="G64" i="1"/>
  <c r="F64" i="1"/>
  <c r="J63" i="1"/>
  <c r="I63" i="1"/>
  <c r="H63" i="1"/>
  <c r="G63" i="1"/>
  <c r="F63" i="1"/>
  <c r="J60" i="1"/>
  <c r="I60" i="1"/>
  <c r="H60" i="1"/>
  <c r="G60" i="1"/>
  <c r="F60" i="1"/>
  <c r="J59" i="1"/>
  <c r="I59" i="1"/>
  <c r="H59" i="1"/>
  <c r="G59" i="1"/>
  <c r="F59" i="1"/>
  <c r="J58" i="1"/>
  <c r="I58" i="1"/>
  <c r="H58" i="1"/>
  <c r="G58" i="1"/>
  <c r="F58" i="1"/>
  <c r="J57" i="1"/>
  <c r="I57" i="1"/>
  <c r="H57" i="1"/>
  <c r="G57" i="1"/>
  <c r="F57" i="1"/>
  <c r="J56" i="1"/>
  <c r="I56" i="1"/>
  <c r="H56" i="1"/>
  <c r="G56" i="1"/>
  <c r="F56" i="1"/>
  <c r="J53" i="1"/>
  <c r="I53" i="1"/>
  <c r="H53" i="1"/>
  <c r="G53" i="1"/>
  <c r="F53" i="1"/>
  <c r="J52" i="1"/>
  <c r="I52" i="1"/>
  <c r="H52" i="1"/>
  <c r="G52" i="1"/>
  <c r="F52" i="1"/>
  <c r="J51" i="1"/>
  <c r="I51" i="1"/>
  <c r="H51" i="1"/>
  <c r="G51" i="1"/>
  <c r="F51" i="1"/>
  <c r="J50" i="1"/>
  <c r="I50" i="1"/>
  <c r="H50" i="1"/>
  <c r="G50" i="1"/>
  <c r="F50" i="1"/>
  <c r="J49" i="1"/>
  <c r="I49" i="1"/>
  <c r="H49" i="1"/>
  <c r="G49" i="1"/>
  <c r="F49" i="1"/>
  <c r="J48" i="1"/>
  <c r="I48" i="1"/>
  <c r="H48" i="1"/>
  <c r="G48" i="1"/>
  <c r="F48" i="1"/>
  <c r="J47" i="1"/>
  <c r="I47" i="1"/>
  <c r="H47" i="1"/>
  <c r="G47" i="1"/>
  <c r="F47" i="1"/>
  <c r="J46" i="1"/>
  <c r="I46" i="1"/>
  <c r="H46" i="1"/>
  <c r="G46" i="1"/>
  <c r="F46" i="1"/>
  <c r="J45" i="1"/>
  <c r="I45" i="1"/>
  <c r="H45" i="1"/>
  <c r="G45" i="1"/>
  <c r="F45" i="1"/>
  <c r="J44" i="1"/>
  <c r="I44" i="1"/>
  <c r="H44" i="1"/>
  <c r="G44" i="1"/>
  <c r="F44" i="1"/>
  <c r="J43" i="1"/>
  <c r="I43" i="1"/>
  <c r="H43" i="1"/>
  <c r="G43" i="1"/>
  <c r="F43" i="1"/>
  <c r="J42" i="1"/>
  <c r="I42" i="1"/>
  <c r="H42" i="1"/>
  <c r="G42" i="1"/>
  <c r="F42" i="1"/>
  <c r="J41" i="1"/>
  <c r="I41" i="1"/>
  <c r="H41" i="1"/>
  <c r="G41" i="1"/>
  <c r="F41" i="1"/>
  <c r="J40" i="1"/>
  <c r="I40" i="1"/>
  <c r="H40" i="1"/>
  <c r="G40" i="1"/>
  <c r="F40" i="1"/>
  <c r="J39" i="1"/>
  <c r="I39" i="1"/>
  <c r="H39" i="1"/>
  <c r="G39" i="1"/>
  <c r="F39" i="1"/>
  <c r="J38" i="1"/>
  <c r="I38" i="1"/>
  <c r="H38" i="1"/>
  <c r="G38" i="1"/>
  <c r="F38" i="1"/>
  <c r="J37" i="1"/>
  <c r="I37" i="1"/>
  <c r="H37" i="1"/>
  <c r="G37" i="1"/>
  <c r="F37" i="1"/>
  <c r="J36" i="1"/>
  <c r="I36" i="1"/>
  <c r="H36" i="1"/>
  <c r="G36" i="1"/>
  <c r="F36" i="1"/>
  <c r="J33" i="1"/>
  <c r="I33" i="1"/>
  <c r="H33" i="1"/>
  <c r="G33" i="1"/>
  <c r="F33" i="1"/>
  <c r="J32" i="1"/>
  <c r="I32" i="1"/>
  <c r="H32" i="1"/>
  <c r="G32" i="1"/>
  <c r="F32" i="1"/>
  <c r="J29" i="1"/>
  <c r="I29" i="1"/>
  <c r="H29" i="1"/>
  <c r="G29" i="1"/>
  <c r="F29" i="1"/>
  <c r="J26" i="1"/>
  <c r="I26" i="1"/>
  <c r="H26" i="1"/>
  <c r="G26" i="1"/>
  <c r="F26" i="1"/>
  <c r="J25" i="1"/>
  <c r="I25" i="1"/>
  <c r="H25" i="1"/>
  <c r="G25" i="1"/>
  <c r="F25" i="1"/>
  <c r="J24" i="1"/>
  <c r="I24" i="1"/>
  <c r="H24" i="1"/>
  <c r="G24" i="1"/>
  <c r="F24" i="1"/>
  <c r="J23" i="1"/>
  <c r="I23" i="1"/>
  <c r="H23" i="1"/>
  <c r="G23" i="1"/>
  <c r="F23" i="1"/>
  <c r="J22" i="1"/>
  <c r="I22" i="1"/>
  <c r="H22" i="1"/>
  <c r="G22" i="1"/>
  <c r="F22" i="1"/>
  <c r="J19" i="1"/>
  <c r="I19" i="1"/>
  <c r="H19" i="1"/>
  <c r="G19" i="1"/>
  <c r="F19" i="1"/>
  <c r="J18" i="1"/>
  <c r="I18" i="1"/>
  <c r="H18" i="1"/>
  <c r="G18" i="1"/>
  <c r="F18" i="1"/>
  <c r="J15" i="1"/>
  <c r="I15" i="1"/>
  <c r="H15" i="1"/>
  <c r="G15" i="1"/>
  <c r="F15" i="1"/>
  <c r="J12" i="1"/>
  <c r="I12" i="1"/>
  <c r="H12" i="1"/>
  <c r="G12" i="1"/>
  <c r="F12" i="1"/>
  <c r="J11" i="1"/>
  <c r="I11" i="1"/>
  <c r="H11" i="1"/>
  <c r="G11" i="1"/>
  <c r="F11" i="1"/>
  <c r="J10" i="1"/>
  <c r="I10" i="1"/>
  <c r="H10" i="1"/>
  <c r="G10" i="1"/>
  <c r="F10" i="1"/>
  <c r="J9" i="1"/>
  <c r="I9" i="1"/>
  <c r="H9" i="1"/>
  <c r="G9" i="1"/>
  <c r="F9" i="1"/>
  <c r="J8" i="1"/>
  <c r="I8" i="1"/>
  <c r="H8" i="1"/>
  <c r="G8" i="1"/>
  <c r="K98" i="1"/>
  <c r="M98" i="1" s="1"/>
  <c r="F8" i="1"/>
  <c r="E105" i="1"/>
  <c r="E100" i="1"/>
  <c r="L135" i="1" l="1"/>
  <c r="L137" i="1" s="1"/>
  <c r="K19" i="1"/>
  <c r="K33" i="1"/>
  <c r="K9" i="1"/>
  <c r="K104" i="1"/>
  <c r="K119" i="1"/>
  <c r="K12" i="1"/>
  <c r="K26" i="1"/>
  <c r="K39" i="1"/>
  <c r="K47" i="1"/>
  <c r="K56" i="1"/>
  <c r="K66" i="1"/>
  <c r="K85" i="1"/>
  <c r="K101" i="1"/>
  <c r="K126" i="1"/>
  <c r="K24" i="1"/>
  <c r="K37" i="1"/>
  <c r="K42" i="1"/>
  <c r="K45" i="1"/>
  <c r="K50" i="1"/>
  <c r="K52" i="1"/>
  <c r="K59" i="1"/>
  <c r="K64" i="1"/>
  <c r="K74" i="1"/>
  <c r="K81" i="1"/>
  <c r="K94" i="1"/>
  <c r="M94" i="1" s="1"/>
  <c r="K99" i="1"/>
  <c r="K109" i="1"/>
  <c r="K111" i="1"/>
  <c r="K129" i="1"/>
  <c r="K112" i="1"/>
  <c r="K11" i="1"/>
  <c r="K23" i="1"/>
  <c r="K36" i="1"/>
  <c r="K44" i="1"/>
  <c r="K105" i="1"/>
  <c r="M105" i="1" s="1"/>
  <c r="K63" i="1"/>
  <c r="K78" i="1"/>
  <c r="K116" i="1"/>
  <c r="K123" i="1"/>
  <c r="K132" i="1"/>
  <c r="K18" i="1"/>
  <c r="K25" i="1"/>
  <c r="K32" i="1"/>
  <c r="K38" i="1"/>
  <c r="K41" i="1"/>
  <c r="K46" i="1"/>
  <c r="K49" i="1"/>
  <c r="K53" i="1"/>
  <c r="K58" i="1"/>
  <c r="K65" i="1"/>
  <c r="K73" i="1"/>
  <c r="K84" i="1"/>
  <c r="K91" i="1"/>
  <c r="K100" i="1"/>
  <c r="M100" i="1" s="1"/>
  <c r="K10" i="1"/>
  <c r="K22" i="1"/>
  <c r="K43" i="1"/>
  <c r="K51" i="1"/>
  <c r="K60" i="1"/>
  <c r="K77" i="1"/>
  <c r="K95" i="1"/>
  <c r="M95" i="1" s="1"/>
  <c r="K106" i="1"/>
  <c r="K110" i="1"/>
  <c r="K115" i="1"/>
  <c r="K122" i="1"/>
  <c r="K15" i="1"/>
  <c r="K29" i="1"/>
  <c r="K40" i="1"/>
  <c r="K48" i="1"/>
  <c r="K57" i="1"/>
  <c r="K70" i="1"/>
  <c r="K88" i="1"/>
  <c r="E94" i="1"/>
  <c r="M123" i="1" l="1"/>
  <c r="E123" i="1"/>
  <c r="M122" i="1"/>
  <c r="E122" i="1"/>
  <c r="E18" i="1"/>
  <c r="E53" i="1"/>
  <c r="E129" i="1"/>
  <c r="E119" i="1"/>
  <c r="E112" i="1"/>
  <c r="E110" i="1"/>
  <c r="E106" i="1"/>
  <c r="E99" i="1"/>
  <c r="E88" i="1"/>
  <c r="E84" i="1"/>
  <c r="E78" i="1"/>
  <c r="E74" i="1"/>
  <c r="E73" i="1"/>
  <c r="E66" i="1"/>
  <c r="E64" i="1"/>
  <c r="E60" i="1"/>
  <c r="E58" i="1"/>
  <c r="E56" i="1"/>
  <c r="E51" i="1"/>
  <c r="E49" i="1"/>
  <c r="E47" i="1"/>
  <c r="E45" i="1"/>
  <c r="E43" i="1"/>
  <c r="E41" i="1"/>
  <c r="E39" i="1"/>
  <c r="E37" i="1"/>
  <c r="E32" i="1"/>
  <c r="E26" i="1"/>
  <c r="E24" i="1"/>
  <c r="E22" i="1"/>
  <c r="E19" i="1"/>
  <c r="E126" i="1"/>
  <c r="E12" i="1"/>
  <c r="E11" i="1"/>
  <c r="E9" i="1"/>
  <c r="M18" i="1" l="1"/>
  <c r="M53" i="1"/>
  <c r="M64" i="1"/>
  <c r="M78" i="1"/>
  <c r="M112" i="1"/>
  <c r="M12" i="1"/>
  <c r="M99" i="1"/>
  <c r="M51" i="1"/>
  <c r="M101" i="1"/>
  <c r="M129" i="1"/>
  <c r="M15" i="1"/>
  <c r="M9" i="1"/>
  <c r="M33" i="1"/>
  <c r="M50" i="1"/>
  <c r="M88" i="1"/>
  <c r="M11" i="1"/>
  <c r="M19" i="1"/>
  <c r="M26" i="1"/>
  <c r="M58" i="1"/>
  <c r="M73" i="1"/>
  <c r="M106" i="1"/>
  <c r="M24" i="1"/>
  <c r="M42" i="1"/>
  <c r="M43" i="1"/>
  <c r="M56" i="1"/>
  <c r="M66" i="1"/>
  <c r="M84" i="1"/>
  <c r="E15" i="1"/>
  <c r="M22" i="1"/>
  <c r="M32" i="1"/>
  <c r="M38" i="1"/>
  <c r="M39" i="1"/>
  <c r="M46" i="1"/>
  <c r="M47" i="1"/>
  <c r="M60" i="1"/>
  <c r="M74" i="1"/>
  <c r="M110" i="1"/>
  <c r="M119" i="1"/>
  <c r="M10" i="1"/>
  <c r="M29" i="1"/>
  <c r="E29" i="1"/>
  <c r="E70" i="1"/>
  <c r="M70" i="1"/>
  <c r="E85" i="1"/>
  <c r="M85" i="1"/>
  <c r="E104" i="1"/>
  <c r="M104" i="1"/>
  <c r="E111" i="1"/>
  <c r="M111" i="1"/>
  <c r="E116" i="1"/>
  <c r="M116" i="1"/>
  <c r="E52" i="1"/>
  <c r="M52" i="1"/>
  <c r="E57" i="1"/>
  <c r="M57" i="1"/>
  <c r="E63" i="1"/>
  <c r="M63" i="1"/>
  <c r="E77" i="1"/>
  <c r="M77" i="1"/>
  <c r="M126" i="1"/>
  <c r="M59" i="1"/>
  <c r="M65" i="1"/>
  <c r="E132" i="1"/>
  <c r="M132" i="1"/>
  <c r="E10" i="1"/>
  <c r="M23" i="1"/>
  <c r="E23" i="1"/>
  <c r="M25" i="1"/>
  <c r="E25" i="1"/>
  <c r="E36" i="1"/>
  <c r="M36" i="1"/>
  <c r="M37" i="1"/>
  <c r="E40" i="1"/>
  <c r="M40" i="1"/>
  <c r="M41" i="1"/>
  <c r="E44" i="1"/>
  <c r="M44" i="1"/>
  <c r="M45" i="1"/>
  <c r="E48" i="1"/>
  <c r="M48" i="1"/>
  <c r="M49" i="1"/>
  <c r="M81" i="1"/>
  <c r="M91" i="1"/>
  <c r="M109" i="1"/>
  <c r="M115" i="1"/>
  <c r="E33" i="1"/>
  <c r="E38" i="1"/>
  <c r="E42" i="1"/>
  <c r="E46" i="1"/>
  <c r="E50" i="1"/>
  <c r="E59" i="1"/>
  <c r="E65" i="1"/>
  <c r="E81" i="1"/>
  <c r="E91" i="1"/>
  <c r="E109" i="1"/>
  <c r="E115" i="1"/>
  <c r="E8" i="1" l="1"/>
  <c r="K8" i="1" l="1"/>
  <c r="K135" i="1" s="1"/>
  <c r="K137" i="1" s="1"/>
  <c r="M8" i="1" l="1"/>
  <c r="M135" i="1" s="1"/>
  <c r="M137" i="1" s="1"/>
</calcChain>
</file>

<file path=xl/sharedStrings.xml><?xml version="1.0" encoding="utf-8"?>
<sst xmlns="http://schemas.openxmlformats.org/spreadsheetml/2006/main" count="339" uniqueCount="211">
  <si>
    <t>COMITÉ DIRECTIVO ESTATAL DEL PRI EN JALISCO</t>
  </si>
  <si>
    <t>Código</t>
  </si>
  <si>
    <t>Nombre</t>
  </si>
  <si>
    <t>Puesto</t>
  </si>
  <si>
    <t>Tipo de Pago</t>
  </si>
  <si>
    <t xml:space="preserve">TIPO DE PRESTACIONES </t>
  </si>
  <si>
    <t>Total de Percepciones</t>
  </si>
  <si>
    <t>Total de Deducciones</t>
  </si>
  <si>
    <t>Neto</t>
  </si>
  <si>
    <t>Salario Diario Bruto</t>
  </si>
  <si>
    <t xml:space="preserve">Aguinaldo Anual </t>
  </si>
  <si>
    <t>*Prima Vacacional</t>
  </si>
  <si>
    <t xml:space="preserve">Vacaciones </t>
  </si>
  <si>
    <t>Otras Percepciones</t>
  </si>
  <si>
    <t>Departamento 4103 CDE PRESIDENCIA</t>
  </si>
  <si>
    <t>00007</t>
  </si>
  <si>
    <t>De León Corona Jane Vanessa</t>
  </si>
  <si>
    <t>Auxiliar Administrativo</t>
  </si>
  <si>
    <t>Sueldos</t>
  </si>
  <si>
    <t>00216</t>
  </si>
  <si>
    <t>Decena Hernandez Lizette</t>
  </si>
  <si>
    <t>00113</t>
  </si>
  <si>
    <t>Hernandez Murillo Jose Adrian</t>
  </si>
  <si>
    <t>00199</t>
  </si>
  <si>
    <t>Meza Arana Mayra Gisela</t>
  </si>
  <si>
    <t>Departamento 4104 CDE SECRETARIA GENERAL</t>
  </si>
  <si>
    <t>Departamento 4106 CDE SECRETARIA DE ACCION ELECTORAL</t>
  </si>
  <si>
    <t>00202</t>
  </si>
  <si>
    <t>Arciniega Oropeza Alejandra Paola</t>
  </si>
  <si>
    <t>00743</t>
  </si>
  <si>
    <t>Martinez Macias  Norma Irene</t>
  </si>
  <si>
    <t>Departamento 4123 CDE SECRETARIA DE ATENCION P DISCAPACIDAD</t>
  </si>
  <si>
    <t>00276</t>
  </si>
  <si>
    <t>Mata Avila Jesus</t>
  </si>
  <si>
    <t>Secretario</t>
  </si>
  <si>
    <t>Departamento 4109 CDE SECRETARIA DE COMUNICACION SOCIAL</t>
  </si>
  <si>
    <t>00005</t>
  </si>
  <si>
    <t>Contreras García Lucila</t>
  </si>
  <si>
    <t>00021</t>
  </si>
  <si>
    <t>Rojas Lopez Miguel Angel</t>
  </si>
  <si>
    <t>Departamento 4107 CDE SECRETARIA DE FINANZAS Y ADMINISTRACION</t>
  </si>
  <si>
    <t>00001</t>
  </si>
  <si>
    <t>Andrade Padilla Daniel</t>
  </si>
  <si>
    <t>Auxiliar de Mantenimiento</t>
  </si>
  <si>
    <t>00461</t>
  </si>
  <si>
    <t>Borrayo De La Cruz Ericka Guillermina</t>
  </si>
  <si>
    <t>Intendente</t>
  </si>
  <si>
    <t>00187</t>
  </si>
  <si>
    <t>Gallegos Negrete Rosa Elena</t>
  </si>
  <si>
    <t>00165</t>
  </si>
  <si>
    <t>Gomez Dueñas Roselia</t>
  </si>
  <si>
    <t>00451</t>
  </si>
  <si>
    <t>Partida Ceja Francisco Javier</t>
  </si>
  <si>
    <t>00118</t>
  </si>
  <si>
    <t>Ramirez Gallegos Lorena</t>
  </si>
  <si>
    <t>00080</t>
  </si>
  <si>
    <t>Romero Romero Ingrid</t>
  </si>
  <si>
    <t>00169</t>
  </si>
  <si>
    <t>Tovar Lopez Rogelio</t>
  </si>
  <si>
    <t>Encargado de Informatica</t>
  </si>
  <si>
    <t>00836</t>
  </si>
  <si>
    <t>Arredondo Zuñiga Victor Manuel</t>
  </si>
  <si>
    <t>Velador</t>
  </si>
  <si>
    <t>Auxiliar Contable</t>
  </si>
  <si>
    <t>Reyes Granada Araceli Janeth</t>
  </si>
  <si>
    <t>00843</t>
  </si>
  <si>
    <t>Navarro Villa Lorena</t>
  </si>
  <si>
    <t>Larios Calvario Manuel</t>
  </si>
  <si>
    <t>Mantenimiento</t>
  </si>
  <si>
    <t>Luna Medrano Cesar Alejandro</t>
  </si>
  <si>
    <t>Departamento JUBILADOS</t>
  </si>
  <si>
    <t>Delgado Valenzuela Roberto</t>
  </si>
  <si>
    <t>Jubilado</t>
  </si>
  <si>
    <t>Rodriguez Ramirez Magdaleno</t>
  </si>
  <si>
    <t>Santillan Gonzalez Maria De La Paz</t>
  </si>
  <si>
    <t>Departamento 4105 CDE SECRETARIA DE ORGANIZACION</t>
  </si>
  <si>
    <t>00517</t>
  </si>
  <si>
    <t>Alvarado Rojas Mayra Alejandra</t>
  </si>
  <si>
    <t>00158</t>
  </si>
  <si>
    <t>Melendez Quezada Owen Mario</t>
  </si>
  <si>
    <t>Ortiz Mora Jose Alberto</t>
  </si>
  <si>
    <t>Departamento 4110 CDE SECRETARIA JURIDICA Y DE TRANSPARENCIA</t>
  </si>
  <si>
    <t>00195</t>
  </si>
  <si>
    <t>Murguia Escobedo Sandra Buenaventura</t>
  </si>
  <si>
    <t>Abogada</t>
  </si>
  <si>
    <t>Departamento 4117 CDE COMISION DE JUSTICIA PARTIDARIA</t>
  </si>
  <si>
    <t>00071</t>
  </si>
  <si>
    <t>Huerta Gomez Elizabeth</t>
  </si>
  <si>
    <t>Coordinador</t>
  </si>
  <si>
    <t>Departamento 4118 CDE COMISION ESTATAL DE PROCESOS INTERNOS</t>
  </si>
  <si>
    <t>00042</t>
  </si>
  <si>
    <t>Muciño Velazquez Erika Viviana</t>
  </si>
  <si>
    <t>Departamento 9114 INSTITUTO REYES HEROLES</t>
  </si>
  <si>
    <t>00093</t>
  </si>
  <si>
    <t>Hernandez Virgen Veronica</t>
  </si>
  <si>
    <t>Departamento 4301 SECT MOVIMIENTO TERRITORIAL</t>
  </si>
  <si>
    <t>00015</t>
  </si>
  <si>
    <t>López Hueso Tayde Lucina</t>
  </si>
  <si>
    <t>Flores Diaz Maria De La Luz</t>
  </si>
  <si>
    <t>Departamento 4501 ORG CNC</t>
  </si>
  <si>
    <t>00156</t>
  </si>
  <si>
    <t>Carrillo Carrillo Sandra Luz</t>
  </si>
  <si>
    <t>00096</t>
  </si>
  <si>
    <t>Sanchez Sanchez Micaela</t>
  </si>
  <si>
    <t>Gonzalez Vizcaino Maria Lucia</t>
  </si>
  <si>
    <t>Departamento 4502 ORG CNOP</t>
  </si>
  <si>
    <t>00781</t>
  </si>
  <si>
    <t>Hernandez Diaz Genesis</t>
  </si>
  <si>
    <t>Departamento 4741 COM MUN GUADALAJARA</t>
  </si>
  <si>
    <t>Departamento 67 CM MUN ZAPOPAN</t>
  </si>
  <si>
    <t>Departamento 4221 COM MUN TONALA</t>
  </si>
  <si>
    <t>Departamento 4794 COM MUN TEPATITLAN DE MORELOS</t>
  </si>
  <si>
    <t>00279</t>
  </si>
  <si>
    <t>Bravo Garcia Andrea Nallely</t>
  </si>
  <si>
    <t>Departamento 4799 COM MUN TLAQUEPAQUE</t>
  </si>
  <si>
    <t>00846</t>
  </si>
  <si>
    <t>Gonzalez Real Blanca Lucero</t>
  </si>
  <si>
    <t>00845</t>
  </si>
  <si>
    <t>Cuellar Hernández Rocío Elizabeth</t>
  </si>
  <si>
    <t>Ortiz Gallardo Yuri Ernestina</t>
  </si>
  <si>
    <t>00842</t>
  </si>
  <si>
    <t>Rivas Padilla  Margarita</t>
  </si>
  <si>
    <t>00873</t>
  </si>
  <si>
    <t>Mendez Salcedo Jorge Alberto</t>
  </si>
  <si>
    <t>Sub-Secretario de Finanzas</t>
  </si>
  <si>
    <t>00874</t>
  </si>
  <si>
    <t>Administrativo</t>
  </si>
  <si>
    <t>Departamento 4108 CDE SECRETARIA DE GESTION SOCIAL</t>
  </si>
  <si>
    <t>Departamento 4112 CDE SECRETARIA TECNICA DEL CPE</t>
  </si>
  <si>
    <t>Gonzalez Ramirez Miriam Noemi</t>
  </si>
  <si>
    <t>López Samano Claudia</t>
  </si>
  <si>
    <t>Iñiguez Ibarra Gustavo</t>
  </si>
  <si>
    <t>Secretario de Procesos Internos</t>
  </si>
  <si>
    <t>Departamento 4303 SECT FRENTE JUVENIL REVOLUCIONARIO</t>
  </si>
  <si>
    <t>Chavez Mora Jesus Armando</t>
  </si>
  <si>
    <t>Ayala  Rodriguez Eliazer</t>
  </si>
  <si>
    <t>Encargado</t>
  </si>
  <si>
    <t>Camiruaga López Monica Del Carmen</t>
  </si>
  <si>
    <t>Gil Medina Miriam Elyada</t>
  </si>
  <si>
    <t>Secretaria Juridica y de Tranparencia</t>
  </si>
  <si>
    <t>REMUNERACIONES DEL ORGANO ESTRUCTURA ORGANICA</t>
  </si>
  <si>
    <t>Dominguez Vazquez Fernando</t>
  </si>
  <si>
    <t>00856</t>
  </si>
  <si>
    <t>00067</t>
  </si>
  <si>
    <t>00863</t>
  </si>
  <si>
    <t>00855</t>
  </si>
  <si>
    <t>00857</t>
  </si>
  <si>
    <t>00837</t>
  </si>
  <si>
    <t>00870</t>
  </si>
  <si>
    <t>00864</t>
  </si>
  <si>
    <t>00868</t>
  </si>
  <si>
    <t>00871</t>
  </si>
  <si>
    <t>00853</t>
  </si>
  <si>
    <t>00848</t>
  </si>
  <si>
    <t>00858</t>
  </si>
  <si>
    <t>00839</t>
  </si>
  <si>
    <t>00840</t>
  </si>
  <si>
    <t>00861</t>
  </si>
  <si>
    <t>00862</t>
  </si>
  <si>
    <t>00876</t>
  </si>
  <si>
    <t>Perez Palacios Jorge Antonio</t>
  </si>
  <si>
    <t>00850</t>
  </si>
  <si>
    <t>Becerra Iñiguez Julio Ricardo</t>
  </si>
  <si>
    <t>Departamento 9115 CDE COORD DE ORG Y CONSERVACION DE ARCHI</t>
  </si>
  <si>
    <t>Encargado de Archivo de Concentracion</t>
  </si>
  <si>
    <t>00879</t>
  </si>
  <si>
    <t>00878</t>
  </si>
  <si>
    <t>Tovar Covarrubias Brianda Jackeline</t>
  </si>
  <si>
    <t>00881</t>
  </si>
  <si>
    <t>Vazquez Ochoa Ismael Isaac</t>
  </si>
  <si>
    <t>00880</t>
  </si>
  <si>
    <t>Macias Lopez Roberto</t>
  </si>
  <si>
    <t>Sueldo - Bruto  Mensual</t>
  </si>
  <si>
    <t xml:space="preserve">Sueldos </t>
  </si>
  <si>
    <t>00887</t>
  </si>
  <si>
    <t>De Leon Meza Hugo Fidencio</t>
  </si>
  <si>
    <t>00889</t>
  </si>
  <si>
    <t>Rodriguez Orozco Luis Manuel</t>
  </si>
  <si>
    <t>00860</t>
  </si>
  <si>
    <t>De La Torre Gonzalez Juan Carlos</t>
  </si>
  <si>
    <t xml:space="preserve">Secretario </t>
  </si>
  <si>
    <t>00902</t>
  </si>
  <si>
    <t>Diaz Cervantes Oscar Ivan</t>
  </si>
  <si>
    <t>00912</t>
  </si>
  <si>
    <t>Cuevas Chacon Jose Luis</t>
  </si>
  <si>
    <t>00915</t>
  </si>
  <si>
    <t>Carrillo Vazquez Jose Manuel</t>
  </si>
  <si>
    <t>00927</t>
  </si>
  <si>
    <t>Coronado Rojas Jenifer Yaneth</t>
  </si>
  <si>
    <t>00901</t>
  </si>
  <si>
    <t>Padilla Cruz Margarita</t>
  </si>
  <si>
    <t>00936</t>
  </si>
  <si>
    <t>Hernandez Arriaga Erik Daniel</t>
  </si>
  <si>
    <t>00939</t>
  </si>
  <si>
    <t>Cantu Perez Jose Manuel</t>
  </si>
  <si>
    <t>Departamento 4122 CDE SECRETARIA DE OPERACIÓN POLITICA</t>
  </si>
  <si>
    <t>00941</t>
  </si>
  <si>
    <t>Olivares Arevalo Ana Victoria</t>
  </si>
  <si>
    <t>00061</t>
  </si>
  <si>
    <t>Arreola Castañeda Alberto</t>
  </si>
  <si>
    <t>00946</t>
  </si>
  <si>
    <t>Velasco Benitez Jaime Fernando</t>
  </si>
  <si>
    <t>00947</t>
  </si>
  <si>
    <t>Cienfuegos Paredes Manuel De Jesus</t>
  </si>
  <si>
    <t>00913</t>
  </si>
  <si>
    <t>Jimenez Villarroel Lisset Carolina</t>
  </si>
  <si>
    <t>Departamento 17 OMPRI</t>
  </si>
  <si>
    <t>00948</t>
  </si>
  <si>
    <t>Guerrero Ruvalcaba Jose De Jesus</t>
  </si>
  <si>
    <t>Santana Aguilar Maria Felix</t>
  </si>
  <si>
    <t>MAYO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</si>
</sst>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&quot;$&quot;#,##0.00"/>
  </numFmts>
  <fonts count="23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b/>
      <sz val="24"/>
      <name val="Arial"/>
      <family val="2"/>
    </font>
    <font>
      <sz val="11"/>
      <color theme="1"/>
      <name val="Arial"/>
      <family val="2"/>
    </font>
    <font>
      <b/>
      <sz val="24"/>
      <color theme="1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1" tint="0.34998626667073579"/>
        <bgColor indexed="64"/>
      </patternFill>
    </fill>
  </fills>
  <borders count="7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</borders>
  <cellStyleXfs count="14">
    <xf numFmtId="0" fontId="0" fillId="0" borderId="0"/>
    <xf numFmtId="164" fontId="13" fillId="0" borderId="0" applyFont="0" applyFill="0" applyBorder="0" applyAlignment="0" applyProtection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46">
    <xf numFmtId="0" fontId="0" fillId="0" borderId="0" xfId="0"/>
    <xf numFmtId="0" fontId="15" fillId="0" borderId="0" xfId="0" applyFont="1" applyAlignment="1">
      <alignment vertical="center"/>
    </xf>
    <xf numFmtId="0" fontId="16" fillId="0" borderId="0" xfId="0" applyFont="1" applyBorder="1" applyAlignment="1">
      <alignment horizontal="center" vertical="center"/>
    </xf>
    <xf numFmtId="164" fontId="17" fillId="2" borderId="1" xfId="1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49" fontId="17" fillId="3" borderId="2" xfId="0" applyNumberFormat="1" applyFont="1" applyFill="1" applyBorder="1" applyAlignment="1">
      <alignment horizontal="left" vertical="center"/>
    </xf>
    <xf numFmtId="0" fontId="19" fillId="3" borderId="2" xfId="0" applyFont="1" applyFill="1" applyBorder="1" applyAlignment="1">
      <alignment vertical="center"/>
    </xf>
    <xf numFmtId="0" fontId="19" fillId="3" borderId="2" xfId="0" applyFont="1" applyFill="1" applyBorder="1" applyAlignment="1">
      <alignment horizontal="center" vertical="center"/>
    </xf>
    <xf numFmtId="164" fontId="19" fillId="3" borderId="2" xfId="1" applyFont="1" applyFill="1" applyBorder="1" applyAlignment="1">
      <alignment horizontal="center" vertical="center"/>
    </xf>
    <xf numFmtId="40" fontId="19" fillId="3" borderId="2" xfId="1" applyNumberFormat="1" applyFont="1" applyFill="1" applyBorder="1" applyAlignment="1">
      <alignment horizontal="right" vertical="center"/>
    </xf>
    <xf numFmtId="0" fontId="18" fillId="0" borderId="0" xfId="0" applyFont="1" applyAlignment="1">
      <alignment vertical="center"/>
    </xf>
    <xf numFmtId="49" fontId="18" fillId="0" borderId="2" xfId="0" applyNumberFormat="1" applyFont="1" applyBorder="1" applyAlignment="1">
      <alignment horizontal="center" vertical="center"/>
    </xf>
    <xf numFmtId="0" fontId="18" fillId="0" borderId="2" xfId="0" applyFont="1" applyFill="1" applyBorder="1" applyAlignment="1">
      <alignment vertical="center"/>
    </xf>
    <xf numFmtId="0" fontId="18" fillId="0" borderId="2" xfId="0" applyFont="1" applyBorder="1" applyAlignment="1">
      <alignment horizontal="center" vertical="center"/>
    </xf>
    <xf numFmtId="164" fontId="18" fillId="0" borderId="2" xfId="1" applyFont="1" applyBorder="1" applyAlignment="1">
      <alignment horizontal="center" vertical="center"/>
    </xf>
    <xf numFmtId="40" fontId="18" fillId="0" borderId="2" xfId="1" applyNumberFormat="1" applyFont="1" applyBorder="1" applyAlignment="1">
      <alignment horizontal="right" vertical="center"/>
    </xf>
    <xf numFmtId="0" fontId="18" fillId="0" borderId="2" xfId="0" applyFont="1" applyBorder="1" applyAlignment="1">
      <alignment vertical="center"/>
    </xf>
    <xf numFmtId="49" fontId="20" fillId="0" borderId="2" xfId="0" applyNumberFormat="1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/>
    </xf>
    <xf numFmtId="0" fontId="18" fillId="0" borderId="0" xfId="0" applyFont="1" applyFill="1" applyAlignment="1">
      <alignment vertical="center"/>
    </xf>
    <xf numFmtId="49" fontId="20" fillId="0" borderId="2" xfId="0" applyNumberFormat="1" applyFont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/>
    </xf>
    <xf numFmtId="0" fontId="18" fillId="0" borderId="3" xfId="0" applyFont="1" applyBorder="1" applyAlignment="1">
      <alignment vertical="center"/>
    </xf>
    <xf numFmtId="49" fontId="18" fillId="0" borderId="0" xfId="0" applyNumberFormat="1" applyFont="1" applyAlignment="1">
      <alignment horizontal="left" vertical="center"/>
    </xf>
    <xf numFmtId="164" fontId="18" fillId="0" borderId="0" xfId="1" applyFont="1" applyAlignment="1">
      <alignment horizontal="center" vertical="center"/>
    </xf>
    <xf numFmtId="40" fontId="20" fillId="0" borderId="0" xfId="1" applyNumberFormat="1" applyFont="1" applyAlignment="1">
      <alignment horizontal="right" vertical="center"/>
    </xf>
    <xf numFmtId="40" fontId="18" fillId="0" borderId="0" xfId="1" applyNumberFormat="1" applyFont="1" applyAlignment="1">
      <alignment horizontal="right" vertical="center"/>
    </xf>
    <xf numFmtId="164" fontId="18" fillId="0" borderId="0" xfId="1" applyFont="1" applyAlignment="1">
      <alignment horizontal="right" vertical="center"/>
    </xf>
    <xf numFmtId="165" fontId="22" fillId="0" borderId="0" xfId="4" applyNumberFormat="1" applyFont="1"/>
    <xf numFmtId="165" fontId="22" fillId="0" borderId="0" xfId="4" applyNumberFormat="1" applyFont="1"/>
    <xf numFmtId="165" fontId="22" fillId="0" borderId="0" xfId="0" applyNumberFormat="1" applyFont="1"/>
    <xf numFmtId="49" fontId="18" fillId="0" borderId="0" xfId="0" applyNumberFormat="1" applyFont="1" applyBorder="1" applyAlignment="1">
      <alignment horizontal="center" vertical="center"/>
    </xf>
    <xf numFmtId="165" fontId="21" fillId="0" borderId="0" xfId="11" applyNumberFormat="1" applyFont="1"/>
    <xf numFmtId="40" fontId="17" fillId="2" borderId="1" xfId="1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17" fontId="16" fillId="0" borderId="0" xfId="0" applyNumberFormat="1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49" fontId="17" fillId="2" borderId="1" xfId="0" applyNumberFormat="1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center" wrapText="1"/>
    </xf>
    <xf numFmtId="0" fontId="17" fillId="2" borderId="5" xfId="0" applyFont="1" applyFill="1" applyBorder="1" applyAlignment="1">
      <alignment horizontal="center" vertical="center" wrapText="1"/>
    </xf>
    <xf numFmtId="0" fontId="17" fillId="2" borderId="6" xfId="0" applyFont="1" applyFill="1" applyBorder="1" applyAlignment="1">
      <alignment horizontal="center" vertical="center" wrapText="1"/>
    </xf>
    <xf numFmtId="165" fontId="22" fillId="0" borderId="0" xfId="0" applyNumberFormat="1" applyFont="1"/>
    <xf numFmtId="165" fontId="22" fillId="0" borderId="0" xfId="0" applyNumberFormat="1" applyFont="1"/>
  </cellXfs>
  <cellStyles count="14">
    <cellStyle name="Millares" xfId="1" builtinId="3"/>
    <cellStyle name="Normal" xfId="0" builtinId="0"/>
    <cellStyle name="Normal 10" xfId="10" xr:uid="{00000000-0005-0000-0000-000002000000}"/>
    <cellStyle name="Normal 11" xfId="11" xr:uid="{00000000-0005-0000-0000-000003000000}"/>
    <cellStyle name="Normal 12" xfId="12" xr:uid="{00000000-0005-0000-0000-000004000000}"/>
    <cellStyle name="Normal 13" xfId="13" xr:uid="{00000000-0005-0000-0000-000005000000}"/>
    <cellStyle name="Normal 2" xfId="2" xr:uid="{00000000-0005-0000-0000-000006000000}"/>
    <cellStyle name="Normal 3" xfId="3" xr:uid="{00000000-0005-0000-0000-000007000000}"/>
    <cellStyle name="Normal 4" xfId="4" xr:uid="{00000000-0005-0000-0000-000008000000}"/>
    <cellStyle name="Normal 5" xfId="5" xr:uid="{00000000-0005-0000-0000-000009000000}"/>
    <cellStyle name="Normal 6" xfId="6" xr:uid="{00000000-0005-0000-0000-00000A000000}"/>
    <cellStyle name="Normal 7" xfId="7" xr:uid="{00000000-0005-0000-0000-00000B000000}"/>
    <cellStyle name="Normal 8" xfId="8" xr:uid="{00000000-0005-0000-0000-00000C000000}"/>
    <cellStyle name="Normal 9" xfId="9" xr:uid="{00000000-0005-0000-0000-00000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725473</xdr:colOff>
      <xdr:row>1</xdr:row>
      <xdr:rowOff>318170</xdr:rowOff>
    </xdr:to>
    <xdr:pic>
      <xdr:nvPicPr>
        <xdr:cNvPr id="2" name="Picture 1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25473" cy="69917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725473</xdr:colOff>
      <xdr:row>1</xdr:row>
      <xdr:rowOff>318170</xdr:rowOff>
    </xdr:to>
    <xdr:pic>
      <xdr:nvPicPr>
        <xdr:cNvPr id="3" name="Picture 1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25473" cy="69917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725473</xdr:colOff>
      <xdr:row>1</xdr:row>
      <xdr:rowOff>318170</xdr:rowOff>
    </xdr:to>
    <xdr:pic>
      <xdr:nvPicPr>
        <xdr:cNvPr id="4" name="Picture 1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25473" cy="69917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725473</xdr:colOff>
      <xdr:row>1</xdr:row>
      <xdr:rowOff>318170</xdr:rowOff>
    </xdr:to>
    <xdr:pic>
      <xdr:nvPicPr>
        <xdr:cNvPr id="5" name="Picture 1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25473" cy="69917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istado%20de%20nomina/SULEDOS%2005%20MAYO%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</sheetNames>
    <sheetDataSet>
      <sheetData sheetId="0">
        <row r="9">
          <cell r="A9" t="str">
            <v>Departamento 13 JUBILADOS Y TERCERA E</v>
          </cell>
        </row>
        <row r="10">
          <cell r="A10" t="str">
            <v>00067</v>
          </cell>
          <cell r="B10" t="str">
            <v>Flores Diaz Maria De La Luz</v>
          </cell>
          <cell r="C10">
            <v>5186.1000000000004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5186.1000000000004</v>
          </cell>
          <cell r="O10">
            <v>0</v>
          </cell>
          <cell r="P10">
            <v>0</v>
          </cell>
          <cell r="Q10">
            <v>0</v>
          </cell>
          <cell r="R10">
            <v>-320.60000000000002</v>
          </cell>
          <cell r="S10">
            <v>-17.18</v>
          </cell>
          <cell r="T10">
            <v>303.42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-17.18</v>
          </cell>
          <cell r="AJ10">
            <v>5203.28</v>
          </cell>
          <cell r="AK10">
            <v>142.4</v>
          </cell>
          <cell r="AL10">
            <v>256.33999999999997</v>
          </cell>
          <cell r="AM10">
            <v>731.26</v>
          </cell>
        </row>
        <row r="11">
          <cell r="A11" t="str">
            <v>00845</v>
          </cell>
          <cell r="B11" t="str">
            <v>Santillan Gonzalez Maria De La Paz</v>
          </cell>
          <cell r="C11">
            <v>5186.1000000000004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5186.1000000000004</v>
          </cell>
          <cell r="O11">
            <v>0</v>
          </cell>
          <cell r="P11">
            <v>0</v>
          </cell>
          <cell r="Q11">
            <v>0</v>
          </cell>
          <cell r="R11">
            <v>-320.60000000000002</v>
          </cell>
          <cell r="S11">
            <v>-17.18</v>
          </cell>
          <cell r="T11">
            <v>303.42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-17.18</v>
          </cell>
          <cell r="AJ11">
            <v>5203.28</v>
          </cell>
          <cell r="AK11">
            <v>142.4</v>
          </cell>
          <cell r="AL11">
            <v>256.33999999999997</v>
          </cell>
          <cell r="AM11">
            <v>731.26</v>
          </cell>
        </row>
        <row r="12">
          <cell r="A12" t="str">
            <v>00846</v>
          </cell>
          <cell r="B12" t="str">
            <v>Rodriguez Ramirez Magdaleno</v>
          </cell>
          <cell r="C12">
            <v>5186.1000000000004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5186.1000000000004</v>
          </cell>
          <cell r="O12">
            <v>0</v>
          </cell>
          <cell r="P12">
            <v>0</v>
          </cell>
          <cell r="Q12">
            <v>0</v>
          </cell>
          <cell r="R12">
            <v>-320.60000000000002</v>
          </cell>
          <cell r="S12">
            <v>-17.18</v>
          </cell>
          <cell r="T12">
            <v>303.42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-17.18</v>
          </cell>
          <cell r="AJ12">
            <v>5203.28</v>
          </cell>
          <cell r="AK12">
            <v>142.4</v>
          </cell>
          <cell r="AL12">
            <v>256.33999999999997</v>
          </cell>
          <cell r="AM12">
            <v>731.26</v>
          </cell>
        </row>
        <row r="13">
          <cell r="A13" t="str">
            <v>00857</v>
          </cell>
          <cell r="B13" t="str">
            <v>Delgado Valenzuela Roberto</v>
          </cell>
          <cell r="C13">
            <v>5334.6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5334.6</v>
          </cell>
          <cell r="O13">
            <v>0</v>
          </cell>
          <cell r="P13">
            <v>0</v>
          </cell>
          <cell r="Q13">
            <v>0</v>
          </cell>
          <cell r="R13">
            <v>-290.76</v>
          </cell>
          <cell r="S13">
            <v>0</v>
          </cell>
          <cell r="T13">
            <v>312.92</v>
          </cell>
          <cell r="U13">
            <v>0</v>
          </cell>
          <cell r="V13">
            <v>22.16</v>
          </cell>
          <cell r="W13">
            <v>146.5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168.66</v>
          </cell>
          <cell r="AJ13">
            <v>5165.9399999999996</v>
          </cell>
          <cell r="AK13">
            <v>107.94</v>
          </cell>
          <cell r="AL13">
            <v>194.3</v>
          </cell>
          <cell r="AM13">
            <v>696.8</v>
          </cell>
        </row>
        <row r="14">
          <cell r="A14" t="str">
            <v>00879</v>
          </cell>
          <cell r="B14" t="str">
            <v>Santana Aguilar Maria Felix</v>
          </cell>
          <cell r="C14">
            <v>9000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4200</v>
          </cell>
          <cell r="L14">
            <v>0</v>
          </cell>
          <cell r="M14">
            <v>0</v>
          </cell>
          <cell r="N14">
            <v>13200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1397.5</v>
          </cell>
          <cell r="U14">
            <v>0</v>
          </cell>
          <cell r="V14">
            <v>1397.5</v>
          </cell>
          <cell r="W14">
            <v>370.68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1768.18</v>
          </cell>
          <cell r="AJ14">
            <v>11431.82</v>
          </cell>
          <cell r="AK14">
            <v>255.6</v>
          </cell>
          <cell r="AL14">
            <v>460.08</v>
          </cell>
          <cell r="AM14">
            <v>909.86</v>
          </cell>
        </row>
        <row r="15">
          <cell r="A15" t="str">
            <v>Total Depto</v>
          </cell>
          <cell r="C15" t="str">
            <v xml:space="preserve">  -----------------------</v>
          </cell>
          <cell r="D15" t="str">
            <v xml:space="preserve">  -----------------------</v>
          </cell>
          <cell r="E15" t="str">
            <v xml:space="preserve">  -----------------------</v>
          </cell>
          <cell r="F15" t="str">
            <v xml:space="preserve">  -----------------------</v>
          </cell>
          <cell r="G15" t="str">
            <v xml:space="preserve">  -----------------------</v>
          </cell>
          <cell r="H15" t="str">
            <v xml:space="preserve">  -----------------------</v>
          </cell>
          <cell r="I15" t="str">
            <v xml:space="preserve">  -----------------------</v>
          </cell>
          <cell r="J15" t="str">
            <v xml:space="preserve">  -----------------------</v>
          </cell>
          <cell r="K15" t="str">
            <v xml:space="preserve">  -----------------------</v>
          </cell>
          <cell r="L15" t="str">
            <v xml:space="preserve">  -----------------------</v>
          </cell>
          <cell r="M15" t="str">
            <v xml:space="preserve">  -----------------------</v>
          </cell>
          <cell r="N15" t="str">
            <v xml:space="preserve">  -----------------------</v>
          </cell>
          <cell r="O15" t="str">
            <v xml:space="preserve">  -----------------------</v>
          </cell>
          <cell r="P15" t="str">
            <v xml:space="preserve">  -----------------------</v>
          </cell>
          <cell r="Q15" t="str">
            <v xml:space="preserve">  -----------------------</v>
          </cell>
          <cell r="R15" t="str">
            <v xml:space="preserve">  -----------------------</v>
          </cell>
          <cell r="S15" t="str">
            <v xml:space="preserve">  -----------------------</v>
          </cell>
          <cell r="T15" t="str">
            <v xml:space="preserve">  -----------------------</v>
          </cell>
          <cell r="U15" t="str">
            <v xml:space="preserve">  -----------------------</v>
          </cell>
          <cell r="V15" t="str">
            <v xml:space="preserve">  -----------------------</v>
          </cell>
          <cell r="W15" t="str">
            <v xml:space="preserve">  -----------------------</v>
          </cell>
          <cell r="X15" t="str">
            <v xml:space="preserve">  -----------------------</v>
          </cell>
          <cell r="Y15" t="str">
            <v xml:space="preserve">  -----------------------</v>
          </cell>
          <cell r="Z15" t="str">
            <v xml:space="preserve">  -----------------------</v>
          </cell>
          <cell r="AA15" t="str">
            <v xml:space="preserve">  -----------------------</v>
          </cell>
          <cell r="AB15" t="str">
            <v xml:space="preserve">  -----------------------</v>
          </cell>
          <cell r="AC15" t="str">
            <v xml:space="preserve">  -----------------------</v>
          </cell>
          <cell r="AD15" t="str">
            <v xml:space="preserve">  -----------------------</v>
          </cell>
          <cell r="AE15" t="str">
            <v xml:space="preserve">  -----------------------</v>
          </cell>
          <cell r="AF15" t="str">
            <v xml:space="preserve">  -----------------------</v>
          </cell>
          <cell r="AG15" t="str">
            <v xml:space="preserve">  -----------------------</v>
          </cell>
          <cell r="AH15" t="str">
            <v xml:space="preserve">  -----------------------</v>
          </cell>
          <cell r="AI15" t="str">
            <v xml:space="preserve">  -----------------------</v>
          </cell>
          <cell r="AJ15" t="str">
            <v xml:space="preserve">  -----------------------</v>
          </cell>
          <cell r="AK15" t="str">
            <v xml:space="preserve">  -----------------------</v>
          </cell>
          <cell r="AL15" t="str">
            <v xml:space="preserve">  -----------------------</v>
          </cell>
          <cell r="AM15" t="str">
            <v xml:space="preserve">  -----------------------</v>
          </cell>
        </row>
        <row r="16">
          <cell r="C16">
            <v>29892.9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4200</v>
          </cell>
          <cell r="L16">
            <v>0</v>
          </cell>
          <cell r="M16">
            <v>0</v>
          </cell>
          <cell r="N16">
            <v>34092.9</v>
          </cell>
          <cell r="O16">
            <v>0</v>
          </cell>
          <cell r="P16">
            <v>0</v>
          </cell>
          <cell r="Q16">
            <v>0</v>
          </cell>
          <cell r="R16">
            <v>-1252.56</v>
          </cell>
          <cell r="S16">
            <v>-51.54</v>
          </cell>
          <cell r="T16">
            <v>2620.6799999999998</v>
          </cell>
          <cell r="U16">
            <v>0</v>
          </cell>
          <cell r="V16">
            <v>1419.66</v>
          </cell>
          <cell r="W16">
            <v>517.17999999999995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1885.3</v>
          </cell>
          <cell r="AJ16">
            <v>32207.599999999999</v>
          </cell>
          <cell r="AK16">
            <v>790.74</v>
          </cell>
          <cell r="AL16">
            <v>1423.4</v>
          </cell>
          <cell r="AM16">
            <v>3800.44</v>
          </cell>
        </row>
        <row r="18">
          <cell r="A18" t="str">
            <v>Departamento 17 OMPRI</v>
          </cell>
        </row>
        <row r="19">
          <cell r="A19" t="str">
            <v>00156</v>
          </cell>
          <cell r="B19" t="str">
            <v>Carrillo Carrillo Sandra Luz</v>
          </cell>
          <cell r="C19">
            <v>7918.2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7918.2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591.12</v>
          </cell>
          <cell r="U19">
            <v>0</v>
          </cell>
          <cell r="V19">
            <v>591.12</v>
          </cell>
          <cell r="W19">
            <v>219.42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810.54</v>
          </cell>
          <cell r="AJ19">
            <v>7107.66</v>
          </cell>
          <cell r="AK19">
            <v>160.22</v>
          </cell>
          <cell r="AL19">
            <v>288.38</v>
          </cell>
          <cell r="AM19">
            <v>754.5</v>
          </cell>
        </row>
        <row r="20">
          <cell r="A20" t="str">
            <v>00948</v>
          </cell>
          <cell r="B20" t="str">
            <v>Guerrero Ruvalcaba Jose De Jesus</v>
          </cell>
          <cell r="C20">
            <v>5486.1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2073.9</v>
          </cell>
          <cell r="L20">
            <v>0</v>
          </cell>
          <cell r="M20">
            <v>0</v>
          </cell>
          <cell r="N20">
            <v>7560</v>
          </cell>
          <cell r="O20">
            <v>15</v>
          </cell>
          <cell r="P20">
            <v>1437.16</v>
          </cell>
          <cell r="Q20">
            <v>0</v>
          </cell>
          <cell r="R20">
            <v>0</v>
          </cell>
          <cell r="S20">
            <v>0</v>
          </cell>
          <cell r="T20">
            <v>552.16</v>
          </cell>
          <cell r="U20">
            <v>0</v>
          </cell>
          <cell r="V20">
            <v>552.16</v>
          </cell>
          <cell r="W20">
            <v>203.46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463.6</v>
          </cell>
          <cell r="AH20">
            <v>0</v>
          </cell>
          <cell r="AI20">
            <v>2671.38</v>
          </cell>
          <cell r="AJ20">
            <v>4888.62</v>
          </cell>
          <cell r="AK20">
            <v>149.91999999999999</v>
          </cell>
          <cell r="AL20">
            <v>269.86</v>
          </cell>
          <cell r="AM20">
            <v>738.78</v>
          </cell>
        </row>
        <row r="21">
          <cell r="A21" t="str">
            <v>Total Depto</v>
          </cell>
          <cell r="C21" t="str">
            <v xml:space="preserve">  -----------------------</v>
          </cell>
          <cell r="D21" t="str">
            <v xml:space="preserve">  -----------------------</v>
          </cell>
          <cell r="E21" t="str">
            <v xml:space="preserve">  -----------------------</v>
          </cell>
          <cell r="F21" t="str">
            <v xml:space="preserve">  -----------------------</v>
          </cell>
          <cell r="G21" t="str">
            <v xml:space="preserve">  -----------------------</v>
          </cell>
          <cell r="H21" t="str">
            <v xml:space="preserve">  -----------------------</v>
          </cell>
          <cell r="I21" t="str">
            <v xml:space="preserve">  -----------------------</v>
          </cell>
          <cell r="J21" t="str">
            <v xml:space="preserve">  -----------------------</v>
          </cell>
          <cell r="K21" t="str">
            <v xml:space="preserve">  -----------------------</v>
          </cell>
          <cell r="L21" t="str">
            <v xml:space="preserve">  -----------------------</v>
          </cell>
          <cell r="M21" t="str">
            <v xml:space="preserve">  -----------------------</v>
          </cell>
          <cell r="N21" t="str">
            <v xml:space="preserve">  -----------------------</v>
          </cell>
          <cell r="O21" t="str">
            <v xml:space="preserve">  -----------------------</v>
          </cell>
          <cell r="P21" t="str">
            <v xml:space="preserve">  -----------------------</v>
          </cell>
          <cell r="Q21" t="str">
            <v xml:space="preserve">  -----------------------</v>
          </cell>
          <cell r="R21" t="str">
            <v xml:space="preserve">  -----------------------</v>
          </cell>
          <cell r="S21" t="str">
            <v xml:space="preserve">  -----------------------</v>
          </cell>
          <cell r="T21" t="str">
            <v xml:space="preserve">  -----------------------</v>
          </cell>
          <cell r="U21" t="str">
            <v xml:space="preserve">  -----------------------</v>
          </cell>
          <cell r="V21" t="str">
            <v xml:space="preserve">  -----------------------</v>
          </cell>
          <cell r="W21" t="str">
            <v xml:space="preserve">  -----------------------</v>
          </cell>
          <cell r="X21" t="str">
            <v xml:space="preserve">  -----------------------</v>
          </cell>
          <cell r="Y21" t="str">
            <v xml:space="preserve">  -----------------------</v>
          </cell>
          <cell r="Z21" t="str">
            <v xml:space="preserve">  -----------------------</v>
          </cell>
          <cell r="AA21" t="str">
            <v xml:space="preserve">  -----------------------</v>
          </cell>
          <cell r="AB21" t="str">
            <v xml:space="preserve">  -----------------------</v>
          </cell>
          <cell r="AC21" t="str">
            <v xml:space="preserve">  -----------------------</v>
          </cell>
          <cell r="AD21" t="str">
            <v xml:space="preserve">  -----------------------</v>
          </cell>
          <cell r="AE21" t="str">
            <v xml:space="preserve">  -----------------------</v>
          </cell>
          <cell r="AF21" t="str">
            <v xml:space="preserve">  -----------------------</v>
          </cell>
          <cell r="AG21" t="str">
            <v xml:space="preserve">  -----------------------</v>
          </cell>
          <cell r="AH21" t="str">
            <v xml:space="preserve">  -----------------------</v>
          </cell>
          <cell r="AI21" t="str">
            <v xml:space="preserve">  -----------------------</v>
          </cell>
          <cell r="AJ21" t="str">
            <v xml:space="preserve">  -----------------------</v>
          </cell>
          <cell r="AK21" t="str">
            <v xml:space="preserve">  -----------------------</v>
          </cell>
          <cell r="AL21" t="str">
            <v xml:space="preserve">  -----------------------</v>
          </cell>
          <cell r="AM21" t="str">
            <v xml:space="preserve">  -----------------------</v>
          </cell>
        </row>
        <row r="22">
          <cell r="C22">
            <v>13404.3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2073.9</v>
          </cell>
          <cell r="L22">
            <v>0</v>
          </cell>
          <cell r="M22">
            <v>0</v>
          </cell>
          <cell r="N22">
            <v>15478.2</v>
          </cell>
          <cell r="O22">
            <v>15</v>
          </cell>
          <cell r="P22">
            <v>1437.16</v>
          </cell>
          <cell r="Q22">
            <v>0</v>
          </cell>
          <cell r="R22">
            <v>0</v>
          </cell>
          <cell r="S22">
            <v>0</v>
          </cell>
          <cell r="T22">
            <v>1143.28</v>
          </cell>
          <cell r="U22">
            <v>0</v>
          </cell>
          <cell r="V22">
            <v>1143.28</v>
          </cell>
          <cell r="W22">
            <v>422.88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463.6</v>
          </cell>
          <cell r="AH22">
            <v>0</v>
          </cell>
          <cell r="AI22">
            <v>3481.92</v>
          </cell>
          <cell r="AJ22">
            <v>11996.28</v>
          </cell>
          <cell r="AK22">
            <v>310.14</v>
          </cell>
          <cell r="AL22">
            <v>558.24</v>
          </cell>
          <cell r="AM22">
            <v>1493.28</v>
          </cell>
        </row>
        <row r="24">
          <cell r="A24" t="str">
            <v>Departamento 24 SECRETARIA GRAL</v>
          </cell>
        </row>
        <row r="25">
          <cell r="A25" t="str">
            <v>00874</v>
          </cell>
          <cell r="B25" t="str">
            <v>Camiruaga Lopez Monica Del Carmen</v>
          </cell>
          <cell r="C25">
            <v>6000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4705.1000000000004</v>
          </cell>
          <cell r="L25">
            <v>0</v>
          </cell>
          <cell r="M25">
            <v>0</v>
          </cell>
          <cell r="N25">
            <v>10705.1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956.66</v>
          </cell>
          <cell r="U25">
            <v>0</v>
          </cell>
          <cell r="V25">
            <v>956.66</v>
          </cell>
          <cell r="W25">
            <v>288.44</v>
          </cell>
          <cell r="X25">
            <v>2000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3245.1</v>
          </cell>
          <cell r="AJ25">
            <v>7460</v>
          </cell>
          <cell r="AK25">
            <v>203.74</v>
          </cell>
          <cell r="AL25">
            <v>366.74</v>
          </cell>
          <cell r="AM25">
            <v>825.4</v>
          </cell>
        </row>
        <row r="26">
          <cell r="A26" t="str">
            <v>Total Depto</v>
          </cell>
          <cell r="C26" t="str">
            <v xml:space="preserve">  -----------------------</v>
          </cell>
          <cell r="D26" t="str">
            <v xml:space="preserve">  -----------------------</v>
          </cell>
          <cell r="E26" t="str">
            <v xml:space="preserve">  -----------------------</v>
          </cell>
          <cell r="F26" t="str">
            <v xml:space="preserve">  -----------------------</v>
          </cell>
          <cell r="G26" t="str">
            <v xml:space="preserve">  -----------------------</v>
          </cell>
          <cell r="H26" t="str">
            <v xml:space="preserve">  -----------------------</v>
          </cell>
          <cell r="I26" t="str">
            <v xml:space="preserve">  -----------------------</v>
          </cell>
          <cell r="J26" t="str">
            <v xml:space="preserve">  -----------------------</v>
          </cell>
          <cell r="K26" t="str">
            <v xml:space="preserve">  -----------------------</v>
          </cell>
          <cell r="L26" t="str">
            <v xml:space="preserve">  -----------------------</v>
          </cell>
          <cell r="M26" t="str">
            <v xml:space="preserve">  -----------------------</v>
          </cell>
          <cell r="N26" t="str">
            <v xml:space="preserve">  -----------------------</v>
          </cell>
          <cell r="O26" t="str">
            <v xml:space="preserve">  -----------------------</v>
          </cell>
          <cell r="P26" t="str">
            <v xml:space="preserve">  -----------------------</v>
          </cell>
          <cell r="Q26" t="str">
            <v xml:space="preserve">  -----------------------</v>
          </cell>
          <cell r="R26" t="str">
            <v xml:space="preserve">  -----------------------</v>
          </cell>
          <cell r="S26" t="str">
            <v xml:space="preserve">  -----------------------</v>
          </cell>
          <cell r="T26" t="str">
            <v xml:space="preserve">  -----------------------</v>
          </cell>
          <cell r="U26" t="str">
            <v xml:space="preserve">  -----------------------</v>
          </cell>
          <cell r="V26" t="str">
            <v xml:space="preserve">  -----------------------</v>
          </cell>
          <cell r="W26" t="str">
            <v xml:space="preserve">  -----------------------</v>
          </cell>
          <cell r="X26" t="str">
            <v xml:space="preserve">  -----------------------</v>
          </cell>
          <cell r="Y26" t="str">
            <v xml:space="preserve">  -----------------------</v>
          </cell>
          <cell r="Z26" t="str">
            <v xml:space="preserve">  -----------------------</v>
          </cell>
          <cell r="AA26" t="str">
            <v xml:space="preserve">  -----------------------</v>
          </cell>
          <cell r="AB26" t="str">
            <v xml:space="preserve">  -----------------------</v>
          </cell>
          <cell r="AC26" t="str">
            <v xml:space="preserve">  -----------------------</v>
          </cell>
          <cell r="AD26" t="str">
            <v xml:space="preserve">  -----------------------</v>
          </cell>
          <cell r="AE26" t="str">
            <v xml:space="preserve">  -----------------------</v>
          </cell>
          <cell r="AF26" t="str">
            <v xml:space="preserve">  -----------------------</v>
          </cell>
          <cell r="AG26" t="str">
            <v xml:space="preserve">  -----------------------</v>
          </cell>
          <cell r="AH26" t="str">
            <v xml:space="preserve">  -----------------------</v>
          </cell>
          <cell r="AI26" t="str">
            <v xml:space="preserve">  -----------------------</v>
          </cell>
          <cell r="AJ26" t="str">
            <v xml:space="preserve">  -----------------------</v>
          </cell>
          <cell r="AK26" t="str">
            <v xml:space="preserve">  -----------------------</v>
          </cell>
          <cell r="AL26" t="str">
            <v xml:space="preserve">  -----------------------</v>
          </cell>
          <cell r="AM26" t="str">
            <v xml:space="preserve">  -----------------------</v>
          </cell>
        </row>
        <row r="27">
          <cell r="C27">
            <v>6000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4705.1000000000004</v>
          </cell>
          <cell r="L27">
            <v>0</v>
          </cell>
          <cell r="M27">
            <v>0</v>
          </cell>
          <cell r="N27">
            <v>10705.1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956.66</v>
          </cell>
          <cell r="U27">
            <v>0</v>
          </cell>
          <cell r="V27">
            <v>956.66</v>
          </cell>
          <cell r="W27">
            <v>288.44</v>
          </cell>
          <cell r="X27">
            <v>2000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3245.1</v>
          </cell>
          <cell r="AJ27">
            <v>7460</v>
          </cell>
          <cell r="AK27">
            <v>203.74</v>
          </cell>
          <cell r="AL27">
            <v>366.74</v>
          </cell>
          <cell r="AM27">
            <v>825.4</v>
          </cell>
        </row>
        <row r="29">
          <cell r="A29" t="str">
            <v>Departamento 60 CDE SECRETARIA JURIDICA Y DE TRANSPARENC</v>
          </cell>
        </row>
        <row r="30">
          <cell r="A30" t="str">
            <v>00195</v>
          </cell>
          <cell r="B30" t="str">
            <v>Murguia Escobedo Sandra Buenaventura</v>
          </cell>
          <cell r="C30">
            <v>9918.2999999999993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9918.2999999999993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830.76</v>
          </cell>
          <cell r="U30">
            <v>0</v>
          </cell>
          <cell r="V30">
            <v>830.76</v>
          </cell>
          <cell r="W30">
            <v>283.58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1114.3399999999999</v>
          </cell>
          <cell r="AJ30">
            <v>8803.9599999999991</v>
          </cell>
          <cell r="AK30">
            <v>200.68</v>
          </cell>
          <cell r="AL30">
            <v>361.22</v>
          </cell>
          <cell r="AM30">
            <v>820.42</v>
          </cell>
        </row>
        <row r="31">
          <cell r="A31" t="str">
            <v>00870</v>
          </cell>
          <cell r="B31" t="str">
            <v>Gil Medina Miriam Elyada</v>
          </cell>
          <cell r="C31">
            <v>14250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9537.56</v>
          </cell>
          <cell r="L31">
            <v>0</v>
          </cell>
          <cell r="M31">
            <v>0</v>
          </cell>
          <cell r="N31">
            <v>23787.56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3658.82</v>
          </cell>
          <cell r="U31">
            <v>0</v>
          </cell>
          <cell r="V31">
            <v>3658.82</v>
          </cell>
          <cell r="W31">
            <v>687.22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4346.04</v>
          </cell>
          <cell r="AJ31">
            <v>19441.52</v>
          </cell>
          <cell r="AK31">
            <v>455.24</v>
          </cell>
          <cell r="AL31">
            <v>819.42</v>
          </cell>
          <cell r="AM31">
            <v>1234.98</v>
          </cell>
        </row>
        <row r="32">
          <cell r="A32" t="str">
            <v>Total Depto</v>
          </cell>
          <cell r="C32" t="str">
            <v xml:space="preserve">  -----------------------</v>
          </cell>
          <cell r="D32" t="str">
            <v xml:space="preserve">  -----------------------</v>
          </cell>
          <cell r="E32" t="str">
            <v xml:space="preserve">  -----------------------</v>
          </cell>
          <cell r="F32" t="str">
            <v xml:space="preserve">  -----------------------</v>
          </cell>
          <cell r="G32" t="str">
            <v xml:space="preserve">  -----------------------</v>
          </cell>
          <cell r="H32" t="str">
            <v xml:space="preserve">  -----------------------</v>
          </cell>
          <cell r="I32" t="str">
            <v xml:space="preserve">  -----------------------</v>
          </cell>
          <cell r="J32" t="str">
            <v xml:space="preserve">  -----------------------</v>
          </cell>
          <cell r="K32" t="str">
            <v xml:space="preserve">  -----------------------</v>
          </cell>
          <cell r="L32" t="str">
            <v xml:space="preserve">  -----------------------</v>
          </cell>
          <cell r="M32" t="str">
            <v xml:space="preserve">  -----------------------</v>
          </cell>
          <cell r="N32" t="str">
            <v xml:space="preserve">  -----------------------</v>
          </cell>
          <cell r="O32" t="str">
            <v xml:space="preserve">  -----------------------</v>
          </cell>
          <cell r="P32" t="str">
            <v xml:space="preserve">  -----------------------</v>
          </cell>
          <cell r="Q32" t="str">
            <v xml:space="preserve">  -----------------------</v>
          </cell>
          <cell r="R32" t="str">
            <v xml:space="preserve">  -----------------------</v>
          </cell>
          <cell r="S32" t="str">
            <v xml:space="preserve">  -----------------------</v>
          </cell>
          <cell r="T32" t="str">
            <v xml:space="preserve">  -----------------------</v>
          </cell>
          <cell r="U32" t="str">
            <v xml:space="preserve">  -----------------------</v>
          </cell>
          <cell r="V32" t="str">
            <v xml:space="preserve">  -----------------------</v>
          </cell>
          <cell r="W32" t="str">
            <v xml:space="preserve">  -----------------------</v>
          </cell>
          <cell r="X32" t="str">
            <v xml:space="preserve">  -----------------------</v>
          </cell>
          <cell r="Y32" t="str">
            <v xml:space="preserve">  -----------------------</v>
          </cell>
          <cell r="Z32" t="str">
            <v xml:space="preserve">  -----------------------</v>
          </cell>
          <cell r="AA32" t="str">
            <v xml:space="preserve">  -----------------------</v>
          </cell>
          <cell r="AB32" t="str">
            <v xml:space="preserve">  -----------------------</v>
          </cell>
          <cell r="AC32" t="str">
            <v xml:space="preserve">  -----------------------</v>
          </cell>
          <cell r="AD32" t="str">
            <v xml:space="preserve">  -----------------------</v>
          </cell>
          <cell r="AE32" t="str">
            <v xml:space="preserve">  -----------------------</v>
          </cell>
          <cell r="AF32" t="str">
            <v xml:space="preserve">  -----------------------</v>
          </cell>
          <cell r="AG32" t="str">
            <v xml:space="preserve">  -----------------------</v>
          </cell>
          <cell r="AH32" t="str">
            <v xml:space="preserve">  -----------------------</v>
          </cell>
          <cell r="AI32" t="str">
            <v xml:space="preserve">  -----------------------</v>
          </cell>
          <cell r="AJ32" t="str">
            <v xml:space="preserve">  -----------------------</v>
          </cell>
          <cell r="AK32" t="str">
            <v xml:space="preserve">  -----------------------</v>
          </cell>
          <cell r="AL32" t="str">
            <v xml:space="preserve">  -----------------------</v>
          </cell>
          <cell r="AM32" t="str">
            <v xml:space="preserve">  -----------------------</v>
          </cell>
        </row>
        <row r="33">
          <cell r="C33">
            <v>24168.3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9537.56</v>
          </cell>
          <cell r="L33">
            <v>0</v>
          </cell>
          <cell r="M33">
            <v>0</v>
          </cell>
          <cell r="N33">
            <v>33705.86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4489.58</v>
          </cell>
          <cell r="U33">
            <v>0</v>
          </cell>
          <cell r="V33">
            <v>4489.58</v>
          </cell>
          <cell r="W33">
            <v>970.8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5460.38</v>
          </cell>
          <cell r="AJ33">
            <v>28245.48</v>
          </cell>
          <cell r="AK33">
            <v>655.92</v>
          </cell>
          <cell r="AL33">
            <v>1180.6400000000001</v>
          </cell>
          <cell r="AM33">
            <v>2055.4</v>
          </cell>
        </row>
        <row r="35">
          <cell r="A35" t="str">
            <v>Departamento 4103 CDE PRESIDENCIA</v>
          </cell>
        </row>
        <row r="36">
          <cell r="A36" t="str">
            <v>00007</v>
          </cell>
          <cell r="B36" t="str">
            <v>De León Corona Jane Vanessa</v>
          </cell>
          <cell r="C36">
            <v>11767.5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11767.5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1140.8</v>
          </cell>
          <cell r="U36">
            <v>0</v>
          </cell>
          <cell r="V36">
            <v>1140.8</v>
          </cell>
          <cell r="W36">
            <v>370.12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1510.92</v>
          </cell>
          <cell r="AJ36">
            <v>10256.58</v>
          </cell>
          <cell r="AK36">
            <v>255.26</v>
          </cell>
          <cell r="AL36">
            <v>459.46</v>
          </cell>
          <cell r="AM36">
            <v>909.32</v>
          </cell>
        </row>
        <row r="37">
          <cell r="A37" t="str">
            <v>00113</v>
          </cell>
          <cell r="B37" t="str">
            <v>Hernandez Murillo Jose Adrian</v>
          </cell>
          <cell r="C37">
            <v>17429.400000000001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17429.400000000001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2300.7199999999998</v>
          </cell>
          <cell r="U37">
            <v>0</v>
          </cell>
          <cell r="V37">
            <v>2300.7199999999998</v>
          </cell>
          <cell r="W37">
            <v>556.82000000000005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2857.54</v>
          </cell>
          <cell r="AJ37">
            <v>14571.86</v>
          </cell>
          <cell r="AK37">
            <v>373</v>
          </cell>
          <cell r="AL37">
            <v>671.38</v>
          </cell>
          <cell r="AM37">
            <v>1101.06</v>
          </cell>
        </row>
        <row r="38">
          <cell r="A38" t="str">
            <v>00118</v>
          </cell>
          <cell r="B38" t="str">
            <v>Ramirez Gallegos Lorena</v>
          </cell>
          <cell r="C38">
            <v>8550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8550</v>
          </cell>
          <cell r="O38">
            <v>15</v>
          </cell>
          <cell r="P38">
            <v>0</v>
          </cell>
          <cell r="Q38">
            <v>3128.87</v>
          </cell>
          <cell r="R38">
            <v>0</v>
          </cell>
          <cell r="S38">
            <v>0</v>
          </cell>
          <cell r="T38">
            <v>659.86</v>
          </cell>
          <cell r="U38">
            <v>0</v>
          </cell>
          <cell r="V38">
            <v>659.86</v>
          </cell>
          <cell r="W38">
            <v>259.45999999999998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4063.19</v>
          </cell>
          <cell r="AJ38">
            <v>4486.8100000000004</v>
          </cell>
          <cell r="AK38">
            <v>185.46</v>
          </cell>
          <cell r="AL38">
            <v>333.84</v>
          </cell>
          <cell r="AM38">
            <v>795.64</v>
          </cell>
        </row>
        <row r="39">
          <cell r="A39" t="str">
            <v>00199</v>
          </cell>
          <cell r="B39" t="str">
            <v>Meza Arana Mayra Gisela</v>
          </cell>
          <cell r="C39">
            <v>11767.5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11767.5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1140.8</v>
          </cell>
          <cell r="U39">
            <v>0</v>
          </cell>
          <cell r="V39">
            <v>1140.8</v>
          </cell>
          <cell r="W39">
            <v>364.68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1505.48</v>
          </cell>
          <cell r="AJ39">
            <v>10262.02</v>
          </cell>
          <cell r="AK39">
            <v>251.82</v>
          </cell>
          <cell r="AL39">
            <v>453.28</v>
          </cell>
          <cell r="AM39">
            <v>903.74</v>
          </cell>
        </row>
        <row r="40">
          <cell r="A40" t="str">
            <v>00843</v>
          </cell>
          <cell r="B40" t="str">
            <v>Dominguez Vazquez Fernando</v>
          </cell>
          <cell r="C40">
            <v>6000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4705.1000000000004</v>
          </cell>
          <cell r="L40">
            <v>0</v>
          </cell>
          <cell r="M40">
            <v>0</v>
          </cell>
          <cell r="N40">
            <v>10705.1</v>
          </cell>
          <cell r="O40">
            <v>0</v>
          </cell>
          <cell r="P40">
            <v>2769.11</v>
          </cell>
          <cell r="Q40">
            <v>0</v>
          </cell>
          <cell r="R40">
            <v>0</v>
          </cell>
          <cell r="S40">
            <v>0</v>
          </cell>
          <cell r="T40">
            <v>956.66</v>
          </cell>
          <cell r="U40">
            <v>0</v>
          </cell>
          <cell r="V40">
            <v>956.66</v>
          </cell>
          <cell r="W40">
            <v>336.1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4061.87</v>
          </cell>
          <cell r="AJ40">
            <v>6643.23</v>
          </cell>
          <cell r="AK40">
            <v>233.8</v>
          </cell>
          <cell r="AL40">
            <v>420.82</v>
          </cell>
          <cell r="AM40">
            <v>874.36</v>
          </cell>
        </row>
        <row r="41">
          <cell r="A41" t="str">
            <v>Total Depto</v>
          </cell>
          <cell r="C41" t="str">
            <v xml:space="preserve">  -----------------------</v>
          </cell>
          <cell r="D41" t="str">
            <v xml:space="preserve">  -----------------------</v>
          </cell>
          <cell r="E41" t="str">
            <v xml:space="preserve">  -----------------------</v>
          </cell>
          <cell r="F41" t="str">
            <v xml:space="preserve">  -----------------------</v>
          </cell>
          <cell r="G41" t="str">
            <v xml:space="preserve">  -----------------------</v>
          </cell>
          <cell r="H41" t="str">
            <v xml:space="preserve">  -----------------------</v>
          </cell>
          <cell r="I41" t="str">
            <v xml:space="preserve">  -----------------------</v>
          </cell>
          <cell r="J41" t="str">
            <v xml:space="preserve">  -----------------------</v>
          </cell>
          <cell r="K41" t="str">
            <v xml:space="preserve">  -----------------------</v>
          </cell>
          <cell r="L41" t="str">
            <v xml:space="preserve">  -----------------------</v>
          </cell>
          <cell r="M41" t="str">
            <v xml:space="preserve">  -----------------------</v>
          </cell>
          <cell r="N41" t="str">
            <v xml:space="preserve">  -----------------------</v>
          </cell>
          <cell r="O41" t="str">
            <v xml:space="preserve">  -----------------------</v>
          </cell>
          <cell r="P41" t="str">
            <v xml:space="preserve">  -----------------------</v>
          </cell>
          <cell r="Q41" t="str">
            <v xml:space="preserve">  -----------------------</v>
          </cell>
          <cell r="R41" t="str">
            <v xml:space="preserve">  -----------------------</v>
          </cell>
          <cell r="S41" t="str">
            <v xml:space="preserve">  -----------------------</v>
          </cell>
          <cell r="T41" t="str">
            <v xml:space="preserve">  -----------------------</v>
          </cell>
          <cell r="U41" t="str">
            <v xml:space="preserve">  -----------------------</v>
          </cell>
          <cell r="V41" t="str">
            <v xml:space="preserve">  -----------------------</v>
          </cell>
          <cell r="W41" t="str">
            <v xml:space="preserve">  -----------------------</v>
          </cell>
          <cell r="X41" t="str">
            <v xml:space="preserve">  -----------------------</v>
          </cell>
          <cell r="Y41" t="str">
            <v xml:space="preserve">  -----------------------</v>
          </cell>
          <cell r="Z41" t="str">
            <v xml:space="preserve">  -----------------------</v>
          </cell>
          <cell r="AA41" t="str">
            <v xml:space="preserve">  -----------------------</v>
          </cell>
          <cell r="AB41" t="str">
            <v xml:space="preserve">  -----------------------</v>
          </cell>
          <cell r="AC41" t="str">
            <v xml:space="preserve">  -----------------------</v>
          </cell>
          <cell r="AD41" t="str">
            <v xml:space="preserve">  -----------------------</v>
          </cell>
          <cell r="AE41" t="str">
            <v xml:space="preserve">  -----------------------</v>
          </cell>
          <cell r="AF41" t="str">
            <v xml:space="preserve">  -----------------------</v>
          </cell>
          <cell r="AG41" t="str">
            <v xml:space="preserve">  -----------------------</v>
          </cell>
          <cell r="AH41" t="str">
            <v xml:space="preserve">  -----------------------</v>
          </cell>
          <cell r="AI41" t="str">
            <v xml:space="preserve">  -----------------------</v>
          </cell>
          <cell r="AJ41" t="str">
            <v xml:space="preserve">  -----------------------</v>
          </cell>
          <cell r="AK41" t="str">
            <v xml:space="preserve">  -----------------------</v>
          </cell>
          <cell r="AL41" t="str">
            <v xml:space="preserve">  -----------------------</v>
          </cell>
          <cell r="AM41" t="str">
            <v xml:space="preserve">  -----------------------</v>
          </cell>
        </row>
        <row r="42">
          <cell r="C42">
            <v>55514.400000000001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4705.1000000000004</v>
          </cell>
          <cell r="L42">
            <v>0</v>
          </cell>
          <cell r="M42">
            <v>0</v>
          </cell>
          <cell r="N42">
            <v>60219.5</v>
          </cell>
          <cell r="O42">
            <v>15</v>
          </cell>
          <cell r="P42">
            <v>2769.11</v>
          </cell>
          <cell r="Q42">
            <v>3128.87</v>
          </cell>
          <cell r="R42">
            <v>0</v>
          </cell>
          <cell r="S42">
            <v>0</v>
          </cell>
          <cell r="T42">
            <v>6198.84</v>
          </cell>
          <cell r="U42">
            <v>0</v>
          </cell>
          <cell r="V42">
            <v>6198.84</v>
          </cell>
          <cell r="W42">
            <v>1887.18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13999</v>
          </cell>
          <cell r="AJ42">
            <v>46220.5</v>
          </cell>
          <cell r="AK42">
            <v>1299.3399999999999</v>
          </cell>
          <cell r="AL42">
            <v>2338.7800000000002</v>
          </cell>
          <cell r="AM42">
            <v>4584.12</v>
          </cell>
        </row>
        <row r="44">
          <cell r="A44" t="str">
            <v>Departamento 4104 CDE SECRETARIA GENERAL</v>
          </cell>
        </row>
        <row r="45">
          <cell r="A45" t="str">
            <v>00061</v>
          </cell>
          <cell r="B45" t="str">
            <v>Arreola Castañeda Alberto</v>
          </cell>
          <cell r="C45">
            <v>9999.9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3614.72</v>
          </cell>
          <cell r="L45">
            <v>0</v>
          </cell>
          <cell r="M45">
            <v>0</v>
          </cell>
          <cell r="N45">
            <v>13614.62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1485.88</v>
          </cell>
          <cell r="U45">
            <v>0</v>
          </cell>
          <cell r="V45">
            <v>1485.88</v>
          </cell>
          <cell r="W45">
            <v>386.52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1872.4</v>
          </cell>
          <cell r="AJ45">
            <v>11742.22</v>
          </cell>
          <cell r="AK45">
            <v>265.60000000000002</v>
          </cell>
          <cell r="AL45">
            <v>478.06</v>
          </cell>
          <cell r="AM45">
            <v>926.14</v>
          </cell>
        </row>
        <row r="46">
          <cell r="A46" t="str">
            <v>Total Depto</v>
          </cell>
          <cell r="C46" t="str">
            <v xml:space="preserve">  -----------------------</v>
          </cell>
          <cell r="D46" t="str">
            <v xml:space="preserve">  -----------------------</v>
          </cell>
          <cell r="E46" t="str">
            <v xml:space="preserve">  -----------------------</v>
          </cell>
          <cell r="F46" t="str">
            <v xml:space="preserve">  -----------------------</v>
          </cell>
          <cell r="G46" t="str">
            <v xml:space="preserve">  -----------------------</v>
          </cell>
          <cell r="H46" t="str">
            <v xml:space="preserve">  -----------------------</v>
          </cell>
          <cell r="I46" t="str">
            <v xml:space="preserve">  -----------------------</v>
          </cell>
          <cell r="J46" t="str">
            <v xml:space="preserve">  -----------------------</v>
          </cell>
          <cell r="K46" t="str">
            <v xml:space="preserve">  -----------------------</v>
          </cell>
          <cell r="L46" t="str">
            <v xml:space="preserve">  -----------------------</v>
          </cell>
          <cell r="M46" t="str">
            <v xml:space="preserve">  -----------------------</v>
          </cell>
          <cell r="N46" t="str">
            <v xml:space="preserve">  -----------------------</v>
          </cell>
          <cell r="O46" t="str">
            <v xml:space="preserve">  -----------------------</v>
          </cell>
          <cell r="P46" t="str">
            <v xml:space="preserve">  -----------------------</v>
          </cell>
          <cell r="Q46" t="str">
            <v xml:space="preserve">  -----------------------</v>
          </cell>
          <cell r="R46" t="str">
            <v xml:space="preserve">  -----------------------</v>
          </cell>
          <cell r="S46" t="str">
            <v xml:space="preserve">  -----------------------</v>
          </cell>
          <cell r="T46" t="str">
            <v xml:space="preserve">  -----------------------</v>
          </cell>
          <cell r="U46" t="str">
            <v xml:space="preserve">  -----------------------</v>
          </cell>
          <cell r="V46" t="str">
            <v xml:space="preserve">  -----------------------</v>
          </cell>
          <cell r="W46" t="str">
            <v xml:space="preserve">  -----------------------</v>
          </cell>
          <cell r="X46" t="str">
            <v xml:space="preserve">  -----------------------</v>
          </cell>
          <cell r="Y46" t="str">
            <v xml:space="preserve">  -----------------------</v>
          </cell>
          <cell r="Z46" t="str">
            <v xml:space="preserve">  -----------------------</v>
          </cell>
          <cell r="AA46" t="str">
            <v xml:space="preserve">  -----------------------</v>
          </cell>
          <cell r="AB46" t="str">
            <v xml:space="preserve">  -----------------------</v>
          </cell>
          <cell r="AC46" t="str">
            <v xml:space="preserve">  -----------------------</v>
          </cell>
          <cell r="AD46" t="str">
            <v xml:space="preserve">  -----------------------</v>
          </cell>
          <cell r="AE46" t="str">
            <v xml:space="preserve">  -----------------------</v>
          </cell>
          <cell r="AF46" t="str">
            <v xml:space="preserve">  -----------------------</v>
          </cell>
          <cell r="AG46" t="str">
            <v xml:space="preserve">  -----------------------</v>
          </cell>
          <cell r="AH46" t="str">
            <v xml:space="preserve">  -----------------------</v>
          </cell>
          <cell r="AI46" t="str">
            <v xml:space="preserve">  -----------------------</v>
          </cell>
          <cell r="AJ46" t="str">
            <v xml:space="preserve">  -----------------------</v>
          </cell>
          <cell r="AK46" t="str">
            <v xml:space="preserve">  -----------------------</v>
          </cell>
          <cell r="AL46" t="str">
            <v xml:space="preserve">  -----------------------</v>
          </cell>
          <cell r="AM46" t="str">
            <v xml:space="preserve">  -----------------------</v>
          </cell>
        </row>
        <row r="47">
          <cell r="C47">
            <v>9999.9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3614.72</v>
          </cell>
          <cell r="L47">
            <v>0</v>
          </cell>
          <cell r="M47">
            <v>0</v>
          </cell>
          <cell r="N47">
            <v>13614.62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1485.88</v>
          </cell>
          <cell r="U47">
            <v>0</v>
          </cell>
          <cell r="V47">
            <v>1485.88</v>
          </cell>
          <cell r="W47">
            <v>386.52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1872.4</v>
          </cell>
          <cell r="AJ47">
            <v>11742.22</v>
          </cell>
          <cell r="AK47">
            <v>265.60000000000002</v>
          </cell>
          <cell r="AL47">
            <v>478.06</v>
          </cell>
          <cell r="AM47">
            <v>926.14</v>
          </cell>
        </row>
        <row r="49">
          <cell r="A49" t="str">
            <v>Departamento 4105 CDE SECRETARIA DE ORGANIZACION</v>
          </cell>
        </row>
        <row r="50">
          <cell r="A50" t="str">
            <v>00158</v>
          </cell>
          <cell r="B50" t="str">
            <v>Melendez Quezada Owen Mario</v>
          </cell>
          <cell r="C50">
            <v>4584</v>
          </cell>
          <cell r="D50">
            <v>1147.05</v>
          </cell>
          <cell r="E50">
            <v>0</v>
          </cell>
          <cell r="F50">
            <v>0</v>
          </cell>
          <cell r="G50">
            <v>0</v>
          </cell>
          <cell r="H50">
            <v>5693.37</v>
          </cell>
          <cell r="I50">
            <v>18336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29760.42</v>
          </cell>
          <cell r="O50">
            <v>15</v>
          </cell>
          <cell r="P50">
            <v>535.96</v>
          </cell>
          <cell r="Q50">
            <v>0</v>
          </cell>
          <cell r="R50">
            <v>-200.74</v>
          </cell>
          <cell r="S50">
            <v>0</v>
          </cell>
          <cell r="T50">
            <v>422.71</v>
          </cell>
          <cell r="U50">
            <v>305.38</v>
          </cell>
          <cell r="V50">
            <v>363.55</v>
          </cell>
          <cell r="W50">
            <v>259.54000000000002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1479.43</v>
          </cell>
          <cell r="AJ50">
            <v>28280.99</v>
          </cell>
          <cell r="AK50">
            <v>185.5</v>
          </cell>
          <cell r="AL50">
            <v>333.9</v>
          </cell>
          <cell r="AM50">
            <v>795.7</v>
          </cell>
        </row>
        <row r="51">
          <cell r="A51" t="str">
            <v>00517</v>
          </cell>
          <cell r="B51" t="str">
            <v>Alvarado Rojas Mayra Alejandra</v>
          </cell>
          <cell r="C51">
            <v>9000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9000</v>
          </cell>
          <cell r="O51">
            <v>0</v>
          </cell>
          <cell r="P51">
            <v>0</v>
          </cell>
          <cell r="Q51">
            <v>2748.35</v>
          </cell>
          <cell r="R51">
            <v>0</v>
          </cell>
          <cell r="S51">
            <v>0</v>
          </cell>
          <cell r="T51">
            <v>708.82</v>
          </cell>
          <cell r="U51">
            <v>0</v>
          </cell>
          <cell r="V51">
            <v>708.82</v>
          </cell>
          <cell r="W51">
            <v>254.12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3711.29</v>
          </cell>
          <cell r="AJ51">
            <v>5288.71</v>
          </cell>
          <cell r="AK51">
            <v>182.1</v>
          </cell>
          <cell r="AL51">
            <v>327.78</v>
          </cell>
          <cell r="AM51">
            <v>790.16</v>
          </cell>
        </row>
        <row r="52">
          <cell r="A52" t="str">
            <v>00837</v>
          </cell>
          <cell r="B52" t="str">
            <v>Ortiz Mora Jose Alberto</v>
          </cell>
          <cell r="C52">
            <v>9999.9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5614.72</v>
          </cell>
          <cell r="L52">
            <v>0</v>
          </cell>
          <cell r="M52">
            <v>0</v>
          </cell>
          <cell r="N52">
            <v>15614.62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1913.08</v>
          </cell>
          <cell r="U52">
            <v>0</v>
          </cell>
          <cell r="V52">
            <v>1913.08</v>
          </cell>
          <cell r="W52">
            <v>442.02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2355.1</v>
          </cell>
          <cell r="AJ52">
            <v>13259.52</v>
          </cell>
          <cell r="AK52">
            <v>300.58</v>
          </cell>
          <cell r="AL52">
            <v>541.05999999999995</v>
          </cell>
          <cell r="AM52">
            <v>983.14</v>
          </cell>
        </row>
        <row r="53">
          <cell r="A53" t="str">
            <v>00889</v>
          </cell>
          <cell r="B53" t="str">
            <v>Rodriguez Orozco Luis Manuel</v>
          </cell>
          <cell r="C53">
            <v>8046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3813.9</v>
          </cell>
          <cell r="L53">
            <v>0</v>
          </cell>
          <cell r="M53">
            <v>0</v>
          </cell>
          <cell r="N53">
            <v>11859.9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1157.3599999999999</v>
          </cell>
          <cell r="U53">
            <v>0</v>
          </cell>
          <cell r="V53">
            <v>1157.3599999999999</v>
          </cell>
          <cell r="W53">
            <v>430.24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1587.6</v>
          </cell>
          <cell r="AJ53">
            <v>10272.299999999999</v>
          </cell>
          <cell r="AK53">
            <v>293.18</v>
          </cell>
          <cell r="AL53">
            <v>527.70000000000005</v>
          </cell>
          <cell r="AM53">
            <v>971.04</v>
          </cell>
        </row>
        <row r="54">
          <cell r="A54" t="str">
            <v>Total Depto</v>
          </cell>
          <cell r="C54" t="str">
            <v xml:space="preserve">  -----------------------</v>
          </cell>
          <cell r="D54" t="str">
            <v xml:space="preserve">  -----------------------</v>
          </cell>
          <cell r="E54" t="str">
            <v xml:space="preserve">  -----------------------</v>
          </cell>
          <cell r="F54" t="str">
            <v xml:space="preserve">  -----------------------</v>
          </cell>
          <cell r="G54" t="str">
            <v xml:space="preserve">  -----------------------</v>
          </cell>
          <cell r="H54" t="str">
            <v xml:space="preserve">  -----------------------</v>
          </cell>
          <cell r="I54" t="str">
            <v xml:space="preserve">  -----------------------</v>
          </cell>
          <cell r="J54" t="str">
            <v xml:space="preserve">  -----------------------</v>
          </cell>
          <cell r="K54" t="str">
            <v xml:space="preserve">  -----------------------</v>
          </cell>
          <cell r="L54" t="str">
            <v xml:space="preserve">  -----------------------</v>
          </cell>
          <cell r="M54" t="str">
            <v xml:space="preserve">  -----------------------</v>
          </cell>
          <cell r="N54" t="str">
            <v xml:space="preserve">  -----------------------</v>
          </cell>
          <cell r="O54" t="str">
            <v xml:space="preserve">  -----------------------</v>
          </cell>
          <cell r="P54" t="str">
            <v xml:space="preserve">  -----------------------</v>
          </cell>
          <cell r="Q54" t="str">
            <v xml:space="preserve">  -----------------------</v>
          </cell>
          <cell r="R54" t="str">
            <v xml:space="preserve">  -----------------------</v>
          </cell>
          <cell r="S54" t="str">
            <v xml:space="preserve">  -----------------------</v>
          </cell>
          <cell r="T54" t="str">
            <v xml:space="preserve">  -----------------------</v>
          </cell>
          <cell r="U54" t="str">
            <v xml:space="preserve">  -----------------------</v>
          </cell>
          <cell r="V54" t="str">
            <v xml:space="preserve">  -----------------------</v>
          </cell>
          <cell r="W54" t="str">
            <v xml:space="preserve">  -----------------------</v>
          </cell>
          <cell r="X54" t="str">
            <v xml:space="preserve">  -----------------------</v>
          </cell>
          <cell r="Y54" t="str">
            <v xml:space="preserve">  -----------------------</v>
          </cell>
          <cell r="Z54" t="str">
            <v xml:space="preserve">  -----------------------</v>
          </cell>
          <cell r="AA54" t="str">
            <v xml:space="preserve">  -----------------------</v>
          </cell>
          <cell r="AB54" t="str">
            <v xml:space="preserve">  -----------------------</v>
          </cell>
          <cell r="AC54" t="str">
            <v xml:space="preserve">  -----------------------</v>
          </cell>
          <cell r="AD54" t="str">
            <v xml:space="preserve">  -----------------------</v>
          </cell>
          <cell r="AE54" t="str">
            <v xml:space="preserve">  -----------------------</v>
          </cell>
          <cell r="AF54" t="str">
            <v xml:space="preserve">  -----------------------</v>
          </cell>
          <cell r="AG54" t="str">
            <v xml:space="preserve">  -----------------------</v>
          </cell>
          <cell r="AH54" t="str">
            <v xml:space="preserve">  -----------------------</v>
          </cell>
          <cell r="AI54" t="str">
            <v xml:space="preserve">  -----------------------</v>
          </cell>
          <cell r="AJ54" t="str">
            <v xml:space="preserve">  -----------------------</v>
          </cell>
          <cell r="AK54" t="str">
            <v xml:space="preserve">  -----------------------</v>
          </cell>
          <cell r="AL54" t="str">
            <v xml:space="preserve">  -----------------------</v>
          </cell>
          <cell r="AM54" t="str">
            <v xml:space="preserve">  -----------------------</v>
          </cell>
        </row>
        <row r="55">
          <cell r="C55">
            <v>31629.9</v>
          </cell>
          <cell r="D55">
            <v>1147.05</v>
          </cell>
          <cell r="E55">
            <v>0</v>
          </cell>
          <cell r="F55">
            <v>0</v>
          </cell>
          <cell r="G55">
            <v>0</v>
          </cell>
          <cell r="H55">
            <v>5693.37</v>
          </cell>
          <cell r="I55">
            <v>18336</v>
          </cell>
          <cell r="J55">
            <v>0</v>
          </cell>
          <cell r="K55">
            <v>9428.6200000000008</v>
          </cell>
          <cell r="L55">
            <v>0</v>
          </cell>
          <cell r="M55">
            <v>0</v>
          </cell>
          <cell r="N55">
            <v>66234.94</v>
          </cell>
          <cell r="O55">
            <v>15</v>
          </cell>
          <cell r="P55">
            <v>535.96</v>
          </cell>
          <cell r="Q55">
            <v>2748.35</v>
          </cell>
          <cell r="R55">
            <v>-200.74</v>
          </cell>
          <cell r="S55">
            <v>0</v>
          </cell>
          <cell r="T55">
            <v>4201.97</v>
          </cell>
          <cell r="U55">
            <v>305.38</v>
          </cell>
          <cell r="V55">
            <v>4142.8100000000004</v>
          </cell>
          <cell r="W55">
            <v>1385.92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9133.42</v>
          </cell>
          <cell r="AJ55">
            <v>57101.52</v>
          </cell>
          <cell r="AK55">
            <v>961.36</v>
          </cell>
          <cell r="AL55">
            <v>1730.44</v>
          </cell>
          <cell r="AM55">
            <v>3540.04</v>
          </cell>
        </row>
        <row r="57">
          <cell r="A57" t="str">
            <v>Departamento 4106 CDE SECRETARIA DE ACCION ELECTORAL</v>
          </cell>
        </row>
        <row r="58">
          <cell r="A58" t="str">
            <v>00202</v>
          </cell>
          <cell r="B58" t="str">
            <v>Arciniega Oropeza Alejandra Paola</v>
          </cell>
          <cell r="C58">
            <v>7640</v>
          </cell>
          <cell r="D58">
            <v>1528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9168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727.1</v>
          </cell>
          <cell r="U58">
            <v>0</v>
          </cell>
          <cell r="V58">
            <v>727.1</v>
          </cell>
          <cell r="W58">
            <v>267.98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  <cell r="AI58">
            <v>995.08</v>
          </cell>
          <cell r="AJ58">
            <v>8172.92</v>
          </cell>
          <cell r="AK58">
            <v>190.84</v>
          </cell>
          <cell r="AL58">
            <v>343.52</v>
          </cell>
          <cell r="AM58">
            <v>804.4</v>
          </cell>
        </row>
        <row r="59">
          <cell r="A59" t="str">
            <v>00743</v>
          </cell>
          <cell r="B59" t="str">
            <v>Martinez Macias  Norma Irene</v>
          </cell>
          <cell r="C59">
            <v>11544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11544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1100.74</v>
          </cell>
          <cell r="U59">
            <v>0</v>
          </cell>
          <cell r="V59">
            <v>1100.74</v>
          </cell>
          <cell r="W59">
            <v>335.76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1436.5</v>
          </cell>
          <cell r="AJ59">
            <v>10107.5</v>
          </cell>
          <cell r="AK59">
            <v>233.58</v>
          </cell>
          <cell r="AL59">
            <v>420.44</v>
          </cell>
          <cell r="AM59">
            <v>874</v>
          </cell>
        </row>
        <row r="60">
          <cell r="A60" t="str">
            <v>00901</v>
          </cell>
          <cell r="B60" t="str">
            <v>Padilla Cruz Margarita</v>
          </cell>
          <cell r="C60">
            <v>5195.2</v>
          </cell>
          <cell r="D60">
            <v>234.43</v>
          </cell>
          <cell r="E60">
            <v>0</v>
          </cell>
          <cell r="F60">
            <v>0</v>
          </cell>
          <cell r="G60">
            <v>82.05</v>
          </cell>
          <cell r="H60">
            <v>5735.23</v>
          </cell>
          <cell r="I60">
            <v>0</v>
          </cell>
          <cell r="J60">
            <v>0</v>
          </cell>
          <cell r="K60">
            <v>1113.9000000000001</v>
          </cell>
          <cell r="L60">
            <v>0</v>
          </cell>
          <cell r="M60">
            <v>0</v>
          </cell>
          <cell r="N60">
            <v>12360.81</v>
          </cell>
          <cell r="O60">
            <v>0</v>
          </cell>
          <cell r="P60">
            <v>0</v>
          </cell>
          <cell r="Q60">
            <v>0</v>
          </cell>
          <cell r="R60">
            <v>-200.63</v>
          </cell>
          <cell r="S60">
            <v>0</v>
          </cell>
          <cell r="T60">
            <v>519.99</v>
          </cell>
          <cell r="U60">
            <v>309.93</v>
          </cell>
          <cell r="V60">
            <v>444.47</v>
          </cell>
          <cell r="W60">
            <v>317.54000000000002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1071.94</v>
          </cell>
          <cell r="AJ60">
            <v>11288.87</v>
          </cell>
          <cell r="AK60">
            <v>222.1</v>
          </cell>
          <cell r="AL60">
            <v>399.78</v>
          </cell>
          <cell r="AM60">
            <v>855.3</v>
          </cell>
        </row>
        <row r="61">
          <cell r="A61" t="str">
            <v>00939</v>
          </cell>
          <cell r="B61" t="str">
            <v>Cantu Perez Jose Manuel</v>
          </cell>
          <cell r="C61">
            <v>5186.1000000000004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1113.9000000000001</v>
          </cell>
          <cell r="L61">
            <v>0</v>
          </cell>
          <cell r="M61">
            <v>0</v>
          </cell>
          <cell r="N61">
            <v>6300</v>
          </cell>
          <cell r="O61">
            <v>0</v>
          </cell>
          <cell r="P61">
            <v>0</v>
          </cell>
          <cell r="Q61">
            <v>0</v>
          </cell>
          <cell r="R61">
            <v>-250.2</v>
          </cell>
          <cell r="S61">
            <v>0</v>
          </cell>
          <cell r="T61">
            <v>415.06</v>
          </cell>
          <cell r="U61">
            <v>0</v>
          </cell>
          <cell r="V61">
            <v>164.86</v>
          </cell>
          <cell r="W61">
            <v>192.06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356.92</v>
          </cell>
          <cell r="AJ61">
            <v>5943.08</v>
          </cell>
          <cell r="AK61">
            <v>141.52000000000001</v>
          </cell>
          <cell r="AL61">
            <v>254.76</v>
          </cell>
          <cell r="AM61">
            <v>730.4</v>
          </cell>
        </row>
        <row r="62">
          <cell r="A62" t="str">
            <v>Total Depto</v>
          </cell>
          <cell r="C62" t="str">
            <v xml:space="preserve">  -----------------------</v>
          </cell>
          <cell r="D62" t="str">
            <v xml:space="preserve">  -----------------------</v>
          </cell>
          <cell r="E62" t="str">
            <v xml:space="preserve">  -----------------------</v>
          </cell>
          <cell r="F62" t="str">
            <v xml:space="preserve">  -----------------------</v>
          </cell>
          <cell r="G62" t="str">
            <v xml:space="preserve">  -----------------------</v>
          </cell>
          <cell r="H62" t="str">
            <v xml:space="preserve">  -----------------------</v>
          </cell>
          <cell r="I62" t="str">
            <v xml:space="preserve">  -----------------------</v>
          </cell>
          <cell r="J62" t="str">
            <v xml:space="preserve">  -----------------------</v>
          </cell>
          <cell r="K62" t="str">
            <v xml:space="preserve">  -----------------------</v>
          </cell>
          <cell r="L62" t="str">
            <v xml:space="preserve">  -----------------------</v>
          </cell>
          <cell r="M62" t="str">
            <v xml:space="preserve">  -----------------------</v>
          </cell>
          <cell r="N62" t="str">
            <v xml:space="preserve">  -----------------------</v>
          </cell>
          <cell r="O62" t="str">
            <v xml:space="preserve">  -----------------------</v>
          </cell>
          <cell r="P62" t="str">
            <v xml:space="preserve">  -----------------------</v>
          </cell>
          <cell r="Q62" t="str">
            <v xml:space="preserve">  -----------------------</v>
          </cell>
          <cell r="R62" t="str">
            <v xml:space="preserve">  -----------------------</v>
          </cell>
          <cell r="S62" t="str">
            <v xml:space="preserve">  -----------------------</v>
          </cell>
          <cell r="T62" t="str">
            <v xml:space="preserve">  -----------------------</v>
          </cell>
          <cell r="U62" t="str">
            <v xml:space="preserve">  -----------------------</v>
          </cell>
          <cell r="V62" t="str">
            <v xml:space="preserve">  -----------------------</v>
          </cell>
          <cell r="W62" t="str">
            <v xml:space="preserve">  -----------------------</v>
          </cell>
          <cell r="X62" t="str">
            <v xml:space="preserve">  -----------------------</v>
          </cell>
          <cell r="Y62" t="str">
            <v xml:space="preserve">  -----------------------</v>
          </cell>
          <cell r="Z62" t="str">
            <v xml:space="preserve">  -----------------------</v>
          </cell>
          <cell r="AA62" t="str">
            <v xml:space="preserve">  -----------------------</v>
          </cell>
          <cell r="AB62" t="str">
            <v xml:space="preserve">  -----------------------</v>
          </cell>
          <cell r="AC62" t="str">
            <v xml:space="preserve">  -----------------------</v>
          </cell>
          <cell r="AD62" t="str">
            <v xml:space="preserve">  -----------------------</v>
          </cell>
          <cell r="AE62" t="str">
            <v xml:space="preserve">  -----------------------</v>
          </cell>
          <cell r="AF62" t="str">
            <v xml:space="preserve">  -----------------------</v>
          </cell>
          <cell r="AG62" t="str">
            <v xml:space="preserve">  -----------------------</v>
          </cell>
          <cell r="AH62" t="str">
            <v xml:space="preserve">  -----------------------</v>
          </cell>
          <cell r="AI62" t="str">
            <v xml:space="preserve">  -----------------------</v>
          </cell>
          <cell r="AJ62" t="str">
            <v xml:space="preserve">  -----------------------</v>
          </cell>
          <cell r="AK62" t="str">
            <v xml:space="preserve">  -----------------------</v>
          </cell>
          <cell r="AL62" t="str">
            <v xml:space="preserve">  -----------------------</v>
          </cell>
          <cell r="AM62" t="str">
            <v xml:space="preserve">  -----------------------</v>
          </cell>
        </row>
        <row r="63">
          <cell r="C63">
            <v>29565.3</v>
          </cell>
          <cell r="D63">
            <v>1762.43</v>
          </cell>
          <cell r="E63">
            <v>0</v>
          </cell>
          <cell r="F63">
            <v>0</v>
          </cell>
          <cell r="G63">
            <v>82.05</v>
          </cell>
          <cell r="H63">
            <v>5735.23</v>
          </cell>
          <cell r="I63">
            <v>0</v>
          </cell>
          <cell r="J63">
            <v>0</v>
          </cell>
          <cell r="K63">
            <v>2227.8000000000002</v>
          </cell>
          <cell r="L63">
            <v>0</v>
          </cell>
          <cell r="M63">
            <v>0</v>
          </cell>
          <cell r="N63">
            <v>39372.81</v>
          </cell>
          <cell r="O63">
            <v>0</v>
          </cell>
          <cell r="P63">
            <v>0</v>
          </cell>
          <cell r="Q63">
            <v>0</v>
          </cell>
          <cell r="R63">
            <v>-450.83</v>
          </cell>
          <cell r="S63">
            <v>0</v>
          </cell>
          <cell r="T63">
            <v>2762.89</v>
          </cell>
          <cell r="U63">
            <v>309.93</v>
          </cell>
          <cell r="V63">
            <v>2437.17</v>
          </cell>
          <cell r="W63">
            <v>1113.3399999999999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3860.44</v>
          </cell>
          <cell r="AJ63">
            <v>35512.370000000003</v>
          </cell>
          <cell r="AK63">
            <v>788.04</v>
          </cell>
          <cell r="AL63">
            <v>1418.5</v>
          </cell>
          <cell r="AM63">
            <v>3264.1</v>
          </cell>
        </row>
        <row r="65">
          <cell r="A65" t="str">
            <v>Departamento 4107 CDE SECRETARIA DE FINANZAS Y ADMINISTRA</v>
          </cell>
        </row>
        <row r="66">
          <cell r="A66" t="str">
            <v>00001</v>
          </cell>
          <cell r="B66" t="str">
            <v>Andrade Padilla Daniel</v>
          </cell>
          <cell r="C66">
            <v>11767.5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11767.5</v>
          </cell>
          <cell r="O66">
            <v>15</v>
          </cell>
          <cell r="P66">
            <v>2076.83</v>
          </cell>
          <cell r="Q66">
            <v>0</v>
          </cell>
          <cell r="R66">
            <v>0</v>
          </cell>
          <cell r="S66">
            <v>0</v>
          </cell>
          <cell r="T66">
            <v>1140.8</v>
          </cell>
          <cell r="U66">
            <v>0</v>
          </cell>
          <cell r="V66">
            <v>1140.8</v>
          </cell>
          <cell r="W66">
            <v>347.66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3580.29</v>
          </cell>
          <cell r="AJ66">
            <v>8187.21</v>
          </cell>
          <cell r="AK66">
            <v>241.1</v>
          </cell>
          <cell r="AL66">
            <v>433.98</v>
          </cell>
          <cell r="AM66">
            <v>886.26</v>
          </cell>
        </row>
        <row r="67">
          <cell r="A67" t="str">
            <v>00021</v>
          </cell>
          <cell r="B67" t="str">
            <v>Rojas Lopez Miguel Angel</v>
          </cell>
          <cell r="C67">
            <v>7918.2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7918.2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591.12</v>
          </cell>
          <cell r="U67">
            <v>0</v>
          </cell>
          <cell r="V67">
            <v>591.12</v>
          </cell>
          <cell r="W67">
            <v>249.62</v>
          </cell>
          <cell r="X67">
            <v>250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1090.74</v>
          </cell>
          <cell r="AJ67">
            <v>6827.46</v>
          </cell>
          <cell r="AK67">
            <v>179.26</v>
          </cell>
          <cell r="AL67">
            <v>322.68</v>
          </cell>
          <cell r="AM67">
            <v>785.54</v>
          </cell>
        </row>
        <row r="68">
          <cell r="A68" t="str">
            <v>00080</v>
          </cell>
          <cell r="B68" t="str">
            <v>Romero Romero Ingrid</v>
          </cell>
          <cell r="C68">
            <v>15504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15504</v>
          </cell>
          <cell r="O68">
            <v>15</v>
          </cell>
          <cell r="P68">
            <v>3749.23</v>
          </cell>
          <cell r="Q68">
            <v>0</v>
          </cell>
          <cell r="R68">
            <v>0</v>
          </cell>
          <cell r="S68">
            <v>0</v>
          </cell>
          <cell r="T68">
            <v>1889.46</v>
          </cell>
          <cell r="U68">
            <v>0</v>
          </cell>
          <cell r="V68">
            <v>1889.46</v>
          </cell>
          <cell r="W68">
            <v>469.04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6122.73</v>
          </cell>
          <cell r="AJ68">
            <v>9381.27</v>
          </cell>
          <cell r="AK68">
            <v>317.66000000000003</v>
          </cell>
          <cell r="AL68">
            <v>571.78</v>
          </cell>
          <cell r="AM68">
            <v>1010.94</v>
          </cell>
        </row>
        <row r="69">
          <cell r="A69" t="str">
            <v>00165</v>
          </cell>
          <cell r="B69" t="str">
            <v>Gomez Dueñas Roselia</v>
          </cell>
          <cell r="C69">
            <v>6660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6660</v>
          </cell>
          <cell r="O69">
            <v>15</v>
          </cell>
          <cell r="P69">
            <v>0</v>
          </cell>
          <cell r="Q69">
            <v>2286.91</v>
          </cell>
          <cell r="R69">
            <v>-250.2</v>
          </cell>
          <cell r="S69">
            <v>0</v>
          </cell>
          <cell r="T69">
            <v>454.24</v>
          </cell>
          <cell r="U69">
            <v>0</v>
          </cell>
          <cell r="V69">
            <v>204.04</v>
          </cell>
          <cell r="W69">
            <v>185.2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170</v>
          </cell>
          <cell r="AH69">
            <v>0</v>
          </cell>
          <cell r="AI69">
            <v>2861.15</v>
          </cell>
          <cell r="AJ69">
            <v>3798.85</v>
          </cell>
          <cell r="AK69">
            <v>136.46</v>
          </cell>
          <cell r="AL69">
            <v>245.62</v>
          </cell>
          <cell r="AM69">
            <v>725.32</v>
          </cell>
        </row>
        <row r="70">
          <cell r="A70" t="str">
            <v>00169</v>
          </cell>
          <cell r="B70" t="str">
            <v>Tovar Lopez Rogelio</v>
          </cell>
          <cell r="C70">
            <v>15750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15750</v>
          </cell>
          <cell r="O70">
            <v>15</v>
          </cell>
          <cell r="P70">
            <v>1905.59</v>
          </cell>
          <cell r="Q70">
            <v>0</v>
          </cell>
          <cell r="R70">
            <v>0</v>
          </cell>
          <cell r="S70">
            <v>0</v>
          </cell>
          <cell r="T70">
            <v>1942</v>
          </cell>
          <cell r="U70">
            <v>0</v>
          </cell>
          <cell r="V70">
            <v>1942</v>
          </cell>
          <cell r="W70">
            <v>478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4340.59</v>
          </cell>
          <cell r="AJ70">
            <v>11409.41</v>
          </cell>
          <cell r="AK70">
            <v>323.27999999999997</v>
          </cell>
          <cell r="AL70">
            <v>581.9</v>
          </cell>
          <cell r="AM70">
            <v>1020.06</v>
          </cell>
        </row>
        <row r="71">
          <cell r="A71" t="str">
            <v>00187</v>
          </cell>
          <cell r="B71" t="str">
            <v>Gallegos Negrete Rosa Elena</v>
          </cell>
          <cell r="C71">
            <v>6660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6660</v>
          </cell>
          <cell r="O71">
            <v>0</v>
          </cell>
          <cell r="P71">
            <v>0</v>
          </cell>
          <cell r="Q71">
            <v>2479.0500000000002</v>
          </cell>
          <cell r="R71">
            <v>-250.2</v>
          </cell>
          <cell r="S71">
            <v>0</v>
          </cell>
          <cell r="T71">
            <v>454.24</v>
          </cell>
          <cell r="U71">
            <v>0</v>
          </cell>
          <cell r="V71">
            <v>204.04</v>
          </cell>
          <cell r="W71">
            <v>182.88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2865.97</v>
          </cell>
          <cell r="AJ71">
            <v>3794.03</v>
          </cell>
          <cell r="AK71">
            <v>134.76</v>
          </cell>
          <cell r="AL71">
            <v>242.56</v>
          </cell>
          <cell r="AM71">
            <v>723.62</v>
          </cell>
        </row>
        <row r="72">
          <cell r="A72" t="str">
            <v>00451</v>
          </cell>
          <cell r="B72" t="str">
            <v>Partida Ceja Francisco Javier</v>
          </cell>
          <cell r="C72">
            <v>9168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2000</v>
          </cell>
          <cell r="L72">
            <v>0</v>
          </cell>
          <cell r="M72">
            <v>0</v>
          </cell>
          <cell r="N72">
            <v>11168</v>
          </cell>
          <cell r="O72">
            <v>0</v>
          </cell>
          <cell r="P72">
            <v>0</v>
          </cell>
          <cell r="Q72">
            <v>3538.28</v>
          </cell>
          <cell r="R72">
            <v>0</v>
          </cell>
          <cell r="S72">
            <v>0</v>
          </cell>
          <cell r="T72">
            <v>1033.3599999999999</v>
          </cell>
          <cell r="U72">
            <v>0</v>
          </cell>
          <cell r="V72">
            <v>1033.3599999999999</v>
          </cell>
          <cell r="W72">
            <v>347.9</v>
          </cell>
          <cell r="X72">
            <v>800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>
            <v>5719.54</v>
          </cell>
          <cell r="AJ72">
            <v>5448.46</v>
          </cell>
          <cell r="AK72">
            <v>241.22</v>
          </cell>
          <cell r="AL72">
            <v>434.2</v>
          </cell>
          <cell r="AM72">
            <v>886.44</v>
          </cell>
        </row>
        <row r="73">
          <cell r="A73" t="str">
            <v>00461</v>
          </cell>
          <cell r="B73" t="str">
            <v>Borrayo De La Cruz Ericka Guillermina</v>
          </cell>
          <cell r="C73">
            <v>6660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6660</v>
          </cell>
          <cell r="O73">
            <v>0</v>
          </cell>
          <cell r="P73">
            <v>0</v>
          </cell>
          <cell r="Q73">
            <v>0</v>
          </cell>
          <cell r="R73">
            <v>-250.2</v>
          </cell>
          <cell r="S73">
            <v>0</v>
          </cell>
          <cell r="T73">
            <v>454.24</v>
          </cell>
          <cell r="U73">
            <v>0</v>
          </cell>
          <cell r="V73">
            <v>204.04</v>
          </cell>
          <cell r="W73">
            <v>185.2</v>
          </cell>
          <cell r="X73">
            <v>400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789.24</v>
          </cell>
          <cell r="AJ73">
            <v>5870.76</v>
          </cell>
          <cell r="AK73">
            <v>136.46</v>
          </cell>
          <cell r="AL73">
            <v>245.62</v>
          </cell>
          <cell r="AM73">
            <v>725.32</v>
          </cell>
        </row>
        <row r="74">
          <cell r="A74" t="str">
            <v>00836</v>
          </cell>
          <cell r="B74" t="str">
            <v>Arredondo Zuñiga Victor Manuel</v>
          </cell>
          <cell r="C74">
            <v>6384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6384</v>
          </cell>
          <cell r="O74">
            <v>0</v>
          </cell>
          <cell r="P74">
            <v>0</v>
          </cell>
          <cell r="Q74">
            <v>0</v>
          </cell>
          <cell r="R74">
            <v>-250.2</v>
          </cell>
          <cell r="S74">
            <v>0</v>
          </cell>
          <cell r="T74">
            <v>424.2</v>
          </cell>
          <cell r="U74">
            <v>0</v>
          </cell>
          <cell r="V74">
            <v>174</v>
          </cell>
          <cell r="W74">
            <v>175.32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>
            <v>349.32</v>
          </cell>
          <cell r="AJ74">
            <v>6034.68</v>
          </cell>
          <cell r="AK74">
            <v>129.18</v>
          </cell>
          <cell r="AL74">
            <v>232.5</v>
          </cell>
          <cell r="AM74">
            <v>718.02</v>
          </cell>
        </row>
        <row r="75">
          <cell r="A75" t="str">
            <v>00839</v>
          </cell>
          <cell r="B75" t="str">
            <v>Reyes Granada Araceli Janeth</v>
          </cell>
          <cell r="C75">
            <v>15498.47</v>
          </cell>
          <cell r="D75">
            <v>534.42999999999995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2600</v>
          </cell>
          <cell r="L75">
            <v>0</v>
          </cell>
          <cell r="M75">
            <v>0</v>
          </cell>
          <cell r="N75">
            <v>18632.900000000001</v>
          </cell>
          <cell r="O75">
            <v>15</v>
          </cell>
          <cell r="P75">
            <v>2378.34</v>
          </cell>
          <cell r="Q75">
            <v>0</v>
          </cell>
          <cell r="R75">
            <v>0</v>
          </cell>
          <cell r="S75">
            <v>0</v>
          </cell>
          <cell r="T75">
            <v>2557.7800000000002</v>
          </cell>
          <cell r="U75">
            <v>0</v>
          </cell>
          <cell r="V75">
            <v>2557.7800000000002</v>
          </cell>
          <cell r="W75">
            <v>551.9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5503.02</v>
          </cell>
          <cell r="AJ75">
            <v>13129.88</v>
          </cell>
          <cell r="AK75">
            <v>369.9</v>
          </cell>
          <cell r="AL75">
            <v>665.82</v>
          </cell>
          <cell r="AM75">
            <v>1096.02</v>
          </cell>
        </row>
        <row r="76">
          <cell r="A76" t="str">
            <v>00840</v>
          </cell>
          <cell r="B76" t="str">
            <v>Navarro Villa Lorena</v>
          </cell>
          <cell r="C76">
            <v>13395.9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2600</v>
          </cell>
          <cell r="L76">
            <v>0</v>
          </cell>
          <cell r="M76">
            <v>0</v>
          </cell>
          <cell r="N76">
            <v>15995.9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1994.52</v>
          </cell>
          <cell r="U76">
            <v>0</v>
          </cell>
          <cell r="V76">
            <v>1994.52</v>
          </cell>
          <cell r="W76">
            <v>467.34</v>
          </cell>
          <cell r="X76">
            <v>2000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4461.8599999999997</v>
          </cell>
          <cell r="AJ76">
            <v>11534.04</v>
          </cell>
          <cell r="AK76">
            <v>316.54000000000002</v>
          </cell>
          <cell r="AL76">
            <v>569.78</v>
          </cell>
          <cell r="AM76">
            <v>1009.12</v>
          </cell>
        </row>
        <row r="77">
          <cell r="A77" t="str">
            <v>00842</v>
          </cell>
          <cell r="B77" t="str">
            <v>Mendez Salcedo Jorge Alberto</v>
          </cell>
          <cell r="C77">
            <v>17429.400000000001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17429.400000000001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2300.7199999999998</v>
          </cell>
          <cell r="U77">
            <v>0</v>
          </cell>
          <cell r="V77">
            <v>2300.7199999999998</v>
          </cell>
          <cell r="W77">
            <v>524.54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2825.26</v>
          </cell>
          <cell r="AJ77">
            <v>14604.14</v>
          </cell>
          <cell r="AK77">
            <v>352.66</v>
          </cell>
          <cell r="AL77">
            <v>634.78</v>
          </cell>
          <cell r="AM77">
            <v>1067.94</v>
          </cell>
        </row>
        <row r="78">
          <cell r="A78" t="str">
            <v>00855</v>
          </cell>
          <cell r="B78" t="str">
            <v>Luna Medrano Cesar Alejandro</v>
          </cell>
          <cell r="C78">
            <v>12900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12900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1343.74</v>
          </cell>
          <cell r="U78">
            <v>0</v>
          </cell>
          <cell r="V78">
            <v>1343.74</v>
          </cell>
          <cell r="W78">
            <v>430.7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1774.44</v>
          </cell>
          <cell r="AJ78">
            <v>11125.56</v>
          </cell>
          <cell r="AK78">
            <v>293.45999999999998</v>
          </cell>
          <cell r="AL78">
            <v>528.24</v>
          </cell>
          <cell r="AM78">
            <v>971.52</v>
          </cell>
        </row>
        <row r="79">
          <cell r="A79" t="str">
            <v>00861</v>
          </cell>
          <cell r="B79" t="str">
            <v>Cuellar Hernandez Rocio Elizabeth</v>
          </cell>
          <cell r="C79">
            <v>5013.2299999999996</v>
          </cell>
          <cell r="D79">
            <v>172.87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5186.1000000000004</v>
          </cell>
          <cell r="O79">
            <v>0</v>
          </cell>
          <cell r="P79">
            <v>0</v>
          </cell>
          <cell r="Q79">
            <v>0</v>
          </cell>
          <cell r="R79">
            <v>-320.60000000000002</v>
          </cell>
          <cell r="S79">
            <v>-17.18</v>
          </cell>
          <cell r="T79">
            <v>303.42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-17.18</v>
          </cell>
          <cell r="AJ79">
            <v>5203.28</v>
          </cell>
          <cell r="AK79">
            <v>142.4</v>
          </cell>
          <cell r="AL79">
            <v>256.33999999999997</v>
          </cell>
          <cell r="AM79">
            <v>731.26</v>
          </cell>
        </row>
        <row r="80">
          <cell r="A80" t="str">
            <v>00862</v>
          </cell>
          <cell r="B80" t="str">
            <v>Ortiz Gallardo Yuri Ernestina</v>
          </cell>
          <cell r="C80">
            <v>5186.1000000000004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5186.1000000000004</v>
          </cell>
          <cell r="O80">
            <v>0</v>
          </cell>
          <cell r="P80">
            <v>0</v>
          </cell>
          <cell r="Q80">
            <v>0</v>
          </cell>
          <cell r="R80">
            <v>-320.60000000000002</v>
          </cell>
          <cell r="S80">
            <v>-17.18</v>
          </cell>
          <cell r="T80">
            <v>303.42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-17.18</v>
          </cell>
          <cell r="AJ80">
            <v>5203.28</v>
          </cell>
          <cell r="AK80">
            <v>142.4</v>
          </cell>
          <cell r="AL80">
            <v>256.33999999999997</v>
          </cell>
          <cell r="AM80">
            <v>731.26</v>
          </cell>
        </row>
        <row r="81">
          <cell r="A81" t="str">
            <v>00863</v>
          </cell>
          <cell r="B81" t="str">
            <v>Larios Calvario Manuel</v>
          </cell>
          <cell r="C81">
            <v>6999.9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1476.42</v>
          </cell>
          <cell r="L81">
            <v>0</v>
          </cell>
          <cell r="M81">
            <v>0</v>
          </cell>
          <cell r="N81">
            <v>8476.32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651.86</v>
          </cell>
          <cell r="U81">
            <v>0</v>
          </cell>
          <cell r="V81">
            <v>651.86</v>
          </cell>
          <cell r="W81">
            <v>277.95999999999998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I81">
            <v>929.82</v>
          </cell>
          <cell r="AJ81">
            <v>7546.5</v>
          </cell>
          <cell r="AK81">
            <v>197.14</v>
          </cell>
          <cell r="AL81">
            <v>354.84</v>
          </cell>
          <cell r="AM81">
            <v>814.66</v>
          </cell>
        </row>
        <row r="82">
          <cell r="A82" t="str">
            <v>00936</v>
          </cell>
          <cell r="B82" t="str">
            <v>Hernandez Arriaga Erik Daniel</v>
          </cell>
          <cell r="C82">
            <v>8095.5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104.5</v>
          </cell>
          <cell r="L82">
            <v>0</v>
          </cell>
          <cell r="M82">
            <v>0</v>
          </cell>
          <cell r="N82">
            <v>8200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621.78</v>
          </cell>
          <cell r="U82">
            <v>0</v>
          </cell>
          <cell r="V82">
            <v>621.78</v>
          </cell>
          <cell r="W82">
            <v>228.02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I82">
            <v>849.8</v>
          </cell>
          <cell r="AJ82">
            <v>7350.2</v>
          </cell>
          <cell r="AK82">
            <v>165.62</v>
          </cell>
          <cell r="AL82">
            <v>298.12</v>
          </cell>
          <cell r="AM82">
            <v>763.36</v>
          </cell>
        </row>
        <row r="83">
          <cell r="A83" t="str">
            <v>00941</v>
          </cell>
          <cell r="B83" t="str">
            <v>Olivares Arevalo Ana Victoria</v>
          </cell>
          <cell r="C83">
            <v>2765.92</v>
          </cell>
          <cell r="D83">
            <v>0</v>
          </cell>
          <cell r="E83">
            <v>0</v>
          </cell>
          <cell r="F83">
            <v>0</v>
          </cell>
          <cell r="G83">
            <v>170.03</v>
          </cell>
          <cell r="H83">
            <v>3220.59</v>
          </cell>
          <cell r="I83">
            <v>10372.200000000001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16528.740000000002</v>
          </cell>
          <cell r="O83">
            <v>0</v>
          </cell>
          <cell r="P83">
            <v>0</v>
          </cell>
          <cell r="Q83">
            <v>0</v>
          </cell>
          <cell r="R83">
            <v>-361.13</v>
          </cell>
          <cell r="S83">
            <v>-206.1</v>
          </cell>
          <cell r="T83">
            <v>155.03</v>
          </cell>
          <cell r="U83">
            <v>21.38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100.06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-84.66</v>
          </cell>
          <cell r="AJ83">
            <v>16613.400000000001</v>
          </cell>
          <cell r="AK83">
            <v>142.4</v>
          </cell>
          <cell r="AL83">
            <v>256.33999999999997</v>
          </cell>
          <cell r="AM83">
            <v>731.26</v>
          </cell>
        </row>
        <row r="84">
          <cell r="A84" t="str">
            <v>Total Depto</v>
          </cell>
          <cell r="C84" t="str">
            <v xml:space="preserve">  -----------------------</v>
          </cell>
          <cell r="D84" t="str">
            <v xml:space="preserve">  -----------------------</v>
          </cell>
          <cell r="E84" t="str">
            <v xml:space="preserve">  -----------------------</v>
          </cell>
          <cell r="F84" t="str">
            <v xml:space="preserve">  -----------------------</v>
          </cell>
          <cell r="G84" t="str">
            <v xml:space="preserve">  -----------------------</v>
          </cell>
          <cell r="H84" t="str">
            <v xml:space="preserve">  -----------------------</v>
          </cell>
          <cell r="I84" t="str">
            <v xml:space="preserve">  -----------------------</v>
          </cell>
          <cell r="J84" t="str">
            <v xml:space="preserve">  -----------------------</v>
          </cell>
          <cell r="K84" t="str">
            <v xml:space="preserve">  -----------------------</v>
          </cell>
          <cell r="L84" t="str">
            <v xml:space="preserve">  -----------------------</v>
          </cell>
          <cell r="M84" t="str">
            <v xml:space="preserve">  -----------------------</v>
          </cell>
          <cell r="N84" t="str">
            <v xml:space="preserve">  -----------------------</v>
          </cell>
          <cell r="O84" t="str">
            <v xml:space="preserve">  -----------------------</v>
          </cell>
          <cell r="P84" t="str">
            <v xml:space="preserve">  -----------------------</v>
          </cell>
          <cell r="Q84" t="str">
            <v xml:space="preserve">  -----------------------</v>
          </cell>
          <cell r="R84" t="str">
            <v xml:space="preserve">  -----------------------</v>
          </cell>
          <cell r="S84" t="str">
            <v xml:space="preserve">  -----------------------</v>
          </cell>
          <cell r="T84" t="str">
            <v xml:space="preserve">  -----------------------</v>
          </cell>
          <cell r="U84" t="str">
            <v xml:space="preserve">  -----------------------</v>
          </cell>
          <cell r="V84" t="str">
            <v xml:space="preserve">  -----------------------</v>
          </cell>
          <cell r="W84" t="str">
            <v xml:space="preserve">  -----------------------</v>
          </cell>
          <cell r="X84" t="str">
            <v xml:space="preserve">  -----------------------</v>
          </cell>
          <cell r="Y84" t="str">
            <v xml:space="preserve">  -----------------------</v>
          </cell>
          <cell r="Z84" t="str">
            <v xml:space="preserve">  -----------------------</v>
          </cell>
          <cell r="AA84" t="str">
            <v xml:space="preserve">  -----------------------</v>
          </cell>
          <cell r="AB84" t="str">
            <v xml:space="preserve">  -----------------------</v>
          </cell>
          <cell r="AC84" t="str">
            <v xml:space="preserve">  -----------------------</v>
          </cell>
          <cell r="AD84" t="str">
            <v xml:space="preserve">  -----------------------</v>
          </cell>
          <cell r="AE84" t="str">
            <v xml:space="preserve">  -----------------------</v>
          </cell>
          <cell r="AF84" t="str">
            <v xml:space="preserve">  -----------------------</v>
          </cell>
          <cell r="AG84" t="str">
            <v xml:space="preserve">  -----------------------</v>
          </cell>
          <cell r="AH84" t="str">
            <v xml:space="preserve">  -----------------------</v>
          </cell>
          <cell r="AI84" t="str">
            <v xml:space="preserve">  -----------------------</v>
          </cell>
          <cell r="AJ84" t="str">
            <v xml:space="preserve">  -----------------------</v>
          </cell>
          <cell r="AK84" t="str">
            <v xml:space="preserve">  -----------------------</v>
          </cell>
          <cell r="AL84" t="str">
            <v xml:space="preserve">  -----------------------</v>
          </cell>
          <cell r="AM84" t="str">
            <v xml:space="preserve">  -----------------------</v>
          </cell>
        </row>
        <row r="85">
          <cell r="C85">
            <v>173756.12</v>
          </cell>
          <cell r="D85">
            <v>707.3</v>
          </cell>
          <cell r="E85">
            <v>0</v>
          </cell>
          <cell r="F85">
            <v>0</v>
          </cell>
          <cell r="G85">
            <v>170.03</v>
          </cell>
          <cell r="H85">
            <v>3220.59</v>
          </cell>
          <cell r="I85">
            <v>10372.200000000001</v>
          </cell>
          <cell r="J85">
            <v>0</v>
          </cell>
          <cell r="K85">
            <v>8780.92</v>
          </cell>
          <cell r="L85">
            <v>0</v>
          </cell>
          <cell r="M85">
            <v>0</v>
          </cell>
          <cell r="N85">
            <v>197007.16</v>
          </cell>
          <cell r="O85">
            <v>75</v>
          </cell>
          <cell r="P85">
            <v>10109.99</v>
          </cell>
          <cell r="Q85">
            <v>8304.24</v>
          </cell>
          <cell r="R85">
            <v>-2003.13</v>
          </cell>
          <cell r="S85">
            <v>-240.46</v>
          </cell>
          <cell r="T85">
            <v>18615.93</v>
          </cell>
          <cell r="U85">
            <v>21.38</v>
          </cell>
          <cell r="V85">
            <v>16853.259999999998</v>
          </cell>
          <cell r="W85">
            <v>5101.28</v>
          </cell>
          <cell r="X85">
            <v>3450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100.06</v>
          </cell>
          <cell r="AD85">
            <v>0</v>
          </cell>
          <cell r="AE85">
            <v>0</v>
          </cell>
          <cell r="AF85">
            <v>0</v>
          </cell>
          <cell r="AG85">
            <v>170</v>
          </cell>
          <cell r="AH85">
            <v>0</v>
          </cell>
          <cell r="AI85">
            <v>43944.75</v>
          </cell>
          <cell r="AJ85">
            <v>153062.41</v>
          </cell>
          <cell r="AK85">
            <v>3961.9</v>
          </cell>
          <cell r="AL85">
            <v>7131.44</v>
          </cell>
          <cell r="AM85">
            <v>15397.92</v>
          </cell>
        </row>
        <row r="87">
          <cell r="A87" t="str">
            <v>Departamento 4108 CDE SECRETARIA DE GESTION SOCIAL</v>
          </cell>
        </row>
        <row r="88">
          <cell r="A88" t="str">
            <v>00860</v>
          </cell>
          <cell r="B88" t="str">
            <v>De La Torre Gonzalez Juan Carlos</v>
          </cell>
          <cell r="C88">
            <v>10440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6989.48</v>
          </cell>
          <cell r="L88">
            <v>0</v>
          </cell>
          <cell r="M88">
            <v>0</v>
          </cell>
          <cell r="N88">
            <v>17429.48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2300.7399999999998</v>
          </cell>
          <cell r="U88">
            <v>0</v>
          </cell>
          <cell r="V88">
            <v>2300.7399999999998</v>
          </cell>
          <cell r="W88">
            <v>494.28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2795.02</v>
          </cell>
          <cell r="AJ88">
            <v>14634.46</v>
          </cell>
          <cell r="AK88">
            <v>333.56</v>
          </cell>
          <cell r="AL88">
            <v>600.4</v>
          </cell>
          <cell r="AM88">
            <v>1036.82</v>
          </cell>
        </row>
        <row r="89">
          <cell r="A89" t="str">
            <v>Total Depto</v>
          </cell>
          <cell r="C89" t="str">
            <v xml:space="preserve">  -----------------------</v>
          </cell>
          <cell r="D89" t="str">
            <v xml:space="preserve">  -----------------------</v>
          </cell>
          <cell r="E89" t="str">
            <v xml:space="preserve">  -----------------------</v>
          </cell>
          <cell r="F89" t="str">
            <v xml:space="preserve">  -----------------------</v>
          </cell>
          <cell r="G89" t="str">
            <v xml:space="preserve">  -----------------------</v>
          </cell>
          <cell r="H89" t="str">
            <v xml:space="preserve">  -----------------------</v>
          </cell>
          <cell r="I89" t="str">
            <v xml:space="preserve">  -----------------------</v>
          </cell>
          <cell r="J89" t="str">
            <v xml:space="preserve">  -----------------------</v>
          </cell>
          <cell r="K89" t="str">
            <v xml:space="preserve">  -----------------------</v>
          </cell>
          <cell r="L89" t="str">
            <v xml:space="preserve">  -----------------------</v>
          </cell>
          <cell r="M89" t="str">
            <v xml:space="preserve">  -----------------------</v>
          </cell>
          <cell r="N89" t="str">
            <v xml:space="preserve">  -----------------------</v>
          </cell>
          <cell r="O89" t="str">
            <v xml:space="preserve">  -----------------------</v>
          </cell>
          <cell r="P89" t="str">
            <v xml:space="preserve">  -----------------------</v>
          </cell>
          <cell r="Q89" t="str">
            <v xml:space="preserve">  -----------------------</v>
          </cell>
          <cell r="R89" t="str">
            <v xml:space="preserve">  -----------------------</v>
          </cell>
          <cell r="S89" t="str">
            <v xml:space="preserve">  -----------------------</v>
          </cell>
          <cell r="T89" t="str">
            <v xml:space="preserve">  -----------------------</v>
          </cell>
          <cell r="U89" t="str">
            <v xml:space="preserve">  -----------------------</v>
          </cell>
          <cell r="V89" t="str">
            <v xml:space="preserve">  -----------------------</v>
          </cell>
          <cell r="W89" t="str">
            <v xml:space="preserve">  -----------------------</v>
          </cell>
          <cell r="X89" t="str">
            <v xml:space="preserve">  -----------------------</v>
          </cell>
          <cell r="Y89" t="str">
            <v xml:space="preserve">  -----------------------</v>
          </cell>
          <cell r="Z89" t="str">
            <v xml:space="preserve">  -----------------------</v>
          </cell>
          <cell r="AA89" t="str">
            <v xml:space="preserve">  -----------------------</v>
          </cell>
          <cell r="AB89" t="str">
            <v xml:space="preserve">  -----------------------</v>
          </cell>
          <cell r="AC89" t="str">
            <v xml:space="preserve">  -----------------------</v>
          </cell>
          <cell r="AD89" t="str">
            <v xml:space="preserve">  -----------------------</v>
          </cell>
          <cell r="AE89" t="str">
            <v xml:space="preserve">  -----------------------</v>
          </cell>
          <cell r="AF89" t="str">
            <v xml:space="preserve">  -----------------------</v>
          </cell>
          <cell r="AG89" t="str">
            <v xml:space="preserve">  -----------------------</v>
          </cell>
          <cell r="AH89" t="str">
            <v xml:space="preserve">  -----------------------</v>
          </cell>
          <cell r="AI89" t="str">
            <v xml:space="preserve">  -----------------------</v>
          </cell>
          <cell r="AJ89" t="str">
            <v xml:space="preserve">  -----------------------</v>
          </cell>
          <cell r="AK89" t="str">
            <v xml:space="preserve">  -----------------------</v>
          </cell>
          <cell r="AL89" t="str">
            <v xml:space="preserve">  -----------------------</v>
          </cell>
          <cell r="AM89" t="str">
            <v xml:space="preserve">  -----------------------</v>
          </cell>
        </row>
        <row r="90">
          <cell r="C90">
            <v>10440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6989.48</v>
          </cell>
          <cell r="L90">
            <v>0</v>
          </cell>
          <cell r="M90">
            <v>0</v>
          </cell>
          <cell r="N90">
            <v>17429.48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2300.7399999999998</v>
          </cell>
          <cell r="U90">
            <v>0</v>
          </cell>
          <cell r="V90">
            <v>2300.7399999999998</v>
          </cell>
          <cell r="W90">
            <v>494.28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2795.02</v>
          </cell>
          <cell r="AJ90">
            <v>14634.46</v>
          </cell>
          <cell r="AK90">
            <v>333.56</v>
          </cell>
          <cell r="AL90">
            <v>600.4</v>
          </cell>
          <cell r="AM90">
            <v>1036.82</v>
          </cell>
        </row>
        <row r="92">
          <cell r="A92" t="str">
            <v>Departamento 4109 CDE SECRETARIA DE COMUNICACION SOCIAL</v>
          </cell>
        </row>
        <row r="93">
          <cell r="A93" t="str">
            <v>00005</v>
          </cell>
          <cell r="B93" t="str">
            <v>Contreras García Lucila</v>
          </cell>
          <cell r="C93">
            <v>14409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14409</v>
          </cell>
          <cell r="O93">
            <v>15</v>
          </cell>
          <cell r="P93">
            <v>0</v>
          </cell>
          <cell r="Q93">
            <v>6092.43</v>
          </cell>
          <cell r="R93">
            <v>0</v>
          </cell>
          <cell r="S93">
            <v>0</v>
          </cell>
          <cell r="T93">
            <v>1655.56</v>
          </cell>
          <cell r="U93">
            <v>0</v>
          </cell>
          <cell r="V93">
            <v>1655.56</v>
          </cell>
          <cell r="W93">
            <v>427.66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8190.65</v>
          </cell>
          <cell r="AJ93">
            <v>6218.35</v>
          </cell>
          <cell r="AK93">
            <v>291.54000000000002</v>
          </cell>
          <cell r="AL93">
            <v>524.78</v>
          </cell>
          <cell r="AM93">
            <v>968.4</v>
          </cell>
        </row>
        <row r="94">
          <cell r="A94" t="str">
            <v>00902</v>
          </cell>
          <cell r="B94" t="str">
            <v>Diaz Cervantes Oscar Ivan</v>
          </cell>
          <cell r="C94">
            <v>3976.01</v>
          </cell>
          <cell r="D94">
            <v>1266.08</v>
          </cell>
          <cell r="E94">
            <v>0</v>
          </cell>
          <cell r="F94">
            <v>1650.42</v>
          </cell>
          <cell r="G94">
            <v>168.06</v>
          </cell>
          <cell r="H94">
            <v>5388.36</v>
          </cell>
          <cell r="I94">
            <v>8252.1</v>
          </cell>
          <cell r="J94">
            <v>3300.84</v>
          </cell>
          <cell r="K94">
            <v>7677.32</v>
          </cell>
          <cell r="L94">
            <v>0</v>
          </cell>
          <cell r="M94">
            <v>0</v>
          </cell>
          <cell r="N94">
            <v>31679.19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1689.91</v>
          </cell>
          <cell r="U94">
            <v>272.19</v>
          </cell>
          <cell r="V94">
            <v>1689.91</v>
          </cell>
          <cell r="W94">
            <v>196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218.72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2376.8200000000002</v>
          </cell>
          <cell r="AJ94">
            <v>29302.37</v>
          </cell>
          <cell r="AK94">
            <v>144.41999999999999</v>
          </cell>
          <cell r="AL94">
            <v>259.94</v>
          </cell>
          <cell r="AM94">
            <v>733.26</v>
          </cell>
        </row>
        <row r="95">
          <cell r="A95" t="str">
            <v>Total Depto</v>
          </cell>
          <cell r="C95" t="str">
            <v xml:space="preserve">  -----------------------</v>
          </cell>
          <cell r="D95" t="str">
            <v xml:space="preserve">  -----------------------</v>
          </cell>
          <cell r="E95" t="str">
            <v xml:space="preserve">  -----------------------</v>
          </cell>
          <cell r="F95" t="str">
            <v xml:space="preserve">  -----------------------</v>
          </cell>
          <cell r="G95" t="str">
            <v xml:space="preserve">  -----------------------</v>
          </cell>
          <cell r="H95" t="str">
            <v xml:space="preserve">  -----------------------</v>
          </cell>
          <cell r="I95" t="str">
            <v xml:space="preserve">  -----------------------</v>
          </cell>
          <cell r="J95" t="str">
            <v xml:space="preserve">  -----------------------</v>
          </cell>
          <cell r="K95" t="str">
            <v xml:space="preserve">  -----------------------</v>
          </cell>
          <cell r="L95" t="str">
            <v xml:space="preserve">  -----------------------</v>
          </cell>
          <cell r="M95" t="str">
            <v xml:space="preserve">  -----------------------</v>
          </cell>
          <cell r="N95" t="str">
            <v xml:space="preserve">  -----------------------</v>
          </cell>
          <cell r="O95" t="str">
            <v xml:space="preserve">  -----------------------</v>
          </cell>
          <cell r="P95" t="str">
            <v xml:space="preserve">  -----------------------</v>
          </cell>
          <cell r="Q95" t="str">
            <v xml:space="preserve">  -----------------------</v>
          </cell>
          <cell r="R95" t="str">
            <v xml:space="preserve">  -----------------------</v>
          </cell>
          <cell r="S95" t="str">
            <v xml:space="preserve">  -----------------------</v>
          </cell>
          <cell r="T95" t="str">
            <v xml:space="preserve">  -----------------------</v>
          </cell>
          <cell r="U95" t="str">
            <v xml:space="preserve">  -----------------------</v>
          </cell>
          <cell r="V95" t="str">
            <v xml:space="preserve">  -----------------------</v>
          </cell>
          <cell r="W95" t="str">
            <v xml:space="preserve">  -----------------------</v>
          </cell>
          <cell r="X95" t="str">
            <v xml:space="preserve">  -----------------------</v>
          </cell>
          <cell r="Y95" t="str">
            <v xml:space="preserve">  -----------------------</v>
          </cell>
          <cell r="Z95" t="str">
            <v xml:space="preserve">  -----------------------</v>
          </cell>
          <cell r="AA95" t="str">
            <v xml:space="preserve">  -----------------------</v>
          </cell>
          <cell r="AB95" t="str">
            <v xml:space="preserve">  -----------------------</v>
          </cell>
          <cell r="AC95" t="str">
            <v xml:space="preserve">  -----------------------</v>
          </cell>
          <cell r="AD95" t="str">
            <v xml:space="preserve">  -----------------------</v>
          </cell>
          <cell r="AE95" t="str">
            <v xml:space="preserve">  -----------------------</v>
          </cell>
          <cell r="AF95" t="str">
            <v xml:space="preserve">  -----------------------</v>
          </cell>
          <cell r="AG95" t="str">
            <v xml:space="preserve">  -----------------------</v>
          </cell>
          <cell r="AH95" t="str">
            <v xml:space="preserve">  -----------------------</v>
          </cell>
          <cell r="AI95" t="str">
            <v xml:space="preserve">  -----------------------</v>
          </cell>
          <cell r="AJ95" t="str">
            <v xml:space="preserve">  -----------------------</v>
          </cell>
          <cell r="AK95" t="str">
            <v xml:space="preserve">  -----------------------</v>
          </cell>
          <cell r="AL95" t="str">
            <v xml:space="preserve">  -----------------------</v>
          </cell>
          <cell r="AM95" t="str">
            <v xml:space="preserve">  -----------------------</v>
          </cell>
        </row>
        <row r="96">
          <cell r="C96">
            <v>18385.009999999998</v>
          </cell>
          <cell r="D96">
            <v>1266.08</v>
          </cell>
          <cell r="E96">
            <v>0</v>
          </cell>
          <cell r="F96">
            <v>1650.42</v>
          </cell>
          <cell r="G96">
            <v>168.06</v>
          </cell>
          <cell r="H96">
            <v>5388.36</v>
          </cell>
          <cell r="I96">
            <v>8252.1</v>
          </cell>
          <cell r="J96">
            <v>3300.84</v>
          </cell>
          <cell r="K96">
            <v>7677.32</v>
          </cell>
          <cell r="L96">
            <v>0</v>
          </cell>
          <cell r="M96">
            <v>0</v>
          </cell>
          <cell r="N96">
            <v>46088.19</v>
          </cell>
          <cell r="O96">
            <v>15</v>
          </cell>
          <cell r="P96">
            <v>0</v>
          </cell>
          <cell r="Q96">
            <v>6092.43</v>
          </cell>
          <cell r="R96">
            <v>0</v>
          </cell>
          <cell r="S96">
            <v>0</v>
          </cell>
          <cell r="T96">
            <v>3345.47</v>
          </cell>
          <cell r="U96">
            <v>272.19</v>
          </cell>
          <cell r="V96">
            <v>3345.47</v>
          </cell>
          <cell r="W96">
            <v>623.66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218.72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10567.47</v>
          </cell>
          <cell r="AJ96">
            <v>35520.720000000001</v>
          </cell>
          <cell r="AK96">
            <v>435.96</v>
          </cell>
          <cell r="AL96">
            <v>784.72</v>
          </cell>
          <cell r="AM96">
            <v>1701.66</v>
          </cell>
        </row>
        <row r="98">
          <cell r="A98" t="str">
            <v>Departamento 4112 CDE SECRETARIA TECNICA DEL CPE</v>
          </cell>
        </row>
        <row r="99">
          <cell r="A99" t="str">
            <v>00864</v>
          </cell>
          <cell r="B99" t="str">
            <v>Gonzalez Ramirez Miriam Noemi</v>
          </cell>
          <cell r="C99">
            <v>6000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2139.6999999999998</v>
          </cell>
          <cell r="L99">
            <v>0</v>
          </cell>
          <cell r="M99">
            <v>0</v>
          </cell>
          <cell r="N99">
            <v>8139.7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615.22</v>
          </cell>
          <cell r="U99">
            <v>0</v>
          </cell>
          <cell r="V99">
            <v>615.22</v>
          </cell>
          <cell r="W99">
            <v>217.26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832.48</v>
          </cell>
          <cell r="AJ99">
            <v>7307.22</v>
          </cell>
          <cell r="AK99">
            <v>158.84</v>
          </cell>
          <cell r="AL99">
            <v>285.92</v>
          </cell>
          <cell r="AM99">
            <v>752.28</v>
          </cell>
        </row>
        <row r="100">
          <cell r="A100" t="str">
            <v>00868</v>
          </cell>
          <cell r="B100" t="str">
            <v>Lopez Samano Claudia</v>
          </cell>
          <cell r="C100">
            <v>6000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2139.6999999999998</v>
          </cell>
          <cell r="L100">
            <v>0</v>
          </cell>
          <cell r="M100">
            <v>0</v>
          </cell>
          <cell r="N100">
            <v>8139.7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615.22</v>
          </cell>
          <cell r="U100">
            <v>0</v>
          </cell>
          <cell r="V100">
            <v>615.22</v>
          </cell>
          <cell r="W100">
            <v>217.26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832.48</v>
          </cell>
          <cell r="AJ100">
            <v>7307.22</v>
          </cell>
          <cell r="AK100">
            <v>158.84</v>
          </cell>
          <cell r="AL100">
            <v>285.92</v>
          </cell>
          <cell r="AM100">
            <v>752.28</v>
          </cell>
        </row>
        <row r="101">
          <cell r="A101" t="str">
            <v>Total Depto</v>
          </cell>
          <cell r="C101" t="str">
            <v xml:space="preserve">  -----------------------</v>
          </cell>
          <cell r="D101" t="str">
            <v xml:space="preserve">  -----------------------</v>
          </cell>
          <cell r="E101" t="str">
            <v xml:space="preserve">  -----------------------</v>
          </cell>
          <cell r="F101" t="str">
            <v xml:space="preserve">  -----------------------</v>
          </cell>
          <cell r="G101" t="str">
            <v xml:space="preserve">  -----------------------</v>
          </cell>
          <cell r="H101" t="str">
            <v xml:space="preserve">  -----------------------</v>
          </cell>
          <cell r="I101" t="str">
            <v xml:space="preserve">  -----------------------</v>
          </cell>
          <cell r="J101" t="str">
            <v xml:space="preserve">  -----------------------</v>
          </cell>
          <cell r="K101" t="str">
            <v xml:space="preserve">  -----------------------</v>
          </cell>
          <cell r="L101" t="str">
            <v xml:space="preserve">  -----------------------</v>
          </cell>
          <cell r="M101" t="str">
            <v xml:space="preserve">  -----------------------</v>
          </cell>
          <cell r="N101" t="str">
            <v xml:space="preserve">  -----------------------</v>
          </cell>
          <cell r="O101" t="str">
            <v xml:space="preserve">  -----------------------</v>
          </cell>
          <cell r="P101" t="str">
            <v xml:space="preserve">  -----------------------</v>
          </cell>
          <cell r="Q101" t="str">
            <v xml:space="preserve">  -----------------------</v>
          </cell>
          <cell r="R101" t="str">
            <v xml:space="preserve">  -----------------------</v>
          </cell>
          <cell r="S101" t="str">
            <v xml:space="preserve">  -----------------------</v>
          </cell>
          <cell r="T101" t="str">
            <v xml:space="preserve">  -----------------------</v>
          </cell>
          <cell r="U101" t="str">
            <v xml:space="preserve">  -----------------------</v>
          </cell>
          <cell r="V101" t="str">
            <v xml:space="preserve">  -----------------------</v>
          </cell>
          <cell r="W101" t="str">
            <v xml:space="preserve">  -----------------------</v>
          </cell>
          <cell r="X101" t="str">
            <v xml:space="preserve">  -----------------------</v>
          </cell>
          <cell r="Y101" t="str">
            <v xml:space="preserve">  -----------------------</v>
          </cell>
          <cell r="Z101" t="str">
            <v xml:space="preserve">  -----------------------</v>
          </cell>
          <cell r="AA101" t="str">
            <v xml:space="preserve">  -----------------------</v>
          </cell>
          <cell r="AB101" t="str">
            <v xml:space="preserve">  -----------------------</v>
          </cell>
          <cell r="AC101" t="str">
            <v xml:space="preserve">  -----------------------</v>
          </cell>
          <cell r="AD101" t="str">
            <v xml:space="preserve">  -----------------------</v>
          </cell>
          <cell r="AE101" t="str">
            <v xml:space="preserve">  -----------------------</v>
          </cell>
          <cell r="AF101" t="str">
            <v xml:space="preserve">  -----------------------</v>
          </cell>
          <cell r="AG101" t="str">
            <v xml:space="preserve">  -----------------------</v>
          </cell>
          <cell r="AH101" t="str">
            <v xml:space="preserve">  -----------------------</v>
          </cell>
          <cell r="AI101" t="str">
            <v xml:space="preserve">  -----------------------</v>
          </cell>
          <cell r="AJ101" t="str">
            <v xml:space="preserve">  -----------------------</v>
          </cell>
          <cell r="AK101" t="str">
            <v xml:space="preserve">  -----------------------</v>
          </cell>
          <cell r="AL101" t="str">
            <v xml:space="preserve">  -----------------------</v>
          </cell>
          <cell r="AM101" t="str">
            <v xml:space="preserve">  -----------------------</v>
          </cell>
        </row>
        <row r="102">
          <cell r="C102">
            <v>12000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4279.3999999999996</v>
          </cell>
          <cell r="L102">
            <v>0</v>
          </cell>
          <cell r="M102">
            <v>0</v>
          </cell>
          <cell r="N102">
            <v>16279.4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1230.44</v>
          </cell>
          <cell r="U102">
            <v>0</v>
          </cell>
          <cell r="V102">
            <v>1230.44</v>
          </cell>
          <cell r="W102">
            <v>434.52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1664.96</v>
          </cell>
          <cell r="AJ102">
            <v>14614.44</v>
          </cell>
          <cell r="AK102">
            <v>317.68</v>
          </cell>
          <cell r="AL102">
            <v>571.84</v>
          </cell>
          <cell r="AM102">
            <v>1504.56</v>
          </cell>
        </row>
        <row r="104">
          <cell r="A104" t="str">
            <v>Departamento 4117 CDE COMISION DE JUSTICIA PARTIDARIA</v>
          </cell>
        </row>
        <row r="105">
          <cell r="A105" t="str">
            <v>00071</v>
          </cell>
          <cell r="B105" t="str">
            <v>Huerta Gomez Elizabeth</v>
          </cell>
          <cell r="C105">
            <v>13087.5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13087.5</v>
          </cell>
          <cell r="O105">
            <v>0</v>
          </cell>
          <cell r="P105">
            <v>0</v>
          </cell>
          <cell r="Q105">
            <v>3759.95</v>
          </cell>
          <cell r="R105">
            <v>0</v>
          </cell>
          <cell r="S105">
            <v>0</v>
          </cell>
          <cell r="T105">
            <v>1377.34</v>
          </cell>
          <cell r="U105">
            <v>0</v>
          </cell>
          <cell r="V105">
            <v>1377.34</v>
          </cell>
          <cell r="W105">
            <v>385.26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5522.55</v>
          </cell>
          <cell r="AJ105">
            <v>7564.95</v>
          </cell>
          <cell r="AK105">
            <v>264.8</v>
          </cell>
          <cell r="AL105">
            <v>476.64</v>
          </cell>
          <cell r="AM105">
            <v>924.86</v>
          </cell>
        </row>
        <row r="106">
          <cell r="A106" t="str">
            <v>Total Depto</v>
          </cell>
          <cell r="C106" t="str">
            <v xml:space="preserve">  -----------------------</v>
          </cell>
          <cell r="D106" t="str">
            <v xml:space="preserve">  -----------------------</v>
          </cell>
          <cell r="E106" t="str">
            <v xml:space="preserve">  -----------------------</v>
          </cell>
          <cell r="F106" t="str">
            <v xml:space="preserve">  -----------------------</v>
          </cell>
          <cell r="G106" t="str">
            <v xml:space="preserve">  -----------------------</v>
          </cell>
          <cell r="H106" t="str">
            <v xml:space="preserve">  -----------------------</v>
          </cell>
          <cell r="I106" t="str">
            <v xml:space="preserve">  -----------------------</v>
          </cell>
          <cell r="J106" t="str">
            <v xml:space="preserve">  -----------------------</v>
          </cell>
          <cell r="K106" t="str">
            <v xml:space="preserve">  -----------------------</v>
          </cell>
          <cell r="L106" t="str">
            <v xml:space="preserve">  -----------------------</v>
          </cell>
          <cell r="M106" t="str">
            <v xml:space="preserve">  -----------------------</v>
          </cell>
          <cell r="N106" t="str">
            <v xml:space="preserve">  -----------------------</v>
          </cell>
          <cell r="O106" t="str">
            <v xml:space="preserve">  -----------------------</v>
          </cell>
          <cell r="P106" t="str">
            <v xml:space="preserve">  -----------------------</v>
          </cell>
          <cell r="Q106" t="str">
            <v xml:space="preserve">  -----------------------</v>
          </cell>
          <cell r="R106" t="str">
            <v xml:space="preserve">  -----------------------</v>
          </cell>
          <cell r="S106" t="str">
            <v xml:space="preserve">  -----------------------</v>
          </cell>
          <cell r="T106" t="str">
            <v xml:space="preserve">  -----------------------</v>
          </cell>
          <cell r="U106" t="str">
            <v xml:space="preserve">  -----------------------</v>
          </cell>
          <cell r="V106" t="str">
            <v xml:space="preserve">  -----------------------</v>
          </cell>
          <cell r="W106" t="str">
            <v xml:space="preserve">  -----------------------</v>
          </cell>
          <cell r="X106" t="str">
            <v xml:space="preserve">  -----------------------</v>
          </cell>
          <cell r="Y106" t="str">
            <v xml:space="preserve">  -----------------------</v>
          </cell>
          <cell r="Z106" t="str">
            <v xml:space="preserve">  -----------------------</v>
          </cell>
          <cell r="AA106" t="str">
            <v xml:space="preserve">  -----------------------</v>
          </cell>
          <cell r="AB106" t="str">
            <v xml:space="preserve">  -----------------------</v>
          </cell>
          <cell r="AC106" t="str">
            <v xml:space="preserve">  -----------------------</v>
          </cell>
          <cell r="AD106" t="str">
            <v xml:space="preserve">  -----------------------</v>
          </cell>
          <cell r="AE106" t="str">
            <v xml:space="preserve">  -----------------------</v>
          </cell>
          <cell r="AF106" t="str">
            <v xml:space="preserve">  -----------------------</v>
          </cell>
          <cell r="AG106" t="str">
            <v xml:space="preserve">  -----------------------</v>
          </cell>
          <cell r="AH106" t="str">
            <v xml:space="preserve">  -----------------------</v>
          </cell>
          <cell r="AI106" t="str">
            <v xml:space="preserve">  -----------------------</v>
          </cell>
          <cell r="AJ106" t="str">
            <v xml:space="preserve">  -----------------------</v>
          </cell>
          <cell r="AK106" t="str">
            <v xml:space="preserve">  -----------------------</v>
          </cell>
          <cell r="AL106" t="str">
            <v xml:space="preserve">  -----------------------</v>
          </cell>
          <cell r="AM106" t="str">
            <v xml:space="preserve">  -----------------------</v>
          </cell>
        </row>
        <row r="107">
          <cell r="C107">
            <v>13087.5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13087.5</v>
          </cell>
          <cell r="O107">
            <v>0</v>
          </cell>
          <cell r="P107">
            <v>0</v>
          </cell>
          <cell r="Q107">
            <v>3759.95</v>
          </cell>
          <cell r="R107">
            <v>0</v>
          </cell>
          <cell r="S107">
            <v>0</v>
          </cell>
          <cell r="T107">
            <v>1377.34</v>
          </cell>
          <cell r="U107">
            <v>0</v>
          </cell>
          <cell r="V107">
            <v>1377.34</v>
          </cell>
          <cell r="W107">
            <v>385.26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5522.55</v>
          </cell>
          <cell r="AJ107">
            <v>7564.95</v>
          </cell>
          <cell r="AK107">
            <v>264.8</v>
          </cell>
          <cell r="AL107">
            <v>476.64</v>
          </cell>
          <cell r="AM107">
            <v>924.86</v>
          </cell>
        </row>
        <row r="109">
          <cell r="A109" t="str">
            <v>Departamento 4118 CDE COMISION ESTATAL DE PROCESOS INTERN</v>
          </cell>
        </row>
        <row r="110">
          <cell r="A110" t="str">
            <v>00042</v>
          </cell>
          <cell r="B110" t="str">
            <v>Muciño Velazquez Erika Viviana</v>
          </cell>
          <cell r="C110">
            <v>9800.7000000000007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9800.7000000000007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811.94</v>
          </cell>
          <cell r="U110">
            <v>0</v>
          </cell>
          <cell r="V110">
            <v>811.94</v>
          </cell>
          <cell r="W110">
            <v>279.8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1091.74</v>
          </cell>
          <cell r="AJ110">
            <v>8708.9599999999991</v>
          </cell>
          <cell r="AK110">
            <v>198.3</v>
          </cell>
          <cell r="AL110">
            <v>356.94</v>
          </cell>
          <cell r="AM110">
            <v>816.54</v>
          </cell>
        </row>
        <row r="111">
          <cell r="A111" t="str">
            <v>00856</v>
          </cell>
          <cell r="B111" t="str">
            <v>Iñiguez Ibarra Gustavo</v>
          </cell>
          <cell r="C111">
            <v>9990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1120.74</v>
          </cell>
          <cell r="L111">
            <v>0</v>
          </cell>
          <cell r="M111">
            <v>0</v>
          </cell>
          <cell r="N111">
            <v>11110.74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1023.1</v>
          </cell>
          <cell r="U111">
            <v>0</v>
          </cell>
          <cell r="V111">
            <v>1023.1</v>
          </cell>
          <cell r="W111">
            <v>316.98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1340.08</v>
          </cell>
          <cell r="AJ111">
            <v>9770.66</v>
          </cell>
          <cell r="AK111">
            <v>221.74</v>
          </cell>
          <cell r="AL111">
            <v>399.14</v>
          </cell>
          <cell r="AM111">
            <v>854.72</v>
          </cell>
        </row>
        <row r="112">
          <cell r="A112" t="str">
            <v>Total Depto</v>
          </cell>
          <cell r="C112" t="str">
            <v xml:space="preserve">  -----------------------</v>
          </cell>
          <cell r="D112" t="str">
            <v xml:space="preserve">  -----------------------</v>
          </cell>
          <cell r="E112" t="str">
            <v xml:space="preserve">  -----------------------</v>
          </cell>
          <cell r="F112" t="str">
            <v xml:space="preserve">  -----------------------</v>
          </cell>
          <cell r="G112" t="str">
            <v xml:space="preserve">  -----------------------</v>
          </cell>
          <cell r="H112" t="str">
            <v xml:space="preserve">  -----------------------</v>
          </cell>
          <cell r="I112" t="str">
            <v xml:space="preserve">  -----------------------</v>
          </cell>
          <cell r="J112" t="str">
            <v xml:space="preserve">  -----------------------</v>
          </cell>
          <cell r="K112" t="str">
            <v xml:space="preserve">  -----------------------</v>
          </cell>
          <cell r="L112" t="str">
            <v xml:space="preserve">  -----------------------</v>
          </cell>
          <cell r="M112" t="str">
            <v xml:space="preserve">  -----------------------</v>
          </cell>
          <cell r="N112" t="str">
            <v xml:space="preserve">  -----------------------</v>
          </cell>
          <cell r="O112" t="str">
            <v xml:space="preserve">  -----------------------</v>
          </cell>
          <cell r="P112" t="str">
            <v xml:space="preserve">  -----------------------</v>
          </cell>
          <cell r="Q112" t="str">
            <v xml:space="preserve">  -----------------------</v>
          </cell>
          <cell r="R112" t="str">
            <v xml:space="preserve">  -----------------------</v>
          </cell>
          <cell r="S112" t="str">
            <v xml:space="preserve">  -----------------------</v>
          </cell>
          <cell r="T112" t="str">
            <v xml:space="preserve">  -----------------------</v>
          </cell>
          <cell r="U112" t="str">
            <v xml:space="preserve">  -----------------------</v>
          </cell>
          <cell r="V112" t="str">
            <v xml:space="preserve">  -----------------------</v>
          </cell>
          <cell r="W112" t="str">
            <v xml:space="preserve">  -----------------------</v>
          </cell>
          <cell r="X112" t="str">
            <v xml:space="preserve">  -----------------------</v>
          </cell>
          <cell r="Y112" t="str">
            <v xml:space="preserve">  -----------------------</v>
          </cell>
          <cell r="Z112" t="str">
            <v xml:space="preserve">  -----------------------</v>
          </cell>
          <cell r="AA112" t="str">
            <v xml:space="preserve">  -----------------------</v>
          </cell>
          <cell r="AB112" t="str">
            <v xml:space="preserve">  -----------------------</v>
          </cell>
          <cell r="AC112" t="str">
            <v xml:space="preserve">  -----------------------</v>
          </cell>
          <cell r="AD112" t="str">
            <v xml:space="preserve">  -----------------------</v>
          </cell>
          <cell r="AE112" t="str">
            <v xml:space="preserve">  -----------------------</v>
          </cell>
          <cell r="AF112" t="str">
            <v xml:space="preserve">  -----------------------</v>
          </cell>
          <cell r="AG112" t="str">
            <v xml:space="preserve">  -----------------------</v>
          </cell>
          <cell r="AH112" t="str">
            <v xml:space="preserve">  -----------------------</v>
          </cell>
          <cell r="AI112" t="str">
            <v xml:space="preserve">  -----------------------</v>
          </cell>
          <cell r="AJ112" t="str">
            <v xml:space="preserve">  -----------------------</v>
          </cell>
          <cell r="AK112" t="str">
            <v xml:space="preserve">  -----------------------</v>
          </cell>
          <cell r="AL112" t="str">
            <v xml:space="preserve">  -----------------------</v>
          </cell>
          <cell r="AM112" t="str">
            <v xml:space="preserve">  -----------------------</v>
          </cell>
        </row>
        <row r="113">
          <cell r="C113">
            <v>19790.7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1120.74</v>
          </cell>
          <cell r="L113">
            <v>0</v>
          </cell>
          <cell r="M113">
            <v>0</v>
          </cell>
          <cell r="N113">
            <v>20911.439999999999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1835.04</v>
          </cell>
          <cell r="U113">
            <v>0</v>
          </cell>
          <cell r="V113">
            <v>1835.04</v>
          </cell>
          <cell r="W113">
            <v>596.78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2431.8200000000002</v>
          </cell>
          <cell r="AJ113">
            <v>18479.62</v>
          </cell>
          <cell r="AK113">
            <v>420.04</v>
          </cell>
          <cell r="AL113">
            <v>756.08</v>
          </cell>
          <cell r="AM113">
            <v>1671.26</v>
          </cell>
        </row>
        <row r="115">
          <cell r="A115" t="str">
            <v>Departamento 4122 CDE SECRETARIA DE OPERACION POLITICA</v>
          </cell>
        </row>
        <row r="116">
          <cell r="A116" t="str">
            <v>00887</v>
          </cell>
          <cell r="B116" t="str">
            <v>De Leon Meza Hugo Fidencio</v>
          </cell>
          <cell r="C116">
            <v>17429.400000000001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17429.400000000001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2300.7199999999998</v>
          </cell>
          <cell r="U116">
            <v>0</v>
          </cell>
          <cell r="V116">
            <v>2300.7199999999998</v>
          </cell>
          <cell r="W116">
            <v>524.54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2825.26</v>
          </cell>
          <cell r="AJ116">
            <v>14604.14</v>
          </cell>
          <cell r="AK116">
            <v>352.66</v>
          </cell>
          <cell r="AL116">
            <v>634.78</v>
          </cell>
          <cell r="AM116">
            <v>1067.94</v>
          </cell>
        </row>
        <row r="117">
          <cell r="A117" t="str">
            <v>Total Depto</v>
          </cell>
          <cell r="C117" t="str">
            <v xml:space="preserve">  -----------------------</v>
          </cell>
          <cell r="D117" t="str">
            <v xml:space="preserve">  -----------------------</v>
          </cell>
          <cell r="E117" t="str">
            <v xml:space="preserve">  -----------------------</v>
          </cell>
          <cell r="F117" t="str">
            <v xml:space="preserve">  -----------------------</v>
          </cell>
          <cell r="G117" t="str">
            <v xml:space="preserve">  -----------------------</v>
          </cell>
          <cell r="H117" t="str">
            <v xml:space="preserve">  -----------------------</v>
          </cell>
          <cell r="I117" t="str">
            <v xml:space="preserve">  -----------------------</v>
          </cell>
          <cell r="J117" t="str">
            <v xml:space="preserve">  -----------------------</v>
          </cell>
          <cell r="K117" t="str">
            <v xml:space="preserve">  -----------------------</v>
          </cell>
          <cell r="L117" t="str">
            <v xml:space="preserve">  -----------------------</v>
          </cell>
          <cell r="M117" t="str">
            <v xml:space="preserve">  -----------------------</v>
          </cell>
          <cell r="N117" t="str">
            <v xml:space="preserve">  -----------------------</v>
          </cell>
          <cell r="O117" t="str">
            <v xml:space="preserve">  -----------------------</v>
          </cell>
          <cell r="P117" t="str">
            <v xml:space="preserve">  -----------------------</v>
          </cell>
          <cell r="Q117" t="str">
            <v xml:space="preserve">  -----------------------</v>
          </cell>
          <cell r="R117" t="str">
            <v xml:space="preserve">  -----------------------</v>
          </cell>
          <cell r="S117" t="str">
            <v xml:space="preserve">  -----------------------</v>
          </cell>
          <cell r="T117" t="str">
            <v xml:space="preserve">  -----------------------</v>
          </cell>
          <cell r="U117" t="str">
            <v xml:space="preserve">  -----------------------</v>
          </cell>
          <cell r="V117" t="str">
            <v xml:space="preserve">  -----------------------</v>
          </cell>
          <cell r="W117" t="str">
            <v xml:space="preserve">  -----------------------</v>
          </cell>
          <cell r="X117" t="str">
            <v xml:space="preserve">  -----------------------</v>
          </cell>
          <cell r="Y117" t="str">
            <v xml:space="preserve">  -----------------------</v>
          </cell>
          <cell r="Z117" t="str">
            <v xml:space="preserve">  -----------------------</v>
          </cell>
          <cell r="AA117" t="str">
            <v xml:space="preserve">  -----------------------</v>
          </cell>
          <cell r="AB117" t="str">
            <v xml:space="preserve">  -----------------------</v>
          </cell>
          <cell r="AC117" t="str">
            <v xml:space="preserve">  -----------------------</v>
          </cell>
          <cell r="AD117" t="str">
            <v xml:space="preserve">  -----------------------</v>
          </cell>
          <cell r="AE117" t="str">
            <v xml:space="preserve">  -----------------------</v>
          </cell>
          <cell r="AF117" t="str">
            <v xml:space="preserve">  -----------------------</v>
          </cell>
          <cell r="AG117" t="str">
            <v xml:space="preserve">  -----------------------</v>
          </cell>
          <cell r="AH117" t="str">
            <v xml:space="preserve">  -----------------------</v>
          </cell>
          <cell r="AI117" t="str">
            <v xml:space="preserve">  -----------------------</v>
          </cell>
          <cell r="AJ117" t="str">
            <v xml:space="preserve">  -----------------------</v>
          </cell>
          <cell r="AK117" t="str">
            <v xml:space="preserve">  -----------------------</v>
          </cell>
          <cell r="AL117" t="str">
            <v xml:space="preserve">  -----------------------</v>
          </cell>
          <cell r="AM117" t="str">
            <v xml:space="preserve">  -----------------------</v>
          </cell>
        </row>
        <row r="118">
          <cell r="C118">
            <v>17429.400000000001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17429.400000000001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2300.7199999999998</v>
          </cell>
          <cell r="U118">
            <v>0</v>
          </cell>
          <cell r="V118">
            <v>2300.7199999999998</v>
          </cell>
          <cell r="W118">
            <v>524.54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I118">
            <v>2825.26</v>
          </cell>
          <cell r="AJ118">
            <v>14604.14</v>
          </cell>
          <cell r="AK118">
            <v>352.66</v>
          </cell>
          <cell r="AL118">
            <v>634.78</v>
          </cell>
          <cell r="AM118">
            <v>1067.94</v>
          </cell>
        </row>
        <row r="120">
          <cell r="A120" t="str">
            <v>Departamento 4123 CDE SECRETARIA DE ATENCION P DISCAPACIDA</v>
          </cell>
        </row>
        <row r="121">
          <cell r="A121" t="str">
            <v>00276</v>
          </cell>
          <cell r="B121" t="str">
            <v>Mata Avila Jesus</v>
          </cell>
          <cell r="C121">
            <v>10275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1925</v>
          </cell>
          <cell r="L121">
            <v>0</v>
          </cell>
          <cell r="M121">
            <v>0</v>
          </cell>
          <cell r="N121">
            <v>12200</v>
          </cell>
          <cell r="O121">
            <v>15</v>
          </cell>
          <cell r="P121">
            <v>1356.87</v>
          </cell>
          <cell r="Q121">
            <v>0</v>
          </cell>
          <cell r="R121">
            <v>0</v>
          </cell>
          <cell r="S121">
            <v>0</v>
          </cell>
          <cell r="T121">
            <v>1218.3</v>
          </cell>
          <cell r="U121">
            <v>0</v>
          </cell>
          <cell r="V121">
            <v>1218.3</v>
          </cell>
          <cell r="W121">
            <v>348.44</v>
          </cell>
          <cell r="X121">
            <v>0</v>
          </cell>
          <cell r="Y121">
            <v>0</v>
          </cell>
          <cell r="Z121">
            <v>0</v>
          </cell>
          <cell r="AA121">
            <v>0</v>
          </cell>
          <cell r="AB121">
            <v>0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  <cell r="AH121">
            <v>0</v>
          </cell>
          <cell r="AI121">
            <v>2938.61</v>
          </cell>
          <cell r="AJ121">
            <v>9261.39</v>
          </cell>
          <cell r="AK121">
            <v>241.58</v>
          </cell>
          <cell r="AL121">
            <v>434.86</v>
          </cell>
          <cell r="AM121">
            <v>887.06</v>
          </cell>
        </row>
        <row r="122">
          <cell r="A122" t="str">
            <v>Total Depto</v>
          </cell>
          <cell r="C122" t="str">
            <v xml:space="preserve">  -----------------------</v>
          </cell>
          <cell r="D122" t="str">
            <v xml:space="preserve">  -----------------------</v>
          </cell>
          <cell r="E122" t="str">
            <v xml:space="preserve">  -----------------------</v>
          </cell>
          <cell r="F122" t="str">
            <v xml:space="preserve">  -----------------------</v>
          </cell>
          <cell r="G122" t="str">
            <v xml:space="preserve">  -----------------------</v>
          </cell>
          <cell r="H122" t="str">
            <v xml:space="preserve">  -----------------------</v>
          </cell>
          <cell r="I122" t="str">
            <v xml:space="preserve">  -----------------------</v>
          </cell>
          <cell r="J122" t="str">
            <v xml:space="preserve">  -----------------------</v>
          </cell>
          <cell r="K122" t="str">
            <v xml:space="preserve">  -----------------------</v>
          </cell>
          <cell r="L122" t="str">
            <v xml:space="preserve">  -----------------------</v>
          </cell>
          <cell r="M122" t="str">
            <v xml:space="preserve">  -----------------------</v>
          </cell>
          <cell r="N122" t="str">
            <v xml:space="preserve">  -----------------------</v>
          </cell>
          <cell r="O122" t="str">
            <v xml:space="preserve">  -----------------------</v>
          </cell>
          <cell r="P122" t="str">
            <v xml:space="preserve">  -----------------------</v>
          </cell>
          <cell r="Q122" t="str">
            <v xml:space="preserve">  -----------------------</v>
          </cell>
          <cell r="R122" t="str">
            <v xml:space="preserve">  -----------------------</v>
          </cell>
          <cell r="S122" t="str">
            <v xml:space="preserve">  -----------------------</v>
          </cell>
          <cell r="T122" t="str">
            <v xml:space="preserve">  -----------------------</v>
          </cell>
          <cell r="U122" t="str">
            <v xml:space="preserve">  -----------------------</v>
          </cell>
          <cell r="V122" t="str">
            <v xml:space="preserve">  -----------------------</v>
          </cell>
          <cell r="W122" t="str">
            <v xml:space="preserve">  -----------------------</v>
          </cell>
          <cell r="X122" t="str">
            <v xml:space="preserve">  -----------------------</v>
          </cell>
          <cell r="Y122" t="str">
            <v xml:space="preserve">  -----------------------</v>
          </cell>
          <cell r="Z122" t="str">
            <v xml:space="preserve">  -----------------------</v>
          </cell>
          <cell r="AA122" t="str">
            <v xml:space="preserve">  -----------------------</v>
          </cell>
          <cell r="AB122" t="str">
            <v xml:space="preserve">  -----------------------</v>
          </cell>
          <cell r="AC122" t="str">
            <v xml:space="preserve">  -----------------------</v>
          </cell>
          <cell r="AD122" t="str">
            <v xml:space="preserve">  -----------------------</v>
          </cell>
          <cell r="AE122" t="str">
            <v xml:space="preserve">  -----------------------</v>
          </cell>
          <cell r="AF122" t="str">
            <v xml:space="preserve">  -----------------------</v>
          </cell>
          <cell r="AG122" t="str">
            <v xml:space="preserve">  -----------------------</v>
          </cell>
          <cell r="AH122" t="str">
            <v xml:space="preserve">  -----------------------</v>
          </cell>
          <cell r="AI122" t="str">
            <v xml:space="preserve">  -----------------------</v>
          </cell>
          <cell r="AJ122" t="str">
            <v xml:space="preserve">  -----------------------</v>
          </cell>
          <cell r="AK122" t="str">
            <v xml:space="preserve">  -----------------------</v>
          </cell>
          <cell r="AL122" t="str">
            <v xml:space="preserve">  -----------------------</v>
          </cell>
          <cell r="AM122" t="str">
            <v xml:space="preserve">  -----------------------</v>
          </cell>
        </row>
        <row r="123">
          <cell r="C123">
            <v>10275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1925</v>
          </cell>
          <cell r="L123">
            <v>0</v>
          </cell>
          <cell r="M123">
            <v>0</v>
          </cell>
          <cell r="N123">
            <v>12200</v>
          </cell>
          <cell r="O123">
            <v>15</v>
          </cell>
          <cell r="P123">
            <v>1356.87</v>
          </cell>
          <cell r="Q123">
            <v>0</v>
          </cell>
          <cell r="R123">
            <v>0</v>
          </cell>
          <cell r="S123">
            <v>0</v>
          </cell>
          <cell r="T123">
            <v>1218.3</v>
          </cell>
          <cell r="U123">
            <v>0</v>
          </cell>
          <cell r="V123">
            <v>1218.3</v>
          </cell>
          <cell r="W123">
            <v>348.44</v>
          </cell>
          <cell r="X123">
            <v>0</v>
          </cell>
          <cell r="Y123">
            <v>0</v>
          </cell>
          <cell r="Z123">
            <v>0</v>
          </cell>
          <cell r="AA123">
            <v>0</v>
          </cell>
          <cell r="AB123">
            <v>0</v>
          </cell>
          <cell r="AC123">
            <v>0</v>
          </cell>
          <cell r="AD123">
            <v>0</v>
          </cell>
          <cell r="AE123">
            <v>0</v>
          </cell>
          <cell r="AF123">
            <v>0</v>
          </cell>
          <cell r="AG123">
            <v>0</v>
          </cell>
          <cell r="AH123">
            <v>0</v>
          </cell>
          <cell r="AI123">
            <v>2938.61</v>
          </cell>
          <cell r="AJ123">
            <v>9261.39</v>
          </cell>
          <cell r="AK123">
            <v>241.58</v>
          </cell>
          <cell r="AL123">
            <v>434.86</v>
          </cell>
          <cell r="AM123">
            <v>887.06</v>
          </cell>
        </row>
        <row r="125">
          <cell r="A125" t="str">
            <v>Departamento 4221 COM MUN TONALA</v>
          </cell>
        </row>
        <row r="126">
          <cell r="A126" t="str">
            <v>00848</v>
          </cell>
          <cell r="B126" t="str">
            <v>Rivas Padilla Margarita</v>
          </cell>
          <cell r="C126">
            <v>9999.9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6603.04</v>
          </cell>
          <cell r="L126">
            <v>0</v>
          </cell>
          <cell r="M126">
            <v>0</v>
          </cell>
          <cell r="N126">
            <v>16602.939999999999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2124.1799999999998</v>
          </cell>
          <cell r="U126">
            <v>0</v>
          </cell>
          <cell r="V126">
            <v>2124.1799999999998</v>
          </cell>
          <cell r="W126">
            <v>469.46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  <cell r="AB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2593.64</v>
          </cell>
          <cell r="AJ126">
            <v>14009.3</v>
          </cell>
          <cell r="AK126">
            <v>317.88</v>
          </cell>
          <cell r="AL126">
            <v>572.20000000000005</v>
          </cell>
          <cell r="AM126">
            <v>1011.32</v>
          </cell>
        </row>
        <row r="127">
          <cell r="A127" t="str">
            <v>Total Depto</v>
          </cell>
          <cell r="C127" t="str">
            <v xml:space="preserve">  -----------------------</v>
          </cell>
          <cell r="D127" t="str">
            <v xml:space="preserve">  -----------------------</v>
          </cell>
          <cell r="E127" t="str">
            <v xml:space="preserve">  -----------------------</v>
          </cell>
          <cell r="F127" t="str">
            <v xml:space="preserve">  -----------------------</v>
          </cell>
          <cell r="G127" t="str">
            <v xml:space="preserve">  -----------------------</v>
          </cell>
          <cell r="H127" t="str">
            <v xml:space="preserve">  -----------------------</v>
          </cell>
          <cell r="I127" t="str">
            <v xml:space="preserve">  -----------------------</v>
          </cell>
          <cell r="J127" t="str">
            <v xml:space="preserve">  -----------------------</v>
          </cell>
          <cell r="K127" t="str">
            <v xml:space="preserve">  -----------------------</v>
          </cell>
          <cell r="L127" t="str">
            <v xml:space="preserve">  -----------------------</v>
          </cell>
          <cell r="M127" t="str">
            <v xml:space="preserve">  -----------------------</v>
          </cell>
          <cell r="N127" t="str">
            <v xml:space="preserve">  -----------------------</v>
          </cell>
          <cell r="O127" t="str">
            <v xml:space="preserve">  -----------------------</v>
          </cell>
          <cell r="P127" t="str">
            <v xml:space="preserve">  -----------------------</v>
          </cell>
          <cell r="Q127" t="str">
            <v xml:space="preserve">  -----------------------</v>
          </cell>
          <cell r="R127" t="str">
            <v xml:space="preserve">  -----------------------</v>
          </cell>
          <cell r="S127" t="str">
            <v xml:space="preserve">  -----------------------</v>
          </cell>
          <cell r="T127" t="str">
            <v xml:space="preserve">  -----------------------</v>
          </cell>
          <cell r="U127" t="str">
            <v xml:space="preserve">  -----------------------</v>
          </cell>
          <cell r="V127" t="str">
            <v xml:space="preserve">  -----------------------</v>
          </cell>
          <cell r="W127" t="str">
            <v xml:space="preserve">  -----------------------</v>
          </cell>
          <cell r="X127" t="str">
            <v xml:space="preserve">  -----------------------</v>
          </cell>
          <cell r="Y127" t="str">
            <v xml:space="preserve">  -----------------------</v>
          </cell>
          <cell r="Z127" t="str">
            <v xml:space="preserve">  -----------------------</v>
          </cell>
          <cell r="AA127" t="str">
            <v xml:space="preserve">  -----------------------</v>
          </cell>
          <cell r="AB127" t="str">
            <v xml:space="preserve">  -----------------------</v>
          </cell>
          <cell r="AC127" t="str">
            <v xml:space="preserve">  -----------------------</v>
          </cell>
          <cell r="AD127" t="str">
            <v xml:space="preserve">  -----------------------</v>
          </cell>
          <cell r="AE127" t="str">
            <v xml:space="preserve">  -----------------------</v>
          </cell>
          <cell r="AF127" t="str">
            <v xml:space="preserve">  -----------------------</v>
          </cell>
          <cell r="AG127" t="str">
            <v xml:space="preserve">  -----------------------</v>
          </cell>
          <cell r="AH127" t="str">
            <v xml:space="preserve">  -----------------------</v>
          </cell>
          <cell r="AI127" t="str">
            <v xml:space="preserve">  -----------------------</v>
          </cell>
          <cell r="AJ127" t="str">
            <v xml:space="preserve">  -----------------------</v>
          </cell>
          <cell r="AK127" t="str">
            <v xml:space="preserve">  -----------------------</v>
          </cell>
          <cell r="AL127" t="str">
            <v xml:space="preserve">  -----------------------</v>
          </cell>
          <cell r="AM127" t="str">
            <v xml:space="preserve">  -----------------------</v>
          </cell>
        </row>
        <row r="128">
          <cell r="C128">
            <v>9999.9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6603.04</v>
          </cell>
          <cell r="L128">
            <v>0</v>
          </cell>
          <cell r="M128">
            <v>0</v>
          </cell>
          <cell r="N128">
            <v>16602.939999999999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2124.1799999999998</v>
          </cell>
          <cell r="U128">
            <v>0</v>
          </cell>
          <cell r="V128">
            <v>2124.1799999999998</v>
          </cell>
          <cell r="W128">
            <v>469.46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>
            <v>2593.64</v>
          </cell>
          <cell r="AJ128">
            <v>14009.3</v>
          </cell>
          <cell r="AK128">
            <v>317.88</v>
          </cell>
          <cell r="AL128">
            <v>572.20000000000005</v>
          </cell>
          <cell r="AM128">
            <v>1011.32</v>
          </cell>
        </row>
        <row r="130">
          <cell r="A130" t="str">
            <v>Departamento 4301 SECT MOVIMIENTO TERRITORIAL</v>
          </cell>
        </row>
        <row r="131">
          <cell r="A131" t="str">
            <v>00015</v>
          </cell>
          <cell r="B131" t="str">
            <v>López Hueso Tayde Lucina</v>
          </cell>
          <cell r="C131">
            <v>14409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14409</v>
          </cell>
          <cell r="O131">
            <v>15</v>
          </cell>
          <cell r="P131">
            <v>4148.2</v>
          </cell>
          <cell r="Q131">
            <v>0</v>
          </cell>
          <cell r="R131">
            <v>0</v>
          </cell>
          <cell r="S131">
            <v>0</v>
          </cell>
          <cell r="T131">
            <v>1655.56</v>
          </cell>
          <cell r="U131">
            <v>0</v>
          </cell>
          <cell r="V131">
            <v>1655.56</v>
          </cell>
          <cell r="W131">
            <v>427.66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>
            <v>6246.42</v>
          </cell>
          <cell r="AJ131">
            <v>8162.58</v>
          </cell>
          <cell r="AK131">
            <v>291.54000000000002</v>
          </cell>
          <cell r="AL131">
            <v>524.76</v>
          </cell>
          <cell r="AM131">
            <v>968.4</v>
          </cell>
        </row>
        <row r="132">
          <cell r="A132" t="str">
            <v>Total Depto</v>
          </cell>
          <cell r="C132" t="str">
            <v xml:space="preserve">  -----------------------</v>
          </cell>
          <cell r="D132" t="str">
            <v xml:space="preserve">  -----------------------</v>
          </cell>
          <cell r="E132" t="str">
            <v xml:space="preserve">  -----------------------</v>
          </cell>
          <cell r="F132" t="str">
            <v xml:space="preserve">  -----------------------</v>
          </cell>
          <cell r="G132" t="str">
            <v xml:space="preserve">  -----------------------</v>
          </cell>
          <cell r="H132" t="str">
            <v xml:space="preserve">  -----------------------</v>
          </cell>
          <cell r="I132" t="str">
            <v xml:space="preserve">  -----------------------</v>
          </cell>
          <cell r="J132" t="str">
            <v xml:space="preserve">  -----------------------</v>
          </cell>
          <cell r="K132" t="str">
            <v xml:space="preserve">  -----------------------</v>
          </cell>
          <cell r="L132" t="str">
            <v xml:space="preserve">  -----------------------</v>
          </cell>
          <cell r="M132" t="str">
            <v xml:space="preserve">  -----------------------</v>
          </cell>
          <cell r="N132" t="str">
            <v xml:space="preserve">  -----------------------</v>
          </cell>
          <cell r="O132" t="str">
            <v xml:space="preserve">  -----------------------</v>
          </cell>
          <cell r="P132" t="str">
            <v xml:space="preserve">  -----------------------</v>
          </cell>
          <cell r="Q132" t="str">
            <v xml:space="preserve">  -----------------------</v>
          </cell>
          <cell r="R132" t="str">
            <v xml:space="preserve">  -----------------------</v>
          </cell>
          <cell r="S132" t="str">
            <v xml:space="preserve">  -----------------------</v>
          </cell>
          <cell r="T132" t="str">
            <v xml:space="preserve">  -----------------------</v>
          </cell>
          <cell r="U132" t="str">
            <v xml:space="preserve">  -----------------------</v>
          </cell>
          <cell r="V132" t="str">
            <v xml:space="preserve">  -----------------------</v>
          </cell>
          <cell r="W132" t="str">
            <v xml:space="preserve">  -----------------------</v>
          </cell>
          <cell r="X132" t="str">
            <v xml:space="preserve">  -----------------------</v>
          </cell>
          <cell r="Y132" t="str">
            <v xml:space="preserve">  -----------------------</v>
          </cell>
          <cell r="Z132" t="str">
            <v xml:space="preserve">  -----------------------</v>
          </cell>
          <cell r="AA132" t="str">
            <v xml:space="preserve">  -----------------------</v>
          </cell>
          <cell r="AB132" t="str">
            <v xml:space="preserve">  -----------------------</v>
          </cell>
          <cell r="AC132" t="str">
            <v xml:space="preserve">  -----------------------</v>
          </cell>
          <cell r="AD132" t="str">
            <v xml:space="preserve">  -----------------------</v>
          </cell>
          <cell r="AE132" t="str">
            <v xml:space="preserve">  -----------------------</v>
          </cell>
          <cell r="AF132" t="str">
            <v xml:space="preserve">  -----------------------</v>
          </cell>
          <cell r="AG132" t="str">
            <v xml:space="preserve">  -----------------------</v>
          </cell>
          <cell r="AH132" t="str">
            <v xml:space="preserve">  -----------------------</v>
          </cell>
          <cell r="AI132" t="str">
            <v xml:space="preserve">  -----------------------</v>
          </cell>
          <cell r="AJ132" t="str">
            <v xml:space="preserve">  -----------------------</v>
          </cell>
          <cell r="AK132" t="str">
            <v xml:space="preserve">  -----------------------</v>
          </cell>
          <cell r="AL132" t="str">
            <v xml:space="preserve">  -----------------------</v>
          </cell>
          <cell r="AM132" t="str">
            <v xml:space="preserve">  -----------------------</v>
          </cell>
        </row>
        <row r="133">
          <cell r="C133">
            <v>14409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14409</v>
          </cell>
          <cell r="O133">
            <v>15</v>
          </cell>
          <cell r="P133">
            <v>4148.2</v>
          </cell>
          <cell r="Q133">
            <v>0</v>
          </cell>
          <cell r="R133">
            <v>0</v>
          </cell>
          <cell r="S133">
            <v>0</v>
          </cell>
          <cell r="T133">
            <v>1655.56</v>
          </cell>
          <cell r="U133">
            <v>0</v>
          </cell>
          <cell r="V133">
            <v>1655.56</v>
          </cell>
          <cell r="W133">
            <v>427.66</v>
          </cell>
          <cell r="X133">
            <v>0</v>
          </cell>
          <cell r="Y133">
            <v>0</v>
          </cell>
          <cell r="Z133">
            <v>0</v>
          </cell>
          <cell r="AA133">
            <v>0</v>
          </cell>
          <cell r="AB133">
            <v>0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I133">
            <v>6246.42</v>
          </cell>
          <cell r="AJ133">
            <v>8162.58</v>
          </cell>
          <cell r="AK133">
            <v>291.54000000000002</v>
          </cell>
          <cell r="AL133">
            <v>524.76</v>
          </cell>
          <cell r="AM133">
            <v>968.4</v>
          </cell>
        </row>
        <row r="135">
          <cell r="A135" t="str">
            <v>Departamento 4303 SECT FRENTE JUVENIL REVOLUCIONARIO</v>
          </cell>
        </row>
        <row r="136">
          <cell r="A136" t="str">
            <v>00858</v>
          </cell>
          <cell r="B136" t="str">
            <v>Chavez Mora Jesus Armando</v>
          </cell>
          <cell r="C136">
            <v>6000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2139.6999999999998</v>
          </cell>
          <cell r="L136">
            <v>0</v>
          </cell>
          <cell r="M136">
            <v>0</v>
          </cell>
          <cell r="N136">
            <v>8139.7</v>
          </cell>
          <cell r="O136">
            <v>0</v>
          </cell>
          <cell r="P136">
            <v>0</v>
          </cell>
          <cell r="Q136">
            <v>3149.61</v>
          </cell>
          <cell r="R136">
            <v>0</v>
          </cell>
          <cell r="S136">
            <v>0</v>
          </cell>
          <cell r="T136">
            <v>615.22</v>
          </cell>
          <cell r="U136">
            <v>0</v>
          </cell>
          <cell r="V136">
            <v>615.22</v>
          </cell>
          <cell r="W136">
            <v>217.26</v>
          </cell>
          <cell r="X136">
            <v>0</v>
          </cell>
          <cell r="Y136">
            <v>0</v>
          </cell>
          <cell r="Z136">
            <v>0</v>
          </cell>
          <cell r="AA136">
            <v>0</v>
          </cell>
          <cell r="AB136">
            <v>0</v>
          </cell>
          <cell r="AC136">
            <v>0</v>
          </cell>
          <cell r="AD136">
            <v>0</v>
          </cell>
          <cell r="AE136">
            <v>0</v>
          </cell>
          <cell r="AF136">
            <v>0</v>
          </cell>
          <cell r="AG136">
            <v>0</v>
          </cell>
          <cell r="AH136">
            <v>0</v>
          </cell>
          <cell r="AI136">
            <v>3982.09</v>
          </cell>
          <cell r="AJ136">
            <v>4157.6099999999997</v>
          </cell>
          <cell r="AK136">
            <v>158.84</v>
          </cell>
          <cell r="AL136">
            <v>285.92</v>
          </cell>
          <cell r="AM136">
            <v>752.28</v>
          </cell>
        </row>
        <row r="137">
          <cell r="A137" t="str">
            <v>00946</v>
          </cell>
          <cell r="B137" t="str">
            <v>Velasco Benitez Jaime Fernando</v>
          </cell>
          <cell r="C137">
            <v>6000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2139.6999999999998</v>
          </cell>
          <cell r="L137">
            <v>0</v>
          </cell>
          <cell r="M137">
            <v>0</v>
          </cell>
          <cell r="N137">
            <v>8139.7</v>
          </cell>
          <cell r="O137">
            <v>0</v>
          </cell>
          <cell r="P137">
            <v>0</v>
          </cell>
          <cell r="Q137">
            <v>4170.6099999999997</v>
          </cell>
          <cell r="R137">
            <v>0</v>
          </cell>
          <cell r="S137">
            <v>0</v>
          </cell>
          <cell r="T137">
            <v>615.22</v>
          </cell>
          <cell r="U137">
            <v>0</v>
          </cell>
          <cell r="V137">
            <v>615.22</v>
          </cell>
          <cell r="W137">
            <v>217.26</v>
          </cell>
          <cell r="X137">
            <v>0</v>
          </cell>
          <cell r="Y137">
            <v>0</v>
          </cell>
          <cell r="Z137">
            <v>0</v>
          </cell>
          <cell r="AA137">
            <v>0</v>
          </cell>
          <cell r="AB137">
            <v>0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  <cell r="AH137">
            <v>0</v>
          </cell>
          <cell r="AI137">
            <v>5003.09</v>
          </cell>
          <cell r="AJ137">
            <v>3136.61</v>
          </cell>
          <cell r="AK137">
            <v>158.84</v>
          </cell>
          <cell r="AL137">
            <v>285.92</v>
          </cell>
          <cell r="AM137">
            <v>752.28</v>
          </cell>
        </row>
        <row r="138">
          <cell r="A138" t="str">
            <v>Total Depto</v>
          </cell>
          <cell r="C138" t="str">
            <v xml:space="preserve">  -----------------------</v>
          </cell>
          <cell r="D138" t="str">
            <v xml:space="preserve">  -----------------------</v>
          </cell>
          <cell r="E138" t="str">
            <v xml:space="preserve">  -----------------------</v>
          </cell>
          <cell r="F138" t="str">
            <v xml:space="preserve">  -----------------------</v>
          </cell>
          <cell r="G138" t="str">
            <v xml:space="preserve">  -----------------------</v>
          </cell>
          <cell r="H138" t="str">
            <v xml:space="preserve">  -----------------------</v>
          </cell>
          <cell r="I138" t="str">
            <v xml:space="preserve">  -----------------------</v>
          </cell>
          <cell r="J138" t="str">
            <v xml:space="preserve">  -----------------------</v>
          </cell>
          <cell r="K138" t="str">
            <v xml:space="preserve">  -----------------------</v>
          </cell>
          <cell r="L138" t="str">
            <v xml:space="preserve">  -----------------------</v>
          </cell>
          <cell r="M138" t="str">
            <v xml:space="preserve">  -----------------------</v>
          </cell>
          <cell r="N138" t="str">
            <v xml:space="preserve">  -----------------------</v>
          </cell>
          <cell r="O138" t="str">
            <v xml:space="preserve">  -----------------------</v>
          </cell>
          <cell r="P138" t="str">
            <v xml:space="preserve">  -----------------------</v>
          </cell>
          <cell r="Q138" t="str">
            <v xml:space="preserve">  -----------------------</v>
          </cell>
          <cell r="R138" t="str">
            <v xml:space="preserve">  -----------------------</v>
          </cell>
          <cell r="S138" t="str">
            <v xml:space="preserve">  -----------------------</v>
          </cell>
          <cell r="T138" t="str">
            <v xml:space="preserve">  -----------------------</v>
          </cell>
          <cell r="U138" t="str">
            <v xml:space="preserve">  -----------------------</v>
          </cell>
          <cell r="V138" t="str">
            <v xml:space="preserve">  -----------------------</v>
          </cell>
          <cell r="W138" t="str">
            <v xml:space="preserve">  -----------------------</v>
          </cell>
          <cell r="X138" t="str">
            <v xml:space="preserve">  -----------------------</v>
          </cell>
          <cell r="Y138" t="str">
            <v xml:space="preserve">  -----------------------</v>
          </cell>
          <cell r="Z138" t="str">
            <v xml:space="preserve">  -----------------------</v>
          </cell>
          <cell r="AA138" t="str">
            <v xml:space="preserve">  -----------------------</v>
          </cell>
          <cell r="AB138" t="str">
            <v xml:space="preserve">  -----------------------</v>
          </cell>
          <cell r="AC138" t="str">
            <v xml:space="preserve">  -----------------------</v>
          </cell>
          <cell r="AD138" t="str">
            <v xml:space="preserve">  -----------------------</v>
          </cell>
          <cell r="AE138" t="str">
            <v xml:space="preserve">  -----------------------</v>
          </cell>
          <cell r="AF138" t="str">
            <v xml:space="preserve">  -----------------------</v>
          </cell>
          <cell r="AG138" t="str">
            <v xml:space="preserve">  -----------------------</v>
          </cell>
          <cell r="AH138" t="str">
            <v xml:space="preserve">  -----------------------</v>
          </cell>
          <cell r="AI138" t="str">
            <v xml:space="preserve">  -----------------------</v>
          </cell>
          <cell r="AJ138" t="str">
            <v xml:space="preserve">  -----------------------</v>
          </cell>
          <cell r="AK138" t="str">
            <v xml:space="preserve">  -----------------------</v>
          </cell>
          <cell r="AL138" t="str">
            <v xml:space="preserve">  -----------------------</v>
          </cell>
          <cell r="AM138" t="str">
            <v xml:space="preserve">  -----------------------</v>
          </cell>
        </row>
        <row r="139">
          <cell r="C139">
            <v>12000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4279.3999999999996</v>
          </cell>
          <cell r="L139">
            <v>0</v>
          </cell>
          <cell r="M139">
            <v>0</v>
          </cell>
          <cell r="N139">
            <v>16279.4</v>
          </cell>
          <cell r="O139">
            <v>0</v>
          </cell>
          <cell r="P139">
            <v>0</v>
          </cell>
          <cell r="Q139">
            <v>7320.22</v>
          </cell>
          <cell r="R139">
            <v>0</v>
          </cell>
          <cell r="S139">
            <v>0</v>
          </cell>
          <cell r="T139">
            <v>1230.44</v>
          </cell>
          <cell r="U139">
            <v>0</v>
          </cell>
          <cell r="V139">
            <v>1230.44</v>
          </cell>
          <cell r="W139">
            <v>434.52</v>
          </cell>
          <cell r="X139">
            <v>0</v>
          </cell>
          <cell r="Y139">
            <v>0</v>
          </cell>
          <cell r="Z139">
            <v>0</v>
          </cell>
          <cell r="AA139">
            <v>0</v>
          </cell>
          <cell r="AB139">
            <v>0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0</v>
          </cell>
          <cell r="AH139">
            <v>0</v>
          </cell>
          <cell r="AI139">
            <v>8985.18</v>
          </cell>
          <cell r="AJ139">
            <v>7294.22</v>
          </cell>
          <cell r="AK139">
            <v>317.68</v>
          </cell>
          <cell r="AL139">
            <v>571.84</v>
          </cell>
          <cell r="AM139">
            <v>1504.56</v>
          </cell>
        </row>
        <row r="141">
          <cell r="A141" t="str">
            <v>Departamento 4501 ORG CNC</v>
          </cell>
        </row>
        <row r="142">
          <cell r="A142" t="str">
            <v>00853</v>
          </cell>
          <cell r="B142" t="str">
            <v>Ayala Rodriguez Eliazer</v>
          </cell>
          <cell r="C142">
            <v>12000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8000</v>
          </cell>
          <cell r="L142">
            <v>0</v>
          </cell>
          <cell r="M142">
            <v>0</v>
          </cell>
          <cell r="N142">
            <v>20000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2849.8</v>
          </cell>
          <cell r="U142">
            <v>0</v>
          </cell>
          <cell r="V142">
            <v>2849.8</v>
          </cell>
          <cell r="W142">
            <v>572.36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>
            <v>3422.16</v>
          </cell>
          <cell r="AJ142">
            <v>16577.84</v>
          </cell>
          <cell r="AK142">
            <v>382.8</v>
          </cell>
          <cell r="AL142">
            <v>689.04</v>
          </cell>
          <cell r="AM142">
            <v>1117.02</v>
          </cell>
        </row>
        <row r="143">
          <cell r="A143" t="str">
            <v>00871</v>
          </cell>
          <cell r="B143" t="str">
            <v>Gonzalez Vizcaino Maria Lucia</v>
          </cell>
          <cell r="C143">
            <v>9999.9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1110.8399999999999</v>
          </cell>
          <cell r="L143">
            <v>0</v>
          </cell>
          <cell r="M143">
            <v>0</v>
          </cell>
          <cell r="N143">
            <v>11110.74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1023.1</v>
          </cell>
          <cell r="U143">
            <v>0</v>
          </cell>
          <cell r="V143">
            <v>1023.1</v>
          </cell>
          <cell r="W143">
            <v>317.02</v>
          </cell>
          <cell r="X143">
            <v>0</v>
          </cell>
          <cell r="Y143">
            <v>0</v>
          </cell>
          <cell r="Z143">
            <v>0</v>
          </cell>
          <cell r="AA143">
            <v>0</v>
          </cell>
          <cell r="AB143">
            <v>0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  <cell r="AG143">
            <v>0</v>
          </cell>
          <cell r="AH143">
            <v>0</v>
          </cell>
          <cell r="AI143">
            <v>1340.12</v>
          </cell>
          <cell r="AJ143">
            <v>9770.6200000000008</v>
          </cell>
          <cell r="AK143">
            <v>221.78</v>
          </cell>
          <cell r="AL143">
            <v>399.18</v>
          </cell>
          <cell r="AM143">
            <v>854.76</v>
          </cell>
        </row>
        <row r="144">
          <cell r="A144" t="str">
            <v>00915</v>
          </cell>
          <cell r="B144" t="str">
            <v>Carrillo Vazquez Jose Manuel</v>
          </cell>
          <cell r="C144">
            <v>6000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4200</v>
          </cell>
          <cell r="L144">
            <v>0</v>
          </cell>
          <cell r="M144">
            <v>0</v>
          </cell>
          <cell r="N144">
            <v>10200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875.84</v>
          </cell>
          <cell r="U144">
            <v>0</v>
          </cell>
          <cell r="V144">
            <v>875.84</v>
          </cell>
          <cell r="W144">
            <v>274.39999999999998</v>
          </cell>
          <cell r="X144">
            <v>0</v>
          </cell>
          <cell r="Y144">
            <v>0</v>
          </cell>
          <cell r="Z144">
            <v>0</v>
          </cell>
          <cell r="AA144">
            <v>0</v>
          </cell>
          <cell r="AB144">
            <v>0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  <cell r="AG144">
            <v>0</v>
          </cell>
          <cell r="AH144">
            <v>0</v>
          </cell>
          <cell r="AI144">
            <v>1150.24</v>
          </cell>
          <cell r="AJ144">
            <v>9049.76</v>
          </cell>
          <cell r="AK144">
            <v>194.9</v>
          </cell>
          <cell r="AL144">
            <v>350.82</v>
          </cell>
          <cell r="AM144">
            <v>811.02</v>
          </cell>
        </row>
        <row r="145">
          <cell r="A145" t="str">
            <v>00947</v>
          </cell>
          <cell r="B145" t="str">
            <v>Cienfuegos Paredes Manuel De Jesus</v>
          </cell>
          <cell r="C145">
            <v>6600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2105.3000000000002</v>
          </cell>
          <cell r="L145">
            <v>0</v>
          </cell>
          <cell r="M145">
            <v>0</v>
          </cell>
          <cell r="N145">
            <v>8705.2999999999993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676.76</v>
          </cell>
          <cell r="U145">
            <v>0</v>
          </cell>
          <cell r="V145">
            <v>676.76</v>
          </cell>
          <cell r="W145">
            <v>235.56</v>
          </cell>
          <cell r="X145">
            <v>0</v>
          </cell>
          <cell r="Y145">
            <v>0</v>
          </cell>
          <cell r="Z145">
            <v>0</v>
          </cell>
          <cell r="AA145">
            <v>0</v>
          </cell>
          <cell r="AB145">
            <v>0</v>
          </cell>
          <cell r="AC145">
            <v>0</v>
          </cell>
          <cell r="AD145">
            <v>0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  <cell r="AI145">
            <v>912.32</v>
          </cell>
          <cell r="AJ145">
            <v>7792.98</v>
          </cell>
          <cell r="AK145">
            <v>170.38</v>
          </cell>
          <cell r="AL145">
            <v>306.7</v>
          </cell>
          <cell r="AM145">
            <v>771.1</v>
          </cell>
        </row>
        <row r="146">
          <cell r="A146" t="str">
            <v>Total Depto</v>
          </cell>
          <cell r="C146" t="str">
            <v xml:space="preserve">  -----------------------</v>
          </cell>
          <cell r="D146" t="str">
            <v xml:space="preserve">  -----------------------</v>
          </cell>
          <cell r="E146" t="str">
            <v xml:space="preserve">  -----------------------</v>
          </cell>
          <cell r="F146" t="str">
            <v xml:space="preserve">  -----------------------</v>
          </cell>
          <cell r="G146" t="str">
            <v xml:space="preserve">  -----------------------</v>
          </cell>
          <cell r="H146" t="str">
            <v xml:space="preserve">  -----------------------</v>
          </cell>
          <cell r="I146" t="str">
            <v xml:space="preserve">  -----------------------</v>
          </cell>
          <cell r="J146" t="str">
            <v xml:space="preserve">  -----------------------</v>
          </cell>
          <cell r="K146" t="str">
            <v xml:space="preserve">  -----------------------</v>
          </cell>
          <cell r="L146" t="str">
            <v xml:space="preserve">  -----------------------</v>
          </cell>
          <cell r="M146" t="str">
            <v xml:space="preserve">  -----------------------</v>
          </cell>
          <cell r="N146" t="str">
            <v xml:space="preserve">  -----------------------</v>
          </cell>
          <cell r="O146" t="str">
            <v xml:space="preserve">  -----------------------</v>
          </cell>
          <cell r="P146" t="str">
            <v xml:space="preserve">  -----------------------</v>
          </cell>
          <cell r="Q146" t="str">
            <v xml:space="preserve">  -----------------------</v>
          </cell>
          <cell r="R146" t="str">
            <v xml:space="preserve">  -----------------------</v>
          </cell>
          <cell r="S146" t="str">
            <v xml:space="preserve">  -----------------------</v>
          </cell>
          <cell r="T146" t="str">
            <v xml:space="preserve">  -----------------------</v>
          </cell>
          <cell r="U146" t="str">
            <v xml:space="preserve">  -----------------------</v>
          </cell>
          <cell r="V146" t="str">
            <v xml:space="preserve">  -----------------------</v>
          </cell>
          <cell r="W146" t="str">
            <v xml:space="preserve">  -----------------------</v>
          </cell>
          <cell r="X146" t="str">
            <v xml:space="preserve">  -----------------------</v>
          </cell>
          <cell r="Y146" t="str">
            <v xml:space="preserve">  -----------------------</v>
          </cell>
          <cell r="Z146" t="str">
            <v xml:space="preserve">  -----------------------</v>
          </cell>
          <cell r="AA146" t="str">
            <v xml:space="preserve">  -----------------------</v>
          </cell>
          <cell r="AB146" t="str">
            <v xml:space="preserve">  -----------------------</v>
          </cell>
          <cell r="AC146" t="str">
            <v xml:space="preserve">  -----------------------</v>
          </cell>
          <cell r="AD146" t="str">
            <v xml:space="preserve">  -----------------------</v>
          </cell>
          <cell r="AE146" t="str">
            <v xml:space="preserve">  -----------------------</v>
          </cell>
          <cell r="AF146" t="str">
            <v xml:space="preserve">  -----------------------</v>
          </cell>
          <cell r="AG146" t="str">
            <v xml:space="preserve">  -----------------------</v>
          </cell>
          <cell r="AH146" t="str">
            <v xml:space="preserve">  -----------------------</v>
          </cell>
          <cell r="AI146" t="str">
            <v xml:space="preserve">  -----------------------</v>
          </cell>
          <cell r="AJ146" t="str">
            <v xml:space="preserve">  -----------------------</v>
          </cell>
          <cell r="AK146" t="str">
            <v xml:space="preserve">  -----------------------</v>
          </cell>
          <cell r="AL146" t="str">
            <v xml:space="preserve">  -----------------------</v>
          </cell>
          <cell r="AM146" t="str">
            <v xml:space="preserve">  -----------------------</v>
          </cell>
        </row>
        <row r="147">
          <cell r="C147">
            <v>34599.9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15416.14</v>
          </cell>
          <cell r="L147">
            <v>0</v>
          </cell>
          <cell r="M147">
            <v>0</v>
          </cell>
          <cell r="N147">
            <v>50016.04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5425.5</v>
          </cell>
          <cell r="U147">
            <v>0</v>
          </cell>
          <cell r="V147">
            <v>5425.5</v>
          </cell>
          <cell r="W147">
            <v>1399.34</v>
          </cell>
          <cell r="X147">
            <v>0</v>
          </cell>
          <cell r="Y147">
            <v>0</v>
          </cell>
          <cell r="Z147">
            <v>0</v>
          </cell>
          <cell r="AA147">
            <v>0</v>
          </cell>
          <cell r="AB147">
            <v>0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I147">
            <v>6824.84</v>
          </cell>
          <cell r="AJ147">
            <v>43191.199999999997</v>
          </cell>
          <cell r="AK147">
            <v>969.86</v>
          </cell>
          <cell r="AL147">
            <v>1745.74</v>
          </cell>
          <cell r="AM147">
            <v>3553.9</v>
          </cell>
        </row>
        <row r="149">
          <cell r="A149" t="str">
            <v>Departamento 4502 ORG CNOP</v>
          </cell>
        </row>
        <row r="150">
          <cell r="A150" t="str">
            <v>00781</v>
          </cell>
          <cell r="B150" t="str">
            <v>Hernandez Diaz Genesis</v>
          </cell>
          <cell r="C150">
            <v>6384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6384</v>
          </cell>
          <cell r="O150">
            <v>0</v>
          </cell>
          <cell r="P150">
            <v>0</v>
          </cell>
          <cell r="Q150">
            <v>2854.85</v>
          </cell>
          <cell r="R150">
            <v>-250.2</v>
          </cell>
          <cell r="S150">
            <v>0</v>
          </cell>
          <cell r="T150">
            <v>424.2</v>
          </cell>
          <cell r="U150">
            <v>0</v>
          </cell>
          <cell r="V150">
            <v>174</v>
          </cell>
          <cell r="W150">
            <v>175.32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>
            <v>3204.17</v>
          </cell>
          <cell r="AJ150">
            <v>3179.83</v>
          </cell>
          <cell r="AK150">
            <v>129.16</v>
          </cell>
          <cell r="AL150">
            <v>232.5</v>
          </cell>
          <cell r="AM150">
            <v>718.02</v>
          </cell>
        </row>
        <row r="151">
          <cell r="A151" t="str">
            <v>00881</v>
          </cell>
          <cell r="B151" t="str">
            <v>Vazquez Ochoa Ismael Isaac</v>
          </cell>
          <cell r="C151">
            <v>4999.95</v>
          </cell>
          <cell r="D151">
            <v>0</v>
          </cell>
          <cell r="E151">
            <v>0</v>
          </cell>
          <cell r="F151">
            <v>0</v>
          </cell>
          <cell r="G151">
            <v>283.10000000000002</v>
          </cell>
          <cell r="H151">
            <v>6209.98</v>
          </cell>
          <cell r="I151">
            <v>0</v>
          </cell>
          <cell r="J151">
            <v>0</v>
          </cell>
          <cell r="K151">
            <v>5000.05</v>
          </cell>
          <cell r="L151">
            <v>0</v>
          </cell>
          <cell r="M151">
            <v>0</v>
          </cell>
          <cell r="N151">
            <v>16493.080000000002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1425.02</v>
          </cell>
          <cell r="U151">
            <v>531.74</v>
          </cell>
          <cell r="V151">
            <v>1424.9</v>
          </cell>
          <cell r="W151">
            <v>563.70000000000005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2520.34</v>
          </cell>
          <cell r="AJ151">
            <v>13972.74</v>
          </cell>
          <cell r="AK151">
            <v>377.34</v>
          </cell>
          <cell r="AL151">
            <v>679.2</v>
          </cell>
          <cell r="AM151">
            <v>1108.1199999999999</v>
          </cell>
        </row>
        <row r="152">
          <cell r="A152" t="str">
            <v>00913</v>
          </cell>
          <cell r="B152" t="str">
            <v>Jimenez Villarroel Lisset Carolina</v>
          </cell>
          <cell r="C152">
            <v>1555.83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3054.83</v>
          </cell>
          <cell r="I152">
            <v>0</v>
          </cell>
          <cell r="J152">
            <v>0</v>
          </cell>
          <cell r="K152">
            <v>844.17</v>
          </cell>
          <cell r="L152">
            <v>0</v>
          </cell>
          <cell r="M152">
            <v>0</v>
          </cell>
          <cell r="N152">
            <v>5454.83</v>
          </cell>
          <cell r="O152">
            <v>0</v>
          </cell>
          <cell r="P152">
            <v>0</v>
          </cell>
          <cell r="Q152">
            <v>0</v>
          </cell>
          <cell r="R152">
            <v>-160.30000000000001</v>
          </cell>
          <cell r="S152">
            <v>-20.94</v>
          </cell>
          <cell r="T152">
            <v>139.35</v>
          </cell>
          <cell r="U152">
            <v>10.77</v>
          </cell>
          <cell r="V152">
            <v>0</v>
          </cell>
          <cell r="W152">
            <v>126.44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116.27</v>
          </cell>
          <cell r="AJ152">
            <v>5338.56</v>
          </cell>
          <cell r="AK152">
            <v>90.66</v>
          </cell>
          <cell r="AL152">
            <v>163.19</v>
          </cell>
          <cell r="AM152">
            <v>394.45</v>
          </cell>
        </row>
        <row r="153">
          <cell r="A153" t="str">
            <v>Total Depto</v>
          </cell>
          <cell r="C153" t="str">
            <v xml:space="preserve">  -----------------------</v>
          </cell>
          <cell r="D153" t="str">
            <v xml:space="preserve">  -----------------------</v>
          </cell>
          <cell r="E153" t="str">
            <v xml:space="preserve">  -----------------------</v>
          </cell>
          <cell r="F153" t="str">
            <v xml:space="preserve">  -----------------------</v>
          </cell>
          <cell r="G153" t="str">
            <v xml:space="preserve">  -----------------------</v>
          </cell>
          <cell r="H153" t="str">
            <v xml:space="preserve">  -----------------------</v>
          </cell>
          <cell r="I153" t="str">
            <v xml:space="preserve">  -----------------------</v>
          </cell>
          <cell r="J153" t="str">
            <v xml:space="preserve">  -----------------------</v>
          </cell>
          <cell r="K153" t="str">
            <v xml:space="preserve">  -----------------------</v>
          </cell>
          <cell r="L153" t="str">
            <v xml:space="preserve">  -----------------------</v>
          </cell>
          <cell r="M153" t="str">
            <v xml:space="preserve">  -----------------------</v>
          </cell>
          <cell r="N153" t="str">
            <v xml:space="preserve">  -----------------------</v>
          </cell>
          <cell r="O153" t="str">
            <v xml:space="preserve">  -----------------------</v>
          </cell>
          <cell r="P153" t="str">
            <v xml:space="preserve">  -----------------------</v>
          </cell>
          <cell r="Q153" t="str">
            <v xml:space="preserve">  -----------------------</v>
          </cell>
          <cell r="R153" t="str">
            <v xml:space="preserve">  -----------------------</v>
          </cell>
          <cell r="S153" t="str">
            <v xml:space="preserve">  -----------------------</v>
          </cell>
          <cell r="T153" t="str">
            <v xml:space="preserve">  -----------------------</v>
          </cell>
          <cell r="U153" t="str">
            <v xml:space="preserve">  -----------------------</v>
          </cell>
          <cell r="V153" t="str">
            <v xml:space="preserve">  -----------------------</v>
          </cell>
          <cell r="W153" t="str">
            <v xml:space="preserve">  -----------------------</v>
          </cell>
          <cell r="X153" t="str">
            <v xml:space="preserve">  -----------------------</v>
          </cell>
          <cell r="Y153" t="str">
            <v xml:space="preserve">  -----------------------</v>
          </cell>
          <cell r="Z153" t="str">
            <v xml:space="preserve">  -----------------------</v>
          </cell>
          <cell r="AA153" t="str">
            <v xml:space="preserve">  -----------------------</v>
          </cell>
          <cell r="AB153" t="str">
            <v xml:space="preserve">  -----------------------</v>
          </cell>
          <cell r="AC153" t="str">
            <v xml:space="preserve">  -----------------------</v>
          </cell>
          <cell r="AD153" t="str">
            <v xml:space="preserve">  -----------------------</v>
          </cell>
          <cell r="AE153" t="str">
            <v xml:space="preserve">  -----------------------</v>
          </cell>
          <cell r="AF153" t="str">
            <v xml:space="preserve">  -----------------------</v>
          </cell>
          <cell r="AG153" t="str">
            <v xml:space="preserve">  -----------------------</v>
          </cell>
          <cell r="AH153" t="str">
            <v xml:space="preserve">  -----------------------</v>
          </cell>
          <cell r="AI153" t="str">
            <v xml:space="preserve">  -----------------------</v>
          </cell>
          <cell r="AJ153" t="str">
            <v xml:space="preserve">  -----------------------</v>
          </cell>
          <cell r="AK153" t="str">
            <v xml:space="preserve">  -----------------------</v>
          </cell>
          <cell r="AL153" t="str">
            <v xml:space="preserve">  -----------------------</v>
          </cell>
          <cell r="AM153" t="str">
            <v xml:space="preserve">  -----------------------</v>
          </cell>
        </row>
        <row r="154">
          <cell r="C154">
            <v>12939.78</v>
          </cell>
          <cell r="D154">
            <v>0</v>
          </cell>
          <cell r="E154">
            <v>0</v>
          </cell>
          <cell r="F154">
            <v>0</v>
          </cell>
          <cell r="G154">
            <v>283.10000000000002</v>
          </cell>
          <cell r="H154">
            <v>9264.81</v>
          </cell>
          <cell r="I154">
            <v>0</v>
          </cell>
          <cell r="J154">
            <v>0</v>
          </cell>
          <cell r="K154">
            <v>5844.22</v>
          </cell>
          <cell r="L154">
            <v>0</v>
          </cell>
          <cell r="M154">
            <v>0</v>
          </cell>
          <cell r="N154">
            <v>28331.91</v>
          </cell>
          <cell r="O154">
            <v>0</v>
          </cell>
          <cell r="P154">
            <v>0</v>
          </cell>
          <cell r="Q154">
            <v>2854.85</v>
          </cell>
          <cell r="R154">
            <v>-410.5</v>
          </cell>
          <cell r="S154">
            <v>-20.94</v>
          </cell>
          <cell r="T154">
            <v>1988.57</v>
          </cell>
          <cell r="U154">
            <v>542.51</v>
          </cell>
          <cell r="V154">
            <v>1598.9</v>
          </cell>
          <cell r="W154">
            <v>865.46</v>
          </cell>
          <cell r="X154">
            <v>0</v>
          </cell>
          <cell r="Y154">
            <v>0</v>
          </cell>
          <cell r="Z154">
            <v>0</v>
          </cell>
          <cell r="AA154">
            <v>0</v>
          </cell>
          <cell r="AB154">
            <v>0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  <cell r="AH154">
            <v>0</v>
          </cell>
          <cell r="AI154">
            <v>5840.78</v>
          </cell>
          <cell r="AJ154">
            <v>22491.13</v>
          </cell>
          <cell r="AK154">
            <v>597.16</v>
          </cell>
          <cell r="AL154">
            <v>1074.8900000000001</v>
          </cell>
          <cell r="AM154">
            <v>2220.59</v>
          </cell>
        </row>
        <row r="156">
          <cell r="A156" t="str">
            <v>Departamento 4712 COM MUN ZAPOPAN</v>
          </cell>
        </row>
        <row r="157">
          <cell r="A157" t="str">
            <v>00850</v>
          </cell>
          <cell r="B157" t="str">
            <v>Becerra Iñiguez Julio Ricardo</v>
          </cell>
          <cell r="C157">
            <v>5186.1000000000004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5186.1000000000004</v>
          </cell>
          <cell r="O157">
            <v>0</v>
          </cell>
          <cell r="P157">
            <v>0</v>
          </cell>
          <cell r="Q157">
            <v>0</v>
          </cell>
          <cell r="R157">
            <v>-320.60000000000002</v>
          </cell>
          <cell r="S157">
            <v>-17.18</v>
          </cell>
          <cell r="T157">
            <v>303.42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  <cell r="AB157">
            <v>0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0</v>
          </cell>
          <cell r="AH157">
            <v>0</v>
          </cell>
          <cell r="AI157">
            <v>-17.18</v>
          </cell>
          <cell r="AJ157">
            <v>5203.28</v>
          </cell>
          <cell r="AK157">
            <v>142.4</v>
          </cell>
          <cell r="AL157">
            <v>256.33999999999997</v>
          </cell>
          <cell r="AM157">
            <v>731.26</v>
          </cell>
        </row>
        <row r="158">
          <cell r="A158" t="str">
            <v>00876</v>
          </cell>
          <cell r="B158" t="str">
            <v>Perez Palacios Jorge Antonio</v>
          </cell>
          <cell r="C158">
            <v>6000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2000</v>
          </cell>
          <cell r="L158">
            <v>0</v>
          </cell>
          <cell r="M158">
            <v>0</v>
          </cell>
          <cell r="N158">
            <v>8000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600.02</v>
          </cell>
          <cell r="U158">
            <v>0</v>
          </cell>
          <cell r="V158">
            <v>600.02</v>
          </cell>
          <cell r="W158">
            <v>213.38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I158">
            <v>813.4</v>
          </cell>
          <cell r="AJ158">
            <v>7186.6</v>
          </cell>
          <cell r="AK158">
            <v>156.4</v>
          </cell>
          <cell r="AL158">
            <v>281.52</v>
          </cell>
          <cell r="AM158">
            <v>748.32</v>
          </cell>
        </row>
        <row r="159">
          <cell r="A159" t="str">
            <v>00927</v>
          </cell>
          <cell r="B159" t="str">
            <v>Coronado Rojas Jenifer Yaneth</v>
          </cell>
          <cell r="C159">
            <v>5186.1000000000004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2813.92</v>
          </cell>
          <cell r="L159">
            <v>0</v>
          </cell>
          <cell r="M159">
            <v>0</v>
          </cell>
          <cell r="N159">
            <v>8000.02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600.03</v>
          </cell>
          <cell r="U159">
            <v>0</v>
          </cell>
          <cell r="V159">
            <v>600.03</v>
          </cell>
          <cell r="W159">
            <v>205.34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805.37</v>
          </cell>
          <cell r="AJ159">
            <v>7194.65</v>
          </cell>
          <cell r="AK159">
            <v>151.30000000000001</v>
          </cell>
          <cell r="AL159">
            <v>272.33999999999997</v>
          </cell>
          <cell r="AM159">
            <v>740.16</v>
          </cell>
        </row>
        <row r="160">
          <cell r="A160" t="str">
            <v>Total Depto</v>
          </cell>
          <cell r="C160" t="str">
            <v xml:space="preserve">  -----------------------</v>
          </cell>
          <cell r="D160" t="str">
            <v xml:space="preserve">  -----------------------</v>
          </cell>
          <cell r="E160" t="str">
            <v xml:space="preserve">  -----------------------</v>
          </cell>
          <cell r="F160" t="str">
            <v xml:space="preserve">  -----------------------</v>
          </cell>
          <cell r="G160" t="str">
            <v xml:space="preserve">  -----------------------</v>
          </cell>
          <cell r="H160" t="str">
            <v xml:space="preserve">  -----------------------</v>
          </cell>
          <cell r="I160" t="str">
            <v xml:space="preserve">  -----------------------</v>
          </cell>
          <cell r="J160" t="str">
            <v xml:space="preserve">  -----------------------</v>
          </cell>
          <cell r="K160" t="str">
            <v xml:space="preserve">  -----------------------</v>
          </cell>
          <cell r="L160" t="str">
            <v xml:space="preserve">  -----------------------</v>
          </cell>
          <cell r="M160" t="str">
            <v xml:space="preserve">  -----------------------</v>
          </cell>
          <cell r="N160" t="str">
            <v xml:space="preserve">  -----------------------</v>
          </cell>
          <cell r="O160" t="str">
            <v xml:space="preserve">  -----------------------</v>
          </cell>
          <cell r="P160" t="str">
            <v xml:space="preserve">  -----------------------</v>
          </cell>
          <cell r="Q160" t="str">
            <v xml:space="preserve">  -----------------------</v>
          </cell>
          <cell r="R160" t="str">
            <v xml:space="preserve">  -----------------------</v>
          </cell>
          <cell r="S160" t="str">
            <v xml:space="preserve">  -----------------------</v>
          </cell>
          <cell r="T160" t="str">
            <v xml:space="preserve">  -----------------------</v>
          </cell>
          <cell r="U160" t="str">
            <v xml:space="preserve">  -----------------------</v>
          </cell>
          <cell r="V160" t="str">
            <v xml:space="preserve">  -----------------------</v>
          </cell>
          <cell r="W160" t="str">
            <v xml:space="preserve">  -----------------------</v>
          </cell>
          <cell r="X160" t="str">
            <v xml:space="preserve">  -----------------------</v>
          </cell>
          <cell r="Y160" t="str">
            <v xml:space="preserve">  -----------------------</v>
          </cell>
          <cell r="Z160" t="str">
            <v xml:space="preserve">  -----------------------</v>
          </cell>
          <cell r="AA160" t="str">
            <v xml:space="preserve">  -----------------------</v>
          </cell>
          <cell r="AB160" t="str">
            <v xml:space="preserve">  -----------------------</v>
          </cell>
          <cell r="AC160" t="str">
            <v xml:space="preserve">  -----------------------</v>
          </cell>
          <cell r="AD160" t="str">
            <v xml:space="preserve">  -----------------------</v>
          </cell>
          <cell r="AE160" t="str">
            <v xml:space="preserve">  -----------------------</v>
          </cell>
          <cell r="AF160" t="str">
            <v xml:space="preserve">  -----------------------</v>
          </cell>
          <cell r="AG160" t="str">
            <v xml:space="preserve">  -----------------------</v>
          </cell>
          <cell r="AH160" t="str">
            <v xml:space="preserve">  -----------------------</v>
          </cell>
          <cell r="AI160" t="str">
            <v xml:space="preserve">  -----------------------</v>
          </cell>
          <cell r="AJ160" t="str">
            <v xml:space="preserve">  -----------------------</v>
          </cell>
          <cell r="AK160" t="str">
            <v xml:space="preserve">  -----------------------</v>
          </cell>
          <cell r="AL160" t="str">
            <v xml:space="preserve">  -----------------------</v>
          </cell>
          <cell r="AM160" t="str">
            <v xml:space="preserve">  -----------------------</v>
          </cell>
        </row>
        <row r="161">
          <cell r="C161">
            <v>16372.2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4813.92</v>
          </cell>
          <cell r="L161">
            <v>0</v>
          </cell>
          <cell r="M161">
            <v>0</v>
          </cell>
          <cell r="N161">
            <v>21186.12</v>
          </cell>
          <cell r="O161">
            <v>0</v>
          </cell>
          <cell r="P161">
            <v>0</v>
          </cell>
          <cell r="Q161">
            <v>0</v>
          </cell>
          <cell r="R161">
            <v>-320.60000000000002</v>
          </cell>
          <cell r="S161">
            <v>-17.18</v>
          </cell>
          <cell r="T161">
            <v>1503.47</v>
          </cell>
          <cell r="U161">
            <v>0</v>
          </cell>
          <cell r="V161">
            <v>1200.05</v>
          </cell>
          <cell r="W161">
            <v>418.72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>
            <v>1601.59</v>
          </cell>
          <cell r="AJ161">
            <v>19584.53</v>
          </cell>
          <cell r="AK161">
            <v>450.1</v>
          </cell>
          <cell r="AL161">
            <v>810.2</v>
          </cell>
          <cell r="AM161">
            <v>2219.7399999999998</v>
          </cell>
        </row>
        <row r="163">
          <cell r="A163" t="str">
            <v>Departamento 4741 COM MUN GUADALAJARA</v>
          </cell>
        </row>
        <row r="164">
          <cell r="A164" t="str">
            <v>00878</v>
          </cell>
          <cell r="B164" t="str">
            <v>Tovar Covarrubias Brianda Jackeline</v>
          </cell>
          <cell r="C164">
            <v>6378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6378</v>
          </cell>
          <cell r="O164">
            <v>0</v>
          </cell>
          <cell r="P164">
            <v>0</v>
          </cell>
          <cell r="Q164">
            <v>957.53</v>
          </cell>
          <cell r="R164">
            <v>-250.2</v>
          </cell>
          <cell r="S164">
            <v>0</v>
          </cell>
          <cell r="T164">
            <v>423.56</v>
          </cell>
          <cell r="U164">
            <v>0</v>
          </cell>
          <cell r="V164">
            <v>173.36</v>
          </cell>
          <cell r="W164">
            <v>175.14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1306.03</v>
          </cell>
          <cell r="AJ164">
            <v>5071.97</v>
          </cell>
          <cell r="AK164">
            <v>129.04</v>
          </cell>
          <cell r="AL164">
            <v>232.28</v>
          </cell>
          <cell r="AM164">
            <v>717.9</v>
          </cell>
        </row>
        <row r="165">
          <cell r="A165" t="str">
            <v>00880</v>
          </cell>
          <cell r="B165" t="str">
            <v>Macias Lopez Roberto</v>
          </cell>
          <cell r="C165">
            <v>5186.1000000000004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5186.1000000000004</v>
          </cell>
          <cell r="O165">
            <v>0</v>
          </cell>
          <cell r="P165">
            <v>0</v>
          </cell>
          <cell r="Q165">
            <v>0</v>
          </cell>
          <cell r="R165">
            <v>-320.60000000000002</v>
          </cell>
          <cell r="S165">
            <v>-17.18</v>
          </cell>
          <cell r="T165">
            <v>303.42</v>
          </cell>
          <cell r="U165">
            <v>0</v>
          </cell>
          <cell r="V165">
            <v>0</v>
          </cell>
          <cell r="W165">
            <v>165.84</v>
          </cell>
          <cell r="X165">
            <v>0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  <cell r="AG165">
            <v>0</v>
          </cell>
          <cell r="AH165">
            <v>0</v>
          </cell>
          <cell r="AI165">
            <v>148.66</v>
          </cell>
          <cell r="AJ165">
            <v>5037.4399999999996</v>
          </cell>
          <cell r="AK165">
            <v>122.22</v>
          </cell>
          <cell r="AL165">
            <v>219.98</v>
          </cell>
          <cell r="AM165">
            <v>711.06</v>
          </cell>
        </row>
        <row r="166">
          <cell r="A166" t="str">
            <v>00912</v>
          </cell>
          <cell r="B166" t="str">
            <v>Cuevas Chacon Jose Luis</v>
          </cell>
          <cell r="C166">
            <v>5186.1000000000004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1131.9000000000001</v>
          </cell>
          <cell r="L166">
            <v>0</v>
          </cell>
          <cell r="M166">
            <v>0</v>
          </cell>
          <cell r="N166">
            <v>6318</v>
          </cell>
          <cell r="O166">
            <v>0</v>
          </cell>
          <cell r="P166">
            <v>0</v>
          </cell>
          <cell r="Q166">
            <v>0</v>
          </cell>
          <cell r="R166">
            <v>-250.2</v>
          </cell>
          <cell r="S166">
            <v>0</v>
          </cell>
          <cell r="T166">
            <v>417.02</v>
          </cell>
          <cell r="U166">
            <v>0</v>
          </cell>
          <cell r="V166">
            <v>166.82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0</v>
          </cell>
          <cell r="AB166">
            <v>0</v>
          </cell>
          <cell r="AC166">
            <v>0</v>
          </cell>
          <cell r="AD166">
            <v>0</v>
          </cell>
          <cell r="AE166">
            <v>0</v>
          </cell>
          <cell r="AF166">
            <v>0</v>
          </cell>
          <cell r="AG166">
            <v>0</v>
          </cell>
          <cell r="AH166">
            <v>0</v>
          </cell>
          <cell r="AI166">
            <v>166.82</v>
          </cell>
          <cell r="AJ166">
            <v>6151.18</v>
          </cell>
          <cell r="AK166">
            <v>155.86000000000001</v>
          </cell>
          <cell r="AL166">
            <v>280.54000000000002</v>
          </cell>
          <cell r="AM166">
            <v>744.72</v>
          </cell>
        </row>
        <row r="167">
          <cell r="A167" t="str">
            <v>Total Depto</v>
          </cell>
          <cell r="C167" t="str">
            <v xml:space="preserve">  -----------------------</v>
          </cell>
          <cell r="D167" t="str">
            <v xml:space="preserve">  -----------------------</v>
          </cell>
          <cell r="E167" t="str">
            <v xml:space="preserve">  -----------------------</v>
          </cell>
          <cell r="F167" t="str">
            <v xml:space="preserve">  -----------------------</v>
          </cell>
          <cell r="G167" t="str">
            <v xml:space="preserve">  -----------------------</v>
          </cell>
          <cell r="H167" t="str">
            <v xml:space="preserve">  -----------------------</v>
          </cell>
          <cell r="I167" t="str">
            <v xml:space="preserve">  -----------------------</v>
          </cell>
          <cell r="J167" t="str">
            <v xml:space="preserve">  -----------------------</v>
          </cell>
          <cell r="K167" t="str">
            <v xml:space="preserve">  -----------------------</v>
          </cell>
          <cell r="L167" t="str">
            <v xml:space="preserve">  -----------------------</v>
          </cell>
          <cell r="M167" t="str">
            <v xml:space="preserve">  -----------------------</v>
          </cell>
          <cell r="N167" t="str">
            <v xml:space="preserve">  -----------------------</v>
          </cell>
          <cell r="O167" t="str">
            <v xml:space="preserve">  -----------------------</v>
          </cell>
          <cell r="P167" t="str">
            <v xml:space="preserve">  -----------------------</v>
          </cell>
          <cell r="Q167" t="str">
            <v xml:space="preserve">  -----------------------</v>
          </cell>
          <cell r="R167" t="str">
            <v xml:space="preserve">  -----------------------</v>
          </cell>
          <cell r="S167" t="str">
            <v xml:space="preserve">  -----------------------</v>
          </cell>
          <cell r="T167" t="str">
            <v xml:space="preserve">  -----------------------</v>
          </cell>
          <cell r="U167" t="str">
            <v xml:space="preserve">  -----------------------</v>
          </cell>
          <cell r="V167" t="str">
            <v xml:space="preserve">  -----------------------</v>
          </cell>
          <cell r="W167" t="str">
            <v xml:space="preserve">  -----------------------</v>
          </cell>
          <cell r="X167" t="str">
            <v xml:space="preserve">  -----------------------</v>
          </cell>
          <cell r="Y167" t="str">
            <v xml:space="preserve">  -----------------------</v>
          </cell>
          <cell r="Z167" t="str">
            <v xml:space="preserve">  -----------------------</v>
          </cell>
          <cell r="AA167" t="str">
            <v xml:space="preserve">  -----------------------</v>
          </cell>
          <cell r="AB167" t="str">
            <v xml:space="preserve">  -----------------------</v>
          </cell>
          <cell r="AC167" t="str">
            <v xml:space="preserve">  -----------------------</v>
          </cell>
          <cell r="AD167" t="str">
            <v xml:space="preserve">  -----------------------</v>
          </cell>
          <cell r="AE167" t="str">
            <v xml:space="preserve">  -----------------------</v>
          </cell>
          <cell r="AF167" t="str">
            <v xml:space="preserve">  -----------------------</v>
          </cell>
          <cell r="AG167" t="str">
            <v xml:space="preserve">  -----------------------</v>
          </cell>
          <cell r="AH167" t="str">
            <v xml:space="preserve">  -----------------------</v>
          </cell>
          <cell r="AI167" t="str">
            <v xml:space="preserve">  -----------------------</v>
          </cell>
          <cell r="AJ167" t="str">
            <v xml:space="preserve">  -----------------------</v>
          </cell>
          <cell r="AK167" t="str">
            <v xml:space="preserve">  -----------------------</v>
          </cell>
          <cell r="AL167" t="str">
            <v xml:space="preserve">  -----------------------</v>
          </cell>
          <cell r="AM167" t="str">
            <v xml:space="preserve">  -----------------------</v>
          </cell>
        </row>
        <row r="168">
          <cell r="C168">
            <v>16750.2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1131.9000000000001</v>
          </cell>
          <cell r="L168">
            <v>0</v>
          </cell>
          <cell r="M168">
            <v>0</v>
          </cell>
          <cell r="N168">
            <v>17882.099999999999</v>
          </cell>
          <cell r="O168">
            <v>0</v>
          </cell>
          <cell r="P168">
            <v>0</v>
          </cell>
          <cell r="Q168">
            <v>957.53</v>
          </cell>
          <cell r="R168">
            <v>-821</v>
          </cell>
          <cell r="S168">
            <v>-17.18</v>
          </cell>
          <cell r="T168">
            <v>1144</v>
          </cell>
          <cell r="U168">
            <v>0</v>
          </cell>
          <cell r="V168">
            <v>340.18</v>
          </cell>
          <cell r="W168">
            <v>340.98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1621.51</v>
          </cell>
          <cell r="AJ168">
            <v>16260.59</v>
          </cell>
          <cell r="AK168">
            <v>407.12</v>
          </cell>
          <cell r="AL168">
            <v>732.8</v>
          </cell>
          <cell r="AM168">
            <v>2173.6799999999998</v>
          </cell>
        </row>
        <row r="170">
          <cell r="A170" t="str">
            <v>Departamento 4794 COM MUN TEPATITLAN DE MORELOS</v>
          </cell>
        </row>
        <row r="171">
          <cell r="A171" t="str">
            <v>00279</v>
          </cell>
          <cell r="B171" t="str">
            <v>Bravo Garcia Andrea Nallely</v>
          </cell>
          <cell r="C171">
            <v>5186.1000000000004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1113.9000000000001</v>
          </cell>
          <cell r="L171">
            <v>0</v>
          </cell>
          <cell r="M171">
            <v>0</v>
          </cell>
          <cell r="N171">
            <v>6300</v>
          </cell>
          <cell r="O171">
            <v>0</v>
          </cell>
          <cell r="P171">
            <v>0</v>
          </cell>
          <cell r="Q171">
            <v>0</v>
          </cell>
          <cell r="R171">
            <v>-250.2</v>
          </cell>
          <cell r="S171">
            <v>0</v>
          </cell>
          <cell r="T171">
            <v>415.06</v>
          </cell>
          <cell r="U171">
            <v>0</v>
          </cell>
          <cell r="V171">
            <v>164.86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164.86</v>
          </cell>
          <cell r="AJ171">
            <v>6135.14</v>
          </cell>
          <cell r="AK171">
            <v>168.86</v>
          </cell>
          <cell r="AL171">
            <v>303.95999999999998</v>
          </cell>
          <cell r="AM171">
            <v>757.72</v>
          </cell>
        </row>
        <row r="172">
          <cell r="A172" t="str">
            <v>Total Depto</v>
          </cell>
          <cell r="C172" t="str">
            <v xml:space="preserve">  -----------------------</v>
          </cell>
          <cell r="D172" t="str">
            <v xml:space="preserve">  -----------------------</v>
          </cell>
          <cell r="E172" t="str">
            <v xml:space="preserve">  -----------------------</v>
          </cell>
          <cell r="F172" t="str">
            <v xml:space="preserve">  -----------------------</v>
          </cell>
          <cell r="G172" t="str">
            <v xml:space="preserve">  -----------------------</v>
          </cell>
          <cell r="H172" t="str">
            <v xml:space="preserve">  -----------------------</v>
          </cell>
          <cell r="I172" t="str">
            <v xml:space="preserve">  -----------------------</v>
          </cell>
          <cell r="J172" t="str">
            <v xml:space="preserve">  -----------------------</v>
          </cell>
          <cell r="K172" t="str">
            <v xml:space="preserve">  -----------------------</v>
          </cell>
          <cell r="L172" t="str">
            <v xml:space="preserve">  -----------------------</v>
          </cell>
          <cell r="M172" t="str">
            <v xml:space="preserve">  -----------------------</v>
          </cell>
          <cell r="N172" t="str">
            <v xml:space="preserve">  -----------------------</v>
          </cell>
          <cell r="O172" t="str">
            <v xml:space="preserve">  -----------------------</v>
          </cell>
          <cell r="P172" t="str">
            <v xml:space="preserve">  -----------------------</v>
          </cell>
          <cell r="Q172" t="str">
            <v xml:space="preserve">  -----------------------</v>
          </cell>
          <cell r="R172" t="str">
            <v xml:space="preserve">  -----------------------</v>
          </cell>
          <cell r="S172" t="str">
            <v xml:space="preserve">  -----------------------</v>
          </cell>
          <cell r="T172" t="str">
            <v xml:space="preserve">  -----------------------</v>
          </cell>
          <cell r="U172" t="str">
            <v xml:space="preserve">  -----------------------</v>
          </cell>
          <cell r="V172" t="str">
            <v xml:space="preserve">  -----------------------</v>
          </cell>
          <cell r="W172" t="str">
            <v xml:space="preserve">  -----------------------</v>
          </cell>
          <cell r="X172" t="str">
            <v xml:space="preserve">  -----------------------</v>
          </cell>
          <cell r="Y172" t="str">
            <v xml:space="preserve">  -----------------------</v>
          </cell>
          <cell r="Z172" t="str">
            <v xml:space="preserve">  -----------------------</v>
          </cell>
          <cell r="AA172" t="str">
            <v xml:space="preserve">  -----------------------</v>
          </cell>
          <cell r="AB172" t="str">
            <v xml:space="preserve">  -----------------------</v>
          </cell>
          <cell r="AC172" t="str">
            <v xml:space="preserve">  -----------------------</v>
          </cell>
          <cell r="AD172" t="str">
            <v xml:space="preserve">  -----------------------</v>
          </cell>
          <cell r="AE172" t="str">
            <v xml:space="preserve">  -----------------------</v>
          </cell>
          <cell r="AF172" t="str">
            <v xml:space="preserve">  -----------------------</v>
          </cell>
          <cell r="AG172" t="str">
            <v xml:space="preserve">  -----------------------</v>
          </cell>
          <cell r="AH172" t="str">
            <v xml:space="preserve">  -----------------------</v>
          </cell>
          <cell r="AI172" t="str">
            <v xml:space="preserve">  -----------------------</v>
          </cell>
          <cell r="AJ172" t="str">
            <v xml:space="preserve">  -----------------------</v>
          </cell>
          <cell r="AK172" t="str">
            <v xml:space="preserve">  -----------------------</v>
          </cell>
          <cell r="AL172" t="str">
            <v xml:space="preserve">  -----------------------</v>
          </cell>
          <cell r="AM172" t="str">
            <v xml:space="preserve">  -----------------------</v>
          </cell>
        </row>
        <row r="173">
          <cell r="C173">
            <v>5186.1000000000004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1113.9000000000001</v>
          </cell>
          <cell r="L173">
            <v>0</v>
          </cell>
          <cell r="M173">
            <v>0</v>
          </cell>
          <cell r="N173">
            <v>6300</v>
          </cell>
          <cell r="O173">
            <v>0</v>
          </cell>
          <cell r="P173">
            <v>0</v>
          </cell>
          <cell r="Q173">
            <v>0</v>
          </cell>
          <cell r="R173">
            <v>-250.2</v>
          </cell>
          <cell r="S173">
            <v>0</v>
          </cell>
          <cell r="T173">
            <v>415.06</v>
          </cell>
          <cell r="U173">
            <v>0</v>
          </cell>
          <cell r="V173">
            <v>164.86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0</v>
          </cell>
          <cell r="AD173">
            <v>0</v>
          </cell>
          <cell r="AE173">
            <v>0</v>
          </cell>
          <cell r="AF173">
            <v>0</v>
          </cell>
          <cell r="AG173">
            <v>0</v>
          </cell>
          <cell r="AH173">
            <v>0</v>
          </cell>
          <cell r="AI173">
            <v>164.86</v>
          </cell>
          <cell r="AJ173">
            <v>6135.14</v>
          </cell>
          <cell r="AK173">
            <v>168.86</v>
          </cell>
          <cell r="AL173">
            <v>303.95999999999998</v>
          </cell>
          <cell r="AM173">
            <v>757.72</v>
          </cell>
        </row>
        <row r="175">
          <cell r="A175" t="str">
            <v>Departamento 4799 COM MUN TLAQUEPAQUE</v>
          </cell>
        </row>
        <row r="176">
          <cell r="A176" t="str">
            <v>00873</v>
          </cell>
          <cell r="B176" t="str">
            <v>Gonzalez Real  Blanca Lucero</v>
          </cell>
          <cell r="C176">
            <v>5186.1000000000004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5186.1000000000004</v>
          </cell>
          <cell r="O176">
            <v>0</v>
          </cell>
          <cell r="P176">
            <v>0</v>
          </cell>
          <cell r="Q176">
            <v>0</v>
          </cell>
          <cell r="R176">
            <v>-320.60000000000002</v>
          </cell>
          <cell r="S176">
            <v>-17.18</v>
          </cell>
          <cell r="T176">
            <v>303.42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0</v>
          </cell>
          <cell r="AH176">
            <v>0</v>
          </cell>
          <cell r="AI176">
            <v>-17.18</v>
          </cell>
          <cell r="AJ176">
            <v>5203.28</v>
          </cell>
          <cell r="AK176">
            <v>142.4</v>
          </cell>
          <cell r="AL176">
            <v>256.33999999999997</v>
          </cell>
          <cell r="AM176">
            <v>731.26</v>
          </cell>
        </row>
        <row r="177">
          <cell r="A177" t="str">
            <v>Total Depto</v>
          </cell>
          <cell r="C177" t="str">
            <v xml:space="preserve">  -----------------------</v>
          </cell>
          <cell r="D177" t="str">
            <v xml:space="preserve">  -----------------------</v>
          </cell>
          <cell r="E177" t="str">
            <v xml:space="preserve">  -----------------------</v>
          </cell>
          <cell r="F177" t="str">
            <v xml:space="preserve">  -----------------------</v>
          </cell>
          <cell r="G177" t="str">
            <v xml:space="preserve">  -----------------------</v>
          </cell>
          <cell r="H177" t="str">
            <v xml:space="preserve">  -----------------------</v>
          </cell>
          <cell r="I177" t="str">
            <v xml:space="preserve">  -----------------------</v>
          </cell>
          <cell r="J177" t="str">
            <v xml:space="preserve">  -----------------------</v>
          </cell>
          <cell r="K177" t="str">
            <v xml:space="preserve">  -----------------------</v>
          </cell>
          <cell r="L177" t="str">
            <v xml:space="preserve">  -----------------------</v>
          </cell>
          <cell r="M177" t="str">
            <v xml:space="preserve">  -----------------------</v>
          </cell>
          <cell r="N177" t="str">
            <v xml:space="preserve">  -----------------------</v>
          </cell>
          <cell r="O177" t="str">
            <v xml:space="preserve">  -----------------------</v>
          </cell>
          <cell r="P177" t="str">
            <v xml:space="preserve">  -----------------------</v>
          </cell>
          <cell r="Q177" t="str">
            <v xml:space="preserve">  -----------------------</v>
          </cell>
          <cell r="R177" t="str">
            <v xml:space="preserve">  -----------------------</v>
          </cell>
          <cell r="S177" t="str">
            <v xml:space="preserve">  -----------------------</v>
          </cell>
          <cell r="T177" t="str">
            <v xml:space="preserve">  -----------------------</v>
          </cell>
          <cell r="U177" t="str">
            <v xml:space="preserve">  -----------------------</v>
          </cell>
          <cell r="V177" t="str">
            <v xml:space="preserve">  -----------------------</v>
          </cell>
          <cell r="W177" t="str">
            <v xml:space="preserve">  -----------------------</v>
          </cell>
          <cell r="X177" t="str">
            <v xml:space="preserve">  -----------------------</v>
          </cell>
          <cell r="Y177" t="str">
            <v xml:space="preserve">  -----------------------</v>
          </cell>
          <cell r="Z177" t="str">
            <v xml:space="preserve">  -----------------------</v>
          </cell>
          <cell r="AA177" t="str">
            <v xml:space="preserve">  -----------------------</v>
          </cell>
          <cell r="AB177" t="str">
            <v xml:space="preserve">  -----------------------</v>
          </cell>
          <cell r="AC177" t="str">
            <v xml:space="preserve">  -----------------------</v>
          </cell>
          <cell r="AD177" t="str">
            <v xml:space="preserve">  -----------------------</v>
          </cell>
          <cell r="AE177" t="str">
            <v xml:space="preserve">  -----------------------</v>
          </cell>
          <cell r="AF177" t="str">
            <v xml:space="preserve">  -----------------------</v>
          </cell>
          <cell r="AG177" t="str">
            <v xml:space="preserve">  -----------------------</v>
          </cell>
          <cell r="AH177" t="str">
            <v xml:space="preserve">  -----------------------</v>
          </cell>
          <cell r="AI177" t="str">
            <v xml:space="preserve">  -----------------------</v>
          </cell>
          <cell r="AJ177" t="str">
            <v xml:space="preserve">  -----------------------</v>
          </cell>
          <cell r="AK177" t="str">
            <v xml:space="preserve">  -----------------------</v>
          </cell>
          <cell r="AL177" t="str">
            <v xml:space="preserve">  -----------------------</v>
          </cell>
          <cell r="AM177" t="str">
            <v xml:space="preserve">  -----------------------</v>
          </cell>
        </row>
        <row r="178">
          <cell r="C178">
            <v>5186.1000000000004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5186.1000000000004</v>
          </cell>
          <cell r="O178">
            <v>0</v>
          </cell>
          <cell r="P178">
            <v>0</v>
          </cell>
          <cell r="Q178">
            <v>0</v>
          </cell>
          <cell r="R178">
            <v>-320.60000000000002</v>
          </cell>
          <cell r="S178">
            <v>-17.18</v>
          </cell>
          <cell r="T178">
            <v>303.42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</v>
          </cell>
          <cell r="AI178">
            <v>-17.18</v>
          </cell>
          <cell r="AJ178">
            <v>5203.28</v>
          </cell>
          <cell r="AK178">
            <v>142.4</v>
          </cell>
          <cell r="AL178">
            <v>256.33999999999997</v>
          </cell>
          <cell r="AM178">
            <v>731.26</v>
          </cell>
        </row>
        <row r="180">
          <cell r="A180" t="str">
            <v>Departamento 9114 INSTITUTO REYES HEROLES</v>
          </cell>
        </row>
        <row r="181">
          <cell r="A181" t="str">
            <v>00093</v>
          </cell>
          <cell r="B181" t="str">
            <v>Hernandez Virgen Veronica</v>
          </cell>
          <cell r="C181">
            <v>9168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9168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727.1</v>
          </cell>
          <cell r="U181">
            <v>0</v>
          </cell>
          <cell r="V181">
            <v>727.1</v>
          </cell>
          <cell r="W181">
            <v>259.48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  <cell r="AI181">
            <v>986.58</v>
          </cell>
          <cell r="AJ181">
            <v>8181.42</v>
          </cell>
          <cell r="AK181">
            <v>185.5</v>
          </cell>
          <cell r="AL181">
            <v>333.9</v>
          </cell>
          <cell r="AM181">
            <v>795.7</v>
          </cell>
        </row>
        <row r="182">
          <cell r="A182" t="str">
            <v>Total Depto</v>
          </cell>
          <cell r="C182" t="str">
            <v xml:space="preserve">  -----------------------</v>
          </cell>
          <cell r="D182" t="str">
            <v xml:space="preserve">  -----------------------</v>
          </cell>
          <cell r="E182" t="str">
            <v xml:space="preserve">  -----------------------</v>
          </cell>
          <cell r="F182" t="str">
            <v xml:space="preserve">  -----------------------</v>
          </cell>
          <cell r="G182" t="str">
            <v xml:space="preserve">  -----------------------</v>
          </cell>
          <cell r="H182" t="str">
            <v xml:space="preserve">  -----------------------</v>
          </cell>
          <cell r="I182" t="str">
            <v xml:space="preserve">  -----------------------</v>
          </cell>
          <cell r="J182" t="str">
            <v xml:space="preserve">  -----------------------</v>
          </cell>
          <cell r="K182" t="str">
            <v xml:space="preserve">  -----------------------</v>
          </cell>
          <cell r="L182" t="str">
            <v xml:space="preserve">  -----------------------</v>
          </cell>
          <cell r="M182" t="str">
            <v xml:space="preserve">  -----------------------</v>
          </cell>
          <cell r="N182" t="str">
            <v xml:space="preserve">  -----------------------</v>
          </cell>
          <cell r="O182" t="str">
            <v xml:space="preserve">  -----------------------</v>
          </cell>
          <cell r="P182" t="str">
            <v xml:space="preserve">  -----------------------</v>
          </cell>
          <cell r="Q182" t="str">
            <v xml:space="preserve">  -----------------------</v>
          </cell>
          <cell r="R182" t="str">
            <v xml:space="preserve">  -----------------------</v>
          </cell>
          <cell r="S182" t="str">
            <v xml:space="preserve">  -----------------------</v>
          </cell>
          <cell r="T182" t="str">
            <v xml:space="preserve">  -----------------------</v>
          </cell>
          <cell r="U182" t="str">
            <v xml:space="preserve">  -----------------------</v>
          </cell>
          <cell r="V182" t="str">
            <v xml:space="preserve">  -----------------------</v>
          </cell>
          <cell r="W182" t="str">
            <v xml:space="preserve">  -----------------------</v>
          </cell>
          <cell r="X182" t="str">
            <v xml:space="preserve">  -----------------------</v>
          </cell>
          <cell r="Y182" t="str">
            <v xml:space="preserve">  -----------------------</v>
          </cell>
          <cell r="Z182" t="str">
            <v xml:space="preserve">  -----------------------</v>
          </cell>
          <cell r="AA182" t="str">
            <v xml:space="preserve">  -----------------------</v>
          </cell>
          <cell r="AB182" t="str">
            <v xml:space="preserve">  -----------------------</v>
          </cell>
          <cell r="AC182" t="str">
            <v xml:space="preserve">  -----------------------</v>
          </cell>
          <cell r="AD182" t="str">
            <v xml:space="preserve">  -----------------------</v>
          </cell>
          <cell r="AE182" t="str">
            <v xml:space="preserve">  -----------------------</v>
          </cell>
          <cell r="AF182" t="str">
            <v xml:space="preserve">  -----------------------</v>
          </cell>
          <cell r="AG182" t="str">
            <v xml:space="preserve">  -----------------------</v>
          </cell>
          <cell r="AH182" t="str">
            <v xml:space="preserve">  -----------------------</v>
          </cell>
          <cell r="AI182" t="str">
            <v xml:space="preserve">  -----------------------</v>
          </cell>
          <cell r="AJ182" t="str">
            <v xml:space="preserve">  -----------------------</v>
          </cell>
          <cell r="AK182" t="str">
            <v xml:space="preserve">  -----------------------</v>
          </cell>
          <cell r="AL182" t="str">
            <v xml:space="preserve">  -----------------------</v>
          </cell>
          <cell r="AM182" t="str">
            <v xml:space="preserve">  -----------------------</v>
          </cell>
        </row>
        <row r="183">
          <cell r="C183">
            <v>9168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9168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727.1</v>
          </cell>
          <cell r="U183">
            <v>0</v>
          </cell>
          <cell r="V183">
            <v>727.1</v>
          </cell>
          <cell r="W183">
            <v>259.48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986.58</v>
          </cell>
          <cell r="AJ183">
            <v>8181.42</v>
          </cell>
          <cell r="AK183">
            <v>185.5</v>
          </cell>
          <cell r="AL183">
            <v>333.9</v>
          </cell>
          <cell r="AM183">
            <v>795.7</v>
          </cell>
        </row>
        <row r="185">
          <cell r="A185" t="str">
            <v>Departamento 9115 CDE COORD DE ORG Y CONSERVACION DE ARCHI</v>
          </cell>
        </row>
        <row r="186">
          <cell r="A186" t="str">
            <v>00216</v>
          </cell>
          <cell r="B186" t="str">
            <v>Decena Hernandez Lizette</v>
          </cell>
          <cell r="C186">
            <v>6615.8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6615.8</v>
          </cell>
          <cell r="O186">
            <v>0</v>
          </cell>
          <cell r="P186">
            <v>0</v>
          </cell>
          <cell r="Q186">
            <v>2605.1799999999998</v>
          </cell>
          <cell r="R186">
            <v>-200.63</v>
          </cell>
          <cell r="S186">
            <v>0</v>
          </cell>
          <cell r="T186">
            <v>532.49</v>
          </cell>
          <cell r="U186">
            <v>0</v>
          </cell>
          <cell r="V186">
            <v>457.6</v>
          </cell>
          <cell r="W186">
            <v>215.95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0</v>
          </cell>
          <cell r="AI186">
            <v>3278.73</v>
          </cell>
          <cell r="AJ186">
            <v>3337.07</v>
          </cell>
          <cell r="AK186">
            <v>126.82</v>
          </cell>
          <cell r="AL186">
            <v>228.26</v>
          </cell>
          <cell r="AM186">
            <v>837.82</v>
          </cell>
        </row>
        <row r="187">
          <cell r="A187" t="str">
            <v>Total Depto</v>
          </cell>
          <cell r="C187" t="str">
            <v xml:space="preserve">  -----------------------</v>
          </cell>
          <cell r="D187" t="str">
            <v xml:space="preserve">  -----------------------</v>
          </cell>
          <cell r="E187" t="str">
            <v xml:space="preserve">  -----------------------</v>
          </cell>
          <cell r="F187" t="str">
            <v xml:space="preserve">  -----------------------</v>
          </cell>
          <cell r="G187" t="str">
            <v xml:space="preserve">  -----------------------</v>
          </cell>
          <cell r="H187" t="str">
            <v xml:space="preserve">  -----------------------</v>
          </cell>
          <cell r="I187" t="str">
            <v xml:space="preserve">  -----------------------</v>
          </cell>
          <cell r="J187" t="str">
            <v xml:space="preserve">  -----------------------</v>
          </cell>
          <cell r="K187" t="str">
            <v xml:space="preserve">  -----------------------</v>
          </cell>
          <cell r="L187" t="str">
            <v xml:space="preserve">  -----------------------</v>
          </cell>
          <cell r="M187" t="str">
            <v xml:space="preserve">  -----------------------</v>
          </cell>
          <cell r="N187" t="str">
            <v xml:space="preserve">  -----------------------</v>
          </cell>
          <cell r="O187" t="str">
            <v xml:space="preserve">  -----------------------</v>
          </cell>
          <cell r="P187" t="str">
            <v xml:space="preserve">  -----------------------</v>
          </cell>
          <cell r="Q187" t="str">
            <v xml:space="preserve">  -----------------------</v>
          </cell>
          <cell r="R187" t="str">
            <v xml:space="preserve">  -----------------------</v>
          </cell>
          <cell r="S187" t="str">
            <v xml:space="preserve">  -----------------------</v>
          </cell>
          <cell r="T187" t="str">
            <v xml:space="preserve">  -----------------------</v>
          </cell>
          <cell r="U187" t="str">
            <v xml:space="preserve">  -----------------------</v>
          </cell>
          <cell r="V187" t="str">
            <v xml:space="preserve">  -----------------------</v>
          </cell>
          <cell r="W187" t="str">
            <v xml:space="preserve">  -----------------------</v>
          </cell>
          <cell r="X187" t="str">
            <v xml:space="preserve">  -----------------------</v>
          </cell>
          <cell r="Y187" t="str">
            <v xml:space="preserve">  -----------------------</v>
          </cell>
          <cell r="Z187" t="str">
            <v xml:space="preserve">  -----------------------</v>
          </cell>
          <cell r="AA187" t="str">
            <v xml:space="preserve">  -----------------------</v>
          </cell>
          <cell r="AB187" t="str">
            <v xml:space="preserve">  -----------------------</v>
          </cell>
          <cell r="AC187" t="str">
            <v xml:space="preserve">  -----------------------</v>
          </cell>
          <cell r="AD187" t="str">
            <v xml:space="preserve">  -----------------------</v>
          </cell>
          <cell r="AE187" t="str">
            <v xml:space="preserve">  -----------------------</v>
          </cell>
          <cell r="AF187" t="str">
            <v xml:space="preserve">  -----------------------</v>
          </cell>
          <cell r="AG187" t="str">
            <v xml:space="preserve">  -----------------------</v>
          </cell>
          <cell r="AH187" t="str">
            <v xml:space="preserve">  -----------------------</v>
          </cell>
          <cell r="AI187" t="str">
            <v xml:space="preserve">  -----------------------</v>
          </cell>
          <cell r="AJ187" t="str">
            <v xml:space="preserve">  -----------------------</v>
          </cell>
          <cell r="AK187" t="str">
            <v xml:space="preserve">  -----------------------</v>
          </cell>
          <cell r="AL187" t="str">
            <v xml:space="preserve">  -----------------------</v>
          </cell>
          <cell r="AM187" t="str">
            <v xml:space="preserve">  -----------------------</v>
          </cell>
        </row>
        <row r="188">
          <cell r="C188">
            <v>6615.8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6615.8</v>
          </cell>
          <cell r="O188">
            <v>0</v>
          </cell>
          <cell r="P188">
            <v>0</v>
          </cell>
          <cell r="Q188">
            <v>2605.1799999999998</v>
          </cell>
          <cell r="R188">
            <v>-200.63</v>
          </cell>
          <cell r="S188">
            <v>0</v>
          </cell>
          <cell r="T188">
            <v>532.49</v>
          </cell>
          <cell r="U188">
            <v>0</v>
          </cell>
          <cell r="V188">
            <v>457.6</v>
          </cell>
          <cell r="W188">
            <v>215.95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0</v>
          </cell>
          <cell r="AI188">
            <v>3278.73</v>
          </cell>
          <cell r="AJ188">
            <v>3337.07</v>
          </cell>
          <cell r="AK188">
            <v>126.82</v>
          </cell>
          <cell r="AL188">
            <v>228.26</v>
          </cell>
          <cell r="AM188">
            <v>837.82</v>
          </cell>
        </row>
        <row r="190">
          <cell r="A190"/>
          <cell r="C190" t="str">
            <v xml:space="preserve">  =============</v>
          </cell>
          <cell r="D190" t="str">
            <v xml:space="preserve">  =============</v>
          </cell>
          <cell r="E190" t="str">
            <v xml:space="preserve">  =============</v>
          </cell>
          <cell r="F190" t="str">
            <v xml:space="preserve">  =============</v>
          </cell>
          <cell r="G190" t="str">
            <v xml:space="preserve">  =============</v>
          </cell>
          <cell r="H190" t="str">
            <v xml:space="preserve">  =============</v>
          </cell>
          <cell r="I190" t="str">
            <v xml:space="preserve">  =============</v>
          </cell>
          <cell r="J190" t="str">
            <v xml:space="preserve">  =============</v>
          </cell>
          <cell r="K190" t="str">
            <v xml:space="preserve">  =============</v>
          </cell>
          <cell r="L190" t="str">
            <v xml:space="preserve">  =============</v>
          </cell>
          <cell r="M190" t="str">
            <v xml:space="preserve">  =============</v>
          </cell>
          <cell r="N190" t="str">
            <v xml:space="preserve">  =============</v>
          </cell>
          <cell r="O190" t="str">
            <v xml:space="preserve">  =============</v>
          </cell>
          <cell r="P190" t="str">
            <v xml:space="preserve">  =============</v>
          </cell>
          <cell r="Q190" t="str">
            <v xml:space="preserve">  =============</v>
          </cell>
          <cell r="R190" t="str">
            <v xml:space="preserve">  =============</v>
          </cell>
          <cell r="S190" t="str">
            <v xml:space="preserve">  =============</v>
          </cell>
          <cell r="T190" t="str">
            <v xml:space="preserve">  =============</v>
          </cell>
          <cell r="U190" t="str">
            <v xml:space="preserve">  =============</v>
          </cell>
          <cell r="V190" t="str">
            <v xml:space="preserve">  =============</v>
          </cell>
          <cell r="W190" t="str">
            <v xml:space="preserve">  =============</v>
          </cell>
          <cell r="X190" t="str">
            <v xml:space="preserve">  =============</v>
          </cell>
          <cell r="Y190" t="str">
            <v xml:space="preserve">  =============</v>
          </cell>
          <cell r="Z190" t="str">
            <v xml:space="preserve">  =============</v>
          </cell>
          <cell r="AA190" t="str">
            <v xml:space="preserve">  =============</v>
          </cell>
          <cell r="AB190" t="str">
            <v xml:space="preserve">  =============</v>
          </cell>
          <cell r="AC190" t="str">
            <v xml:space="preserve">  =============</v>
          </cell>
          <cell r="AD190" t="str">
            <v xml:space="preserve">  =============</v>
          </cell>
          <cell r="AE190" t="str">
            <v xml:space="preserve">  =============</v>
          </cell>
          <cell r="AF190" t="str">
            <v xml:space="preserve">  =============</v>
          </cell>
          <cell r="AG190" t="str">
            <v xml:space="preserve">  =============</v>
          </cell>
          <cell r="AH190" t="str">
            <v xml:space="preserve">  =============</v>
          </cell>
          <cell r="AI190" t="str">
            <v xml:space="preserve">  =============</v>
          </cell>
          <cell r="AJ190" t="str">
            <v xml:space="preserve">  =============</v>
          </cell>
          <cell r="AK190" t="str">
            <v xml:space="preserve">  =============</v>
          </cell>
          <cell r="AL190" t="str">
            <v xml:space="preserve">  =============</v>
          </cell>
          <cell r="AM190" t="str">
            <v xml:space="preserve">  =============</v>
          </cell>
        </row>
        <row r="191">
          <cell r="A191" t="str">
            <v>Total Gral.</v>
          </cell>
          <cell r="B191" t="str">
            <v xml:space="preserve"> </v>
          </cell>
          <cell r="C191">
            <v>618565.71</v>
          </cell>
          <cell r="D191">
            <v>4882.8599999999997</v>
          </cell>
          <cell r="E191">
            <v>0</v>
          </cell>
          <cell r="F191">
            <v>1650.42</v>
          </cell>
          <cell r="G191">
            <v>703.24</v>
          </cell>
          <cell r="H191">
            <v>29302.36</v>
          </cell>
          <cell r="I191">
            <v>36960.300000000003</v>
          </cell>
          <cell r="J191">
            <v>3300.84</v>
          </cell>
          <cell r="K191">
            <v>110468.18</v>
          </cell>
          <cell r="L191">
            <v>0</v>
          </cell>
          <cell r="M191">
            <v>0</v>
          </cell>
          <cell r="N191">
            <v>805833.91</v>
          </cell>
          <cell r="O191">
            <v>165</v>
          </cell>
          <cell r="P191">
            <v>20357.29</v>
          </cell>
          <cell r="Q191">
            <v>37771.620000000003</v>
          </cell>
          <cell r="R191">
            <v>-6230.79</v>
          </cell>
          <cell r="S191">
            <v>-364.48</v>
          </cell>
          <cell r="T191">
            <v>73133.55</v>
          </cell>
          <cell r="U191">
            <v>1451.39</v>
          </cell>
          <cell r="V191">
            <v>67659.56</v>
          </cell>
          <cell r="W191">
            <v>20312.59</v>
          </cell>
          <cell r="X191">
            <v>5450</v>
          </cell>
          <cell r="Y191">
            <v>0</v>
          </cell>
          <cell r="Z191">
            <v>0</v>
          </cell>
          <cell r="AA191">
            <v>0</v>
          </cell>
          <cell r="AB191">
            <v>0</v>
          </cell>
          <cell r="AC191">
            <v>318.77999999999997</v>
          </cell>
          <cell r="AD191">
            <v>0</v>
          </cell>
          <cell r="AE191">
            <v>0</v>
          </cell>
          <cell r="AF191">
            <v>0</v>
          </cell>
          <cell r="AG191">
            <v>633.6</v>
          </cell>
          <cell r="AH191">
            <v>0</v>
          </cell>
          <cell r="AI191">
            <v>153755.35</v>
          </cell>
          <cell r="AJ191">
            <v>652078.56000000006</v>
          </cell>
          <cell r="AK191">
            <v>15577.98</v>
          </cell>
          <cell r="AL191">
            <v>28040.45</v>
          </cell>
          <cell r="AM191">
            <v>61455.69</v>
          </cell>
        </row>
        <row r="193">
          <cell r="C193" t="str">
            <v xml:space="preserve"> </v>
          </cell>
          <cell r="D193" t="str">
            <v xml:space="preserve"> </v>
          </cell>
          <cell r="E193" t="str">
            <v xml:space="preserve"> </v>
          </cell>
          <cell r="F193" t="str">
            <v xml:space="preserve"> </v>
          </cell>
          <cell r="G193" t="str">
            <v xml:space="preserve"> </v>
          </cell>
          <cell r="H193" t="str">
            <v xml:space="preserve"> </v>
          </cell>
          <cell r="I193" t="str">
            <v xml:space="preserve"> </v>
          </cell>
          <cell r="J193" t="str">
            <v xml:space="preserve"> </v>
          </cell>
          <cell r="K193" t="str">
            <v xml:space="preserve"> </v>
          </cell>
          <cell r="L193" t="str">
            <v xml:space="preserve"> </v>
          </cell>
          <cell r="M193" t="str">
            <v xml:space="preserve"> </v>
          </cell>
          <cell r="N193" t="str">
            <v xml:space="preserve"> </v>
          </cell>
          <cell r="O193" t="str">
            <v xml:space="preserve"> </v>
          </cell>
          <cell r="P193" t="str">
            <v xml:space="preserve"> </v>
          </cell>
          <cell r="Q193" t="str">
            <v xml:space="preserve"> </v>
          </cell>
          <cell r="R193" t="str">
            <v xml:space="preserve"> </v>
          </cell>
          <cell r="S193" t="str">
            <v xml:space="preserve"> </v>
          </cell>
          <cell r="T193" t="str">
            <v xml:space="preserve"> </v>
          </cell>
          <cell r="U193" t="str">
            <v xml:space="preserve"> </v>
          </cell>
          <cell r="V193" t="str">
            <v xml:space="preserve"> </v>
          </cell>
          <cell r="W193" t="str">
            <v xml:space="preserve"> </v>
          </cell>
          <cell r="X193" t="str">
            <v xml:space="preserve"> </v>
          </cell>
          <cell r="Y193" t="str">
            <v xml:space="preserve"> </v>
          </cell>
          <cell r="Z193" t="str">
            <v xml:space="preserve"> </v>
          </cell>
          <cell r="AA193" t="str">
            <v xml:space="preserve"> </v>
          </cell>
          <cell r="AB193" t="str">
            <v xml:space="preserve"> </v>
          </cell>
          <cell r="AC193" t="str">
            <v xml:space="preserve"> </v>
          </cell>
          <cell r="AD193" t="str">
            <v xml:space="preserve"> </v>
          </cell>
          <cell r="AE193" t="str">
            <v xml:space="preserve"> </v>
          </cell>
          <cell r="AF193" t="str">
            <v xml:space="preserve"> </v>
          </cell>
          <cell r="AG193" t="str">
            <v xml:space="preserve"> </v>
          </cell>
          <cell r="AH193" t="str">
            <v xml:space="preserve"> </v>
          </cell>
          <cell r="AI193" t="str">
            <v xml:space="preserve"> </v>
          </cell>
          <cell r="AJ193" t="str">
            <v xml:space="preserve"> </v>
          </cell>
          <cell r="AK193" t="str">
            <v xml:space="preserve"> </v>
          </cell>
          <cell r="AL193" t="str">
            <v xml:space="preserve"> </v>
          </cell>
          <cell r="AM193" t="str">
            <v xml:space="preserve"> </v>
          </cell>
        </row>
        <row r="194">
          <cell r="A194" t="str">
            <v xml:space="preserve"> </v>
          </cell>
          <cell r="B194" t="str">
            <v xml:space="preserve"> </v>
          </cell>
          <cell r="C194"/>
          <cell r="D194"/>
          <cell r="E194"/>
          <cell r="F194"/>
          <cell r="G194"/>
          <cell r="H194"/>
          <cell r="I194"/>
          <cell r="J194"/>
          <cell r="K194"/>
          <cell r="L194"/>
          <cell r="M194"/>
          <cell r="N194"/>
          <cell r="O194"/>
          <cell r="P194"/>
          <cell r="Q194"/>
          <cell r="R194"/>
          <cell r="S194"/>
          <cell r="T194"/>
          <cell r="U194"/>
          <cell r="V194"/>
          <cell r="W194"/>
          <cell r="X194"/>
          <cell r="Y194"/>
          <cell r="Z194"/>
          <cell r="AA194"/>
          <cell r="AB194"/>
          <cell r="AC194"/>
          <cell r="AD194"/>
          <cell r="AE194"/>
          <cell r="AF194"/>
          <cell r="AG194"/>
          <cell r="AH194"/>
          <cell r="AI194"/>
          <cell r="AJ194"/>
          <cell r="AK194"/>
          <cell r="AL194"/>
          <cell r="AM194"/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87"/>
  <sheetViews>
    <sheetView showGridLines="0" tabSelected="1" zoomScale="96" zoomScaleNormal="96" workbookViewId="0">
      <pane ySplit="6" topLeftCell="A120" activePane="bottomLeft" state="frozen"/>
      <selection pane="bottomLeft" activeCell="J142" sqref="J142"/>
    </sheetView>
  </sheetViews>
  <sheetFormatPr baseColWidth="10" defaultRowHeight="14.25" x14ac:dyDescent="0.25"/>
  <cols>
    <col min="1" max="1" width="14.7109375" style="24" customWidth="1"/>
    <col min="2" max="2" width="46.42578125" style="11" bestFit="1" customWidth="1"/>
    <col min="3" max="3" width="42" style="5" bestFit="1" customWidth="1"/>
    <col min="4" max="4" width="18.42578125" style="5" bestFit="1" customWidth="1"/>
    <col min="5" max="5" width="14.28515625" style="25" customWidth="1"/>
    <col min="6" max="6" width="13.85546875" style="25" customWidth="1"/>
    <col min="7" max="7" width="15.85546875" style="5" customWidth="1"/>
    <col min="8" max="9" width="18.28515625" style="5" customWidth="1"/>
    <col min="10" max="10" width="16.5703125" style="5" customWidth="1"/>
    <col min="11" max="11" width="17.5703125" style="27" customWidth="1"/>
    <col min="12" max="12" width="16.7109375" style="27" customWidth="1"/>
    <col min="13" max="13" width="16.5703125" style="27" customWidth="1"/>
    <col min="14" max="16384" width="11.42578125" style="1"/>
  </cols>
  <sheetData>
    <row r="1" spans="1:13" ht="30" x14ac:dyDescent="0.25">
      <c r="A1" s="35" t="s">
        <v>140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</row>
    <row r="2" spans="1:13" ht="30" x14ac:dyDescent="0.25">
      <c r="A2" s="36" t="s">
        <v>0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</row>
    <row r="3" spans="1:13" ht="30" x14ac:dyDescent="0.25">
      <c r="A3" s="37" t="s">
        <v>210</v>
      </c>
      <c r="B3" s="37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</row>
    <row r="4" spans="1:13" ht="11.25" customHeight="1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3" ht="15" customHeight="1" x14ac:dyDescent="0.25">
      <c r="A5" s="39" t="s">
        <v>1</v>
      </c>
      <c r="B5" s="40" t="s">
        <v>2</v>
      </c>
      <c r="C5" s="40" t="s">
        <v>3</v>
      </c>
      <c r="D5" s="40" t="s">
        <v>4</v>
      </c>
      <c r="E5" s="41" t="s">
        <v>5</v>
      </c>
      <c r="F5" s="42"/>
      <c r="G5" s="42"/>
      <c r="H5" s="42"/>
      <c r="I5" s="42"/>
      <c r="J5" s="43"/>
      <c r="K5" s="34" t="s">
        <v>6</v>
      </c>
      <c r="L5" s="34" t="s">
        <v>7</v>
      </c>
      <c r="M5" s="34" t="s">
        <v>8</v>
      </c>
    </row>
    <row r="6" spans="1:13" s="5" customFormat="1" ht="47.25" customHeight="1" x14ac:dyDescent="0.25">
      <c r="A6" s="39"/>
      <c r="B6" s="40"/>
      <c r="C6" s="40"/>
      <c r="D6" s="40"/>
      <c r="E6" s="3" t="s">
        <v>9</v>
      </c>
      <c r="F6" s="3" t="s">
        <v>172</v>
      </c>
      <c r="G6" s="4" t="s">
        <v>10</v>
      </c>
      <c r="H6" s="4" t="s">
        <v>11</v>
      </c>
      <c r="I6" s="4" t="s">
        <v>12</v>
      </c>
      <c r="J6" s="4" t="s">
        <v>13</v>
      </c>
      <c r="K6" s="34"/>
      <c r="L6" s="34"/>
      <c r="M6" s="34"/>
    </row>
    <row r="7" spans="1:13" s="11" customFormat="1" ht="17.25" customHeight="1" x14ac:dyDescent="0.25">
      <c r="A7" s="6" t="s">
        <v>14</v>
      </c>
      <c r="B7" s="7"/>
      <c r="C7" s="8"/>
      <c r="D7" s="8"/>
      <c r="E7" s="9"/>
      <c r="F7" s="9"/>
      <c r="G7" s="8"/>
      <c r="H7" s="8"/>
      <c r="I7" s="8"/>
      <c r="J7" s="8"/>
      <c r="K7" s="10"/>
      <c r="L7" s="10"/>
      <c r="M7" s="10"/>
    </row>
    <row r="8" spans="1:13" s="11" customFormat="1" ht="10.5" customHeight="1" x14ac:dyDescent="0.25">
      <c r="A8" s="12" t="s">
        <v>15</v>
      </c>
      <c r="B8" s="13" t="s">
        <v>16</v>
      </c>
      <c r="C8" s="14" t="s">
        <v>17</v>
      </c>
      <c r="D8" s="14" t="s">
        <v>18</v>
      </c>
      <c r="E8" s="15">
        <f>+F8/30</f>
        <v>392.25</v>
      </c>
      <c r="F8" s="15">
        <f>VLOOKUP($A8,[1]Hoja1!$A$9:$AM$280,3,0)</f>
        <v>11767.5</v>
      </c>
      <c r="G8" s="15">
        <f>VLOOKUP($A8,[1]Hoja1!$A$9:$AM$280,8,0)</f>
        <v>0</v>
      </c>
      <c r="H8" s="15">
        <f>VLOOKUP($A8,[1]Hoja1!$A$9:$AM$280,5,0)+VLOOKUP($A8,[1]Hoja1!$A$9:$AM$280,7,0)</f>
        <v>0</v>
      </c>
      <c r="I8" s="15">
        <f>VLOOKUP($A8,[1]Hoja1!$A$9:$AM$280,4,0)+VLOOKUP($A8,[1]Hoja1!$A$9:$AM$280,6,0)</f>
        <v>0</v>
      </c>
      <c r="J8" s="15">
        <f>VLOOKUP($A8,[1]Hoja1!$A$9:$AM$280,9,0)+VLOOKUP($A8,[1]Hoja1!$A$9:$AM$280,10,0)+VLOOKUP($A8,[1]Hoja1!$A$9:$AM$280,11,0)+VLOOKUP($A8,[1]Hoja1!$A$9:$AM$280,12,0)</f>
        <v>0</v>
      </c>
      <c r="K8" s="16">
        <f>SUM(F8:J8)</f>
        <v>11767.5</v>
      </c>
      <c r="L8" s="15">
        <f>VLOOKUP($A8,[1]Hoja1!$A$9:$AM$280,35,0)</f>
        <v>1510.92</v>
      </c>
      <c r="M8" s="16">
        <f>+K8-L8</f>
        <v>10256.58</v>
      </c>
    </row>
    <row r="9" spans="1:13" s="11" customFormat="1" ht="10.5" customHeight="1" x14ac:dyDescent="0.25">
      <c r="A9" s="12" t="s">
        <v>21</v>
      </c>
      <c r="B9" s="13" t="s">
        <v>22</v>
      </c>
      <c r="C9" s="14" t="s">
        <v>17</v>
      </c>
      <c r="D9" s="14" t="s">
        <v>18</v>
      </c>
      <c r="E9" s="15">
        <f t="shared" ref="E9:E12" si="0">+F9/30</f>
        <v>580.98</v>
      </c>
      <c r="F9" s="15">
        <f>VLOOKUP($A9,[1]Hoja1!$A$9:$AM$280,3,0)</f>
        <v>17429.400000000001</v>
      </c>
      <c r="G9" s="15">
        <f>VLOOKUP($A9,[1]Hoja1!$A$9:$AM$280,8,0)</f>
        <v>0</v>
      </c>
      <c r="H9" s="15">
        <f>VLOOKUP($A9,[1]Hoja1!$A$9:$AM$280,5,0)+VLOOKUP($A9,[1]Hoja1!$A$9:$AM$280,7,0)</f>
        <v>0</v>
      </c>
      <c r="I9" s="15">
        <f>VLOOKUP($A9,[1]Hoja1!$A$9:$AM$280,4,0)+VLOOKUP($A9,[1]Hoja1!$A$9:$AM$280,6,0)</f>
        <v>0</v>
      </c>
      <c r="J9" s="15">
        <f>VLOOKUP($A9,[1]Hoja1!$A$9:$AM$280,9,0)+VLOOKUP($A9,[1]Hoja1!$A$9:$AM$280,10,0)+VLOOKUP($A9,[1]Hoja1!$A$9:$AM$280,11,0)+VLOOKUP($A9,[1]Hoja1!$A$9:$AM$280,12,0)</f>
        <v>0</v>
      </c>
      <c r="K9" s="16">
        <f t="shared" ref="K9:K12" si="1">SUM(F9:J9)</f>
        <v>17429.400000000001</v>
      </c>
      <c r="L9" s="15">
        <f>VLOOKUP($A9,[1]Hoja1!$A$9:$AM$280,35,0)</f>
        <v>2857.54</v>
      </c>
      <c r="M9" s="16">
        <f t="shared" ref="M9:M12" si="2">+K9-L9</f>
        <v>14571.86</v>
      </c>
    </row>
    <row r="10" spans="1:13" s="11" customFormat="1" ht="10.5" customHeight="1" x14ac:dyDescent="0.25">
      <c r="A10" s="12" t="s">
        <v>23</v>
      </c>
      <c r="B10" s="13" t="s">
        <v>24</v>
      </c>
      <c r="C10" s="14" t="s">
        <v>17</v>
      </c>
      <c r="D10" s="14" t="s">
        <v>18</v>
      </c>
      <c r="E10" s="15">
        <f t="shared" si="0"/>
        <v>392.25</v>
      </c>
      <c r="F10" s="15">
        <f>VLOOKUP($A10,[1]Hoja1!$A$9:$AM$280,3,0)</f>
        <v>11767.5</v>
      </c>
      <c r="G10" s="15">
        <f>VLOOKUP($A10,[1]Hoja1!$A$9:$AM$280,8,0)</f>
        <v>0</v>
      </c>
      <c r="H10" s="15">
        <f>VLOOKUP($A10,[1]Hoja1!$A$9:$AM$280,5,0)+VLOOKUP($A10,[1]Hoja1!$A$9:$AM$280,7,0)</f>
        <v>0</v>
      </c>
      <c r="I10" s="15">
        <f>VLOOKUP($A10,[1]Hoja1!$A$9:$AM$280,4,0)+VLOOKUP($A10,[1]Hoja1!$A$9:$AM$280,6,0)</f>
        <v>0</v>
      </c>
      <c r="J10" s="15">
        <f>VLOOKUP($A10,[1]Hoja1!$A$9:$AM$280,9,0)+VLOOKUP($A10,[1]Hoja1!$A$9:$AM$280,10,0)+VLOOKUP($A10,[1]Hoja1!$A$9:$AM$280,11,0)+VLOOKUP($A10,[1]Hoja1!$A$9:$AM$280,12,0)</f>
        <v>0</v>
      </c>
      <c r="K10" s="16">
        <f t="shared" si="1"/>
        <v>11767.5</v>
      </c>
      <c r="L10" s="15">
        <f>VLOOKUP($A10,[1]Hoja1!$A$9:$AM$280,35,0)</f>
        <v>1505.48</v>
      </c>
      <c r="M10" s="16">
        <f t="shared" si="2"/>
        <v>10262.02</v>
      </c>
    </row>
    <row r="11" spans="1:13" s="11" customFormat="1" ht="10.5" customHeight="1" x14ac:dyDescent="0.25">
      <c r="A11" s="12" t="s">
        <v>53</v>
      </c>
      <c r="B11" s="13" t="s">
        <v>54</v>
      </c>
      <c r="C11" s="14" t="s">
        <v>46</v>
      </c>
      <c r="D11" s="14" t="s">
        <v>18</v>
      </c>
      <c r="E11" s="15">
        <f t="shared" si="0"/>
        <v>285</v>
      </c>
      <c r="F11" s="15">
        <f>VLOOKUP($A11,[1]Hoja1!$A$9:$AM$280,3,0)</f>
        <v>8550</v>
      </c>
      <c r="G11" s="15">
        <f>VLOOKUP($A11,[1]Hoja1!$A$9:$AM$280,8,0)</f>
        <v>0</v>
      </c>
      <c r="H11" s="15">
        <f>VLOOKUP($A11,[1]Hoja1!$A$9:$AM$280,5,0)+VLOOKUP($A11,[1]Hoja1!$A$9:$AM$280,7,0)</f>
        <v>0</v>
      </c>
      <c r="I11" s="15">
        <f>VLOOKUP($A11,[1]Hoja1!$A$9:$AM$280,4,0)+VLOOKUP($A11,[1]Hoja1!$A$9:$AM$280,6,0)</f>
        <v>0</v>
      </c>
      <c r="J11" s="15">
        <f>VLOOKUP($A11,[1]Hoja1!$A$9:$AM$280,9,0)+VLOOKUP($A11,[1]Hoja1!$A$9:$AM$280,10,0)+VLOOKUP($A11,[1]Hoja1!$A$9:$AM$280,11,0)+VLOOKUP($A11,[1]Hoja1!$A$9:$AM$280,12,0)</f>
        <v>0</v>
      </c>
      <c r="K11" s="16">
        <f t="shared" si="1"/>
        <v>8550</v>
      </c>
      <c r="L11" s="15">
        <f>VLOOKUP($A11,[1]Hoja1!$A$9:$AM$280,35,0)</f>
        <v>4063.19</v>
      </c>
      <c r="M11" s="16">
        <f t="shared" si="2"/>
        <v>4486.8099999999995</v>
      </c>
    </row>
    <row r="12" spans="1:13" s="11" customFormat="1" ht="10.5" customHeight="1" x14ac:dyDescent="0.25">
      <c r="A12" s="12" t="s">
        <v>65</v>
      </c>
      <c r="B12" s="13" t="s">
        <v>141</v>
      </c>
      <c r="C12" s="14" t="s">
        <v>126</v>
      </c>
      <c r="D12" s="14" t="s">
        <v>173</v>
      </c>
      <c r="E12" s="15">
        <f t="shared" si="0"/>
        <v>200</v>
      </c>
      <c r="F12" s="15">
        <f>VLOOKUP($A12,[1]Hoja1!$A$9:$AM$280,3,0)</f>
        <v>6000</v>
      </c>
      <c r="G12" s="15">
        <f>VLOOKUP($A12,[1]Hoja1!$A$9:$AM$280,8,0)</f>
        <v>0</v>
      </c>
      <c r="H12" s="15">
        <f>VLOOKUP($A12,[1]Hoja1!$A$9:$AM$280,5,0)+VLOOKUP($A12,[1]Hoja1!$A$9:$AM$280,7,0)</f>
        <v>0</v>
      </c>
      <c r="I12" s="15">
        <f>VLOOKUP($A12,[1]Hoja1!$A$9:$AM$280,4,0)+VLOOKUP($A12,[1]Hoja1!$A$9:$AM$280,6,0)</f>
        <v>0</v>
      </c>
      <c r="J12" s="15">
        <f>VLOOKUP($A12,[1]Hoja1!$A$9:$AM$280,9,0)+VLOOKUP($A12,[1]Hoja1!$A$9:$AM$280,10,0)+VLOOKUP($A12,[1]Hoja1!$A$9:$AM$280,11,0)+VLOOKUP($A12,[1]Hoja1!$A$9:$AM$280,12,0)</f>
        <v>4705.1000000000004</v>
      </c>
      <c r="K12" s="16">
        <f t="shared" si="1"/>
        <v>10705.1</v>
      </c>
      <c r="L12" s="15">
        <f>VLOOKUP($A12,[1]Hoja1!$A$9:$AM$280,35,0)</f>
        <v>4061.87</v>
      </c>
      <c r="M12" s="16">
        <f t="shared" si="2"/>
        <v>6643.2300000000005</v>
      </c>
    </row>
    <row r="13" spans="1:13" s="11" customFormat="1" ht="10.5" customHeight="1" x14ac:dyDescent="0.25">
      <c r="A13" s="12"/>
      <c r="B13" s="17"/>
      <c r="C13" s="14"/>
      <c r="D13" s="14"/>
      <c r="E13" s="15"/>
      <c r="F13" s="15"/>
      <c r="G13" s="14"/>
      <c r="H13" s="14"/>
      <c r="I13" s="14"/>
      <c r="J13" s="14"/>
      <c r="K13" s="16"/>
      <c r="L13" s="16"/>
      <c r="M13" s="16"/>
    </row>
    <row r="14" spans="1:13" s="11" customFormat="1" ht="17.25" customHeight="1" x14ac:dyDescent="0.25">
      <c r="A14" s="6" t="s">
        <v>163</v>
      </c>
      <c r="B14" s="7"/>
      <c r="C14" s="8"/>
      <c r="D14" s="8"/>
      <c r="E14" s="9"/>
      <c r="F14" s="9"/>
      <c r="G14" s="8"/>
      <c r="H14" s="8"/>
      <c r="I14" s="8"/>
      <c r="J14" s="8"/>
      <c r="K14" s="10"/>
      <c r="L14" s="10"/>
      <c r="M14" s="10"/>
    </row>
    <row r="15" spans="1:13" s="11" customFormat="1" ht="10.5" customHeight="1" x14ac:dyDescent="0.25">
      <c r="A15" s="12" t="s">
        <v>19</v>
      </c>
      <c r="B15" s="13" t="s">
        <v>20</v>
      </c>
      <c r="C15" s="14" t="s">
        <v>164</v>
      </c>
      <c r="D15" s="14" t="s">
        <v>18</v>
      </c>
      <c r="E15" s="15">
        <f>+F15/30</f>
        <v>220.52666666666667</v>
      </c>
      <c r="F15" s="15">
        <f>VLOOKUP($A15,[1]Hoja1!$A$9:$AM$280,3,0)</f>
        <v>6615.8</v>
      </c>
      <c r="G15" s="15">
        <f>VLOOKUP($A15,[1]Hoja1!$A$9:$AM$280,8,0)</f>
        <v>0</v>
      </c>
      <c r="H15" s="15">
        <f>VLOOKUP($A15,[1]Hoja1!$A$9:$AM$280,5,0)+VLOOKUP($A15,[1]Hoja1!$A$9:$AM$280,7,0)</f>
        <v>0</v>
      </c>
      <c r="I15" s="15">
        <f>VLOOKUP($A15,[1]Hoja1!$A$9:$AM$280,4,0)+VLOOKUP($A15,[1]Hoja1!$A$9:$AM$280,6,0)</f>
        <v>0</v>
      </c>
      <c r="J15" s="15">
        <f>VLOOKUP($A15,[1]Hoja1!$A$9:$AM$280,9,0)+VLOOKUP($A15,[1]Hoja1!$A$9:$AM$280,10,0)+VLOOKUP($A15,[1]Hoja1!$A$9:$AM$280,11,0)+VLOOKUP($A15,[1]Hoja1!$A$9:$AM$280,12,0)</f>
        <v>0</v>
      </c>
      <c r="K15" s="16">
        <f>SUM(F15:J15)</f>
        <v>6615.8</v>
      </c>
      <c r="L15" s="15">
        <f>VLOOKUP($A15,[1]Hoja1!$A$9:$AM$280,35,0)</f>
        <v>3278.73</v>
      </c>
      <c r="M15" s="16">
        <f>+K15-L15</f>
        <v>3337.07</v>
      </c>
    </row>
    <row r="16" spans="1:13" s="11" customFormat="1" ht="10.5" customHeight="1" x14ac:dyDescent="0.25">
      <c r="A16" s="12"/>
      <c r="B16" s="17"/>
      <c r="C16" s="14"/>
      <c r="D16" s="14"/>
      <c r="E16" s="15"/>
      <c r="F16" s="15"/>
      <c r="G16" s="14"/>
      <c r="H16" s="14"/>
      <c r="I16" s="15">
        <v>0</v>
      </c>
      <c r="J16" s="14"/>
      <c r="K16" s="16"/>
      <c r="L16" s="16"/>
      <c r="M16" s="16"/>
    </row>
    <row r="17" spans="1:13" s="11" customFormat="1" ht="17.25" customHeight="1" x14ac:dyDescent="0.25">
      <c r="A17" s="6" t="s">
        <v>25</v>
      </c>
      <c r="B17" s="7"/>
      <c r="C17" s="8"/>
      <c r="D17" s="8"/>
      <c r="E17" s="9"/>
      <c r="F17" s="9"/>
      <c r="G17" s="8"/>
      <c r="H17" s="8"/>
      <c r="I17" s="8"/>
      <c r="J17" s="8"/>
      <c r="K17" s="10"/>
      <c r="L17" s="10"/>
      <c r="M17" s="10"/>
    </row>
    <row r="18" spans="1:13" s="11" customFormat="1" ht="10.5" customHeight="1" x14ac:dyDescent="0.25">
      <c r="A18" s="12" t="s">
        <v>125</v>
      </c>
      <c r="B18" s="13" t="s">
        <v>137</v>
      </c>
      <c r="C18" s="14" t="s">
        <v>17</v>
      </c>
      <c r="D18" s="14" t="s">
        <v>173</v>
      </c>
      <c r="E18" s="15">
        <f t="shared" ref="E18:E19" si="3">+F18/30</f>
        <v>200</v>
      </c>
      <c r="F18" s="15">
        <f>VLOOKUP($A18,[1]Hoja1!$A$9:$AM$280,3,0)</f>
        <v>6000</v>
      </c>
      <c r="G18" s="15">
        <f>VLOOKUP($A18,[1]Hoja1!$A$9:$AM$280,8,0)</f>
        <v>0</v>
      </c>
      <c r="H18" s="15">
        <f>VLOOKUP($A18,[1]Hoja1!$A$9:$AM$280,5,0)+VLOOKUP($A18,[1]Hoja1!$A$9:$AM$280,7,0)</f>
        <v>0</v>
      </c>
      <c r="I18" s="15">
        <f>VLOOKUP($A18,[1]Hoja1!$A$9:$AM$280,4,0)+VLOOKUP($A18,[1]Hoja1!$A$9:$AM$280,6,0)</f>
        <v>0</v>
      </c>
      <c r="J18" s="15">
        <f>VLOOKUP($A18,[1]Hoja1!$A$9:$AM$280,9,0)+VLOOKUP($A18,[1]Hoja1!$A$9:$AM$280,10,0)+VLOOKUP($A18,[1]Hoja1!$A$9:$AM$280,11,0)+VLOOKUP($A18,[1]Hoja1!$A$9:$AM$280,12,0)</f>
        <v>4705.1000000000004</v>
      </c>
      <c r="K18" s="16">
        <f t="shared" ref="K18:K19" si="4">SUM(F18:J18)</f>
        <v>10705.1</v>
      </c>
      <c r="L18" s="15">
        <f>VLOOKUP($A18,[1]Hoja1!$A$9:$AM$280,35,0)</f>
        <v>3245.1</v>
      </c>
      <c r="M18" s="16">
        <f t="shared" ref="M18" si="5">+K18-L18</f>
        <v>7460</v>
      </c>
    </row>
    <row r="19" spans="1:13" s="11" customFormat="1" ht="10.5" customHeight="1" x14ac:dyDescent="0.25">
      <c r="A19" s="12" t="s">
        <v>198</v>
      </c>
      <c r="B19" s="13" t="s">
        <v>199</v>
      </c>
      <c r="C19" s="14" t="s">
        <v>17</v>
      </c>
      <c r="D19" s="14" t="s">
        <v>173</v>
      </c>
      <c r="E19" s="15">
        <f t="shared" si="3"/>
        <v>333.33</v>
      </c>
      <c r="F19" s="15">
        <f>VLOOKUP($A19,[1]Hoja1!$A$9:$AM$280,3,0)</f>
        <v>9999.9</v>
      </c>
      <c r="G19" s="15">
        <f>VLOOKUP($A19,[1]Hoja1!$A$9:$AM$280,8,0)</f>
        <v>0</v>
      </c>
      <c r="H19" s="15">
        <f>VLOOKUP($A19,[1]Hoja1!$A$9:$AM$280,5,0)+VLOOKUP($A19,[1]Hoja1!$A$9:$AM$280,7,0)</f>
        <v>0</v>
      </c>
      <c r="I19" s="15">
        <f>VLOOKUP($A19,[1]Hoja1!$A$9:$AM$280,4,0)+VLOOKUP($A19,[1]Hoja1!$A$9:$AM$280,6,0)</f>
        <v>0</v>
      </c>
      <c r="J19" s="15">
        <f>VLOOKUP($A19,[1]Hoja1!$A$9:$AM$280,9,0)+VLOOKUP($A19,[1]Hoja1!$A$9:$AM$280,10,0)+VLOOKUP($A19,[1]Hoja1!$A$9:$AM$280,11,0)+VLOOKUP($A19,[1]Hoja1!$A$9:$AM$280,12,0)</f>
        <v>3614.72</v>
      </c>
      <c r="K19" s="16">
        <f t="shared" si="4"/>
        <v>13614.619999999999</v>
      </c>
      <c r="L19" s="15">
        <f>VLOOKUP($A19,[1]Hoja1!$A$9:$AM$280,35,0)</f>
        <v>1872.4</v>
      </c>
      <c r="M19" s="16">
        <f t="shared" ref="M19" si="6">+K19-L19</f>
        <v>11742.22</v>
      </c>
    </row>
    <row r="20" spans="1:13" s="11" customFormat="1" ht="10.5" customHeight="1" x14ac:dyDescent="0.25">
      <c r="A20" s="12"/>
      <c r="B20" s="17"/>
      <c r="C20" s="14"/>
      <c r="D20" s="14"/>
      <c r="E20" s="15"/>
      <c r="F20" s="15"/>
      <c r="G20" s="14"/>
      <c r="H20" s="14"/>
      <c r="I20" s="15">
        <v>0</v>
      </c>
      <c r="J20" s="14"/>
      <c r="K20" s="16"/>
      <c r="L20" s="16"/>
      <c r="M20" s="16"/>
    </row>
    <row r="21" spans="1:13" s="11" customFormat="1" ht="17.25" customHeight="1" x14ac:dyDescent="0.25">
      <c r="A21" s="6" t="s">
        <v>26</v>
      </c>
      <c r="B21" s="7"/>
      <c r="C21" s="8"/>
      <c r="D21" s="8"/>
      <c r="E21" s="9"/>
      <c r="F21" s="9"/>
      <c r="G21" s="8"/>
      <c r="H21" s="8"/>
      <c r="I21" s="8"/>
      <c r="J21" s="8"/>
      <c r="K21" s="10"/>
      <c r="L21" s="10"/>
      <c r="M21" s="10"/>
    </row>
    <row r="22" spans="1:13" s="11" customFormat="1" ht="10.5" customHeight="1" x14ac:dyDescent="0.25">
      <c r="A22" s="12" t="s">
        <v>27</v>
      </c>
      <c r="B22" s="13" t="s">
        <v>28</v>
      </c>
      <c r="C22" s="14" t="s">
        <v>17</v>
      </c>
      <c r="D22" s="14" t="s">
        <v>18</v>
      </c>
      <c r="E22" s="15">
        <f t="shared" ref="E22:E26" si="7">+F22/30</f>
        <v>254.66666666666666</v>
      </c>
      <c r="F22" s="15">
        <f>VLOOKUP($A22,[1]Hoja1!$A$9:$AM$280,3,0)</f>
        <v>7640</v>
      </c>
      <c r="G22" s="15">
        <f>VLOOKUP($A22,[1]Hoja1!$A$9:$AM$280,8,0)</f>
        <v>0</v>
      </c>
      <c r="H22" s="15">
        <f>VLOOKUP($A22,[1]Hoja1!$A$9:$AM$280,5,0)+VLOOKUP($A22,[1]Hoja1!$A$9:$AM$280,7,0)</f>
        <v>0</v>
      </c>
      <c r="I22" s="15">
        <f>VLOOKUP($A22,[1]Hoja1!$A$9:$AM$280,4,0)+VLOOKUP($A22,[1]Hoja1!$A$9:$AM$280,6,0)</f>
        <v>1528</v>
      </c>
      <c r="J22" s="15">
        <f>VLOOKUP($A22,[1]Hoja1!$A$9:$AM$280,9,0)+VLOOKUP($A22,[1]Hoja1!$A$9:$AM$280,10,0)+VLOOKUP($A22,[1]Hoja1!$A$9:$AM$280,11,0)+VLOOKUP($A22,[1]Hoja1!$A$9:$AM$280,12,0)</f>
        <v>0</v>
      </c>
      <c r="K22" s="16">
        <f t="shared" ref="K22:K26" si="8">SUM(F22:J22)</f>
        <v>9168</v>
      </c>
      <c r="L22" s="15">
        <f>VLOOKUP($A22,[1]Hoja1!$A$9:$AM$280,35,0)</f>
        <v>995.08</v>
      </c>
      <c r="M22" s="16">
        <f t="shared" ref="M22:M26" si="9">+K22-L22</f>
        <v>8172.92</v>
      </c>
    </row>
    <row r="23" spans="1:13" s="11" customFormat="1" ht="10.5" customHeight="1" x14ac:dyDescent="0.25">
      <c r="A23" s="12" t="s">
        <v>29</v>
      </c>
      <c r="B23" s="13" t="s">
        <v>30</v>
      </c>
      <c r="C23" s="14" t="s">
        <v>17</v>
      </c>
      <c r="D23" s="14" t="s">
        <v>18</v>
      </c>
      <c r="E23" s="15">
        <f t="shared" si="7"/>
        <v>384.8</v>
      </c>
      <c r="F23" s="15">
        <f>VLOOKUP($A23,[1]Hoja1!$A$9:$AM$280,3,0)</f>
        <v>11544</v>
      </c>
      <c r="G23" s="15">
        <f>VLOOKUP($A23,[1]Hoja1!$A$9:$AM$280,8,0)</f>
        <v>0</v>
      </c>
      <c r="H23" s="15">
        <f>VLOOKUP($A23,[1]Hoja1!$A$9:$AM$280,5,0)+VLOOKUP($A23,[1]Hoja1!$A$9:$AM$280,7,0)</f>
        <v>0</v>
      </c>
      <c r="I23" s="15">
        <f>VLOOKUP($A23,[1]Hoja1!$A$9:$AM$280,4,0)+VLOOKUP($A23,[1]Hoja1!$A$9:$AM$280,6,0)</f>
        <v>0</v>
      </c>
      <c r="J23" s="15">
        <f>VLOOKUP($A23,[1]Hoja1!$A$9:$AM$280,9,0)+VLOOKUP($A23,[1]Hoja1!$A$9:$AM$280,10,0)+VLOOKUP($A23,[1]Hoja1!$A$9:$AM$280,11,0)+VLOOKUP($A23,[1]Hoja1!$A$9:$AM$280,12,0)</f>
        <v>0</v>
      </c>
      <c r="K23" s="16">
        <f t="shared" si="8"/>
        <v>11544</v>
      </c>
      <c r="L23" s="15">
        <f>VLOOKUP($A23,[1]Hoja1!$A$9:$AM$280,35,0)</f>
        <v>1436.5</v>
      </c>
      <c r="M23" s="16">
        <f t="shared" si="9"/>
        <v>10107.5</v>
      </c>
    </row>
    <row r="24" spans="1:13" s="11" customFormat="1" ht="10.5" customHeight="1" x14ac:dyDescent="0.25">
      <c r="A24" s="12" t="s">
        <v>189</v>
      </c>
      <c r="B24" s="13" t="s">
        <v>190</v>
      </c>
      <c r="C24" s="14" t="s">
        <v>17</v>
      </c>
      <c r="D24" s="14" t="s">
        <v>18</v>
      </c>
      <c r="E24" s="15">
        <f t="shared" si="7"/>
        <v>173.17333333333332</v>
      </c>
      <c r="F24" s="15">
        <f>VLOOKUP($A24,[1]Hoja1!$A$9:$AM$280,3,0)</f>
        <v>5195.2</v>
      </c>
      <c r="G24" s="15">
        <f>VLOOKUP($A24,[1]Hoja1!$A$9:$AM$280,8,0)</f>
        <v>5735.23</v>
      </c>
      <c r="H24" s="15">
        <f>VLOOKUP($A24,[1]Hoja1!$A$9:$AM$280,5,0)+VLOOKUP($A24,[1]Hoja1!$A$9:$AM$280,7,0)</f>
        <v>82.05</v>
      </c>
      <c r="I24" s="15">
        <f>VLOOKUP($A24,[1]Hoja1!$A$9:$AM$280,4,0)+VLOOKUP($A24,[1]Hoja1!$A$9:$AM$280,6,0)</f>
        <v>234.43</v>
      </c>
      <c r="J24" s="15">
        <f>VLOOKUP($A24,[1]Hoja1!$A$9:$AM$280,9,0)+VLOOKUP($A24,[1]Hoja1!$A$9:$AM$280,10,0)+VLOOKUP($A24,[1]Hoja1!$A$9:$AM$280,11,0)+VLOOKUP($A24,[1]Hoja1!$A$9:$AM$280,12,0)</f>
        <v>1113.9000000000001</v>
      </c>
      <c r="K24" s="16">
        <f t="shared" si="8"/>
        <v>12360.81</v>
      </c>
      <c r="L24" s="15">
        <f>VLOOKUP($A24,[1]Hoja1!$A$9:$AM$280,35,0)</f>
        <v>1071.94</v>
      </c>
      <c r="M24" s="16">
        <f t="shared" si="9"/>
        <v>11288.869999999999</v>
      </c>
    </row>
    <row r="25" spans="1:13" s="11" customFormat="1" ht="10.5" customHeight="1" x14ac:dyDescent="0.25">
      <c r="A25" s="12" t="s">
        <v>185</v>
      </c>
      <c r="B25" s="13" t="s">
        <v>186</v>
      </c>
      <c r="C25" s="14" t="s">
        <v>17</v>
      </c>
      <c r="D25" s="14" t="s">
        <v>18</v>
      </c>
      <c r="E25" s="15">
        <f t="shared" si="7"/>
        <v>200</v>
      </c>
      <c r="F25" s="15">
        <f>VLOOKUP($A25,[1]Hoja1!$A$9:$AM$280,3,0)</f>
        <v>6000</v>
      </c>
      <c r="G25" s="15">
        <f>VLOOKUP($A25,[1]Hoja1!$A$9:$AM$280,8,0)</f>
        <v>0</v>
      </c>
      <c r="H25" s="15">
        <f>VLOOKUP($A25,[1]Hoja1!$A$9:$AM$280,5,0)+VLOOKUP($A25,[1]Hoja1!$A$9:$AM$280,7,0)</f>
        <v>0</v>
      </c>
      <c r="I25" s="15">
        <f>VLOOKUP($A25,[1]Hoja1!$A$9:$AM$280,4,0)+VLOOKUP($A25,[1]Hoja1!$A$9:$AM$280,6,0)</f>
        <v>0</v>
      </c>
      <c r="J25" s="15">
        <f>VLOOKUP($A25,[1]Hoja1!$A$9:$AM$280,9,0)+VLOOKUP($A25,[1]Hoja1!$A$9:$AM$280,10,0)+VLOOKUP($A25,[1]Hoja1!$A$9:$AM$280,11,0)+VLOOKUP($A25,[1]Hoja1!$A$9:$AM$280,12,0)</f>
        <v>4200</v>
      </c>
      <c r="K25" s="16">
        <f t="shared" si="8"/>
        <v>10200</v>
      </c>
      <c r="L25" s="15">
        <f>VLOOKUP($A25,[1]Hoja1!$A$9:$AM$280,35,0)</f>
        <v>1150.24</v>
      </c>
      <c r="M25" s="16">
        <f t="shared" si="9"/>
        <v>9049.76</v>
      </c>
    </row>
    <row r="26" spans="1:13" s="11" customFormat="1" ht="10.5" customHeight="1" x14ac:dyDescent="0.25">
      <c r="A26" s="12" t="s">
        <v>193</v>
      </c>
      <c r="B26" s="13" t="s">
        <v>194</v>
      </c>
      <c r="C26" s="14" t="s">
        <v>17</v>
      </c>
      <c r="D26" s="14" t="s">
        <v>18</v>
      </c>
      <c r="E26" s="15">
        <f t="shared" si="7"/>
        <v>172.87</v>
      </c>
      <c r="F26" s="15">
        <f>VLOOKUP($A26,[1]Hoja1!$A$9:$AM$280,3,0)</f>
        <v>5186.1000000000004</v>
      </c>
      <c r="G26" s="15">
        <f>VLOOKUP($A26,[1]Hoja1!$A$9:$AM$280,8,0)</f>
        <v>0</v>
      </c>
      <c r="H26" s="15">
        <f>VLOOKUP($A26,[1]Hoja1!$A$9:$AM$280,5,0)+VLOOKUP($A26,[1]Hoja1!$A$9:$AM$280,7,0)</f>
        <v>0</v>
      </c>
      <c r="I26" s="15">
        <f>VLOOKUP($A26,[1]Hoja1!$A$9:$AM$280,4,0)+VLOOKUP($A26,[1]Hoja1!$A$9:$AM$280,6,0)</f>
        <v>0</v>
      </c>
      <c r="J26" s="15">
        <f>VLOOKUP($A26,[1]Hoja1!$A$9:$AM$280,9,0)+VLOOKUP($A26,[1]Hoja1!$A$9:$AM$280,10,0)+VLOOKUP($A26,[1]Hoja1!$A$9:$AM$280,11,0)+VLOOKUP($A26,[1]Hoja1!$A$9:$AM$280,12,0)</f>
        <v>1113.9000000000001</v>
      </c>
      <c r="K26" s="16">
        <f t="shared" si="8"/>
        <v>6300</v>
      </c>
      <c r="L26" s="15">
        <f>VLOOKUP($A26,[1]Hoja1!$A$9:$AM$280,35,0)</f>
        <v>356.92</v>
      </c>
      <c r="M26" s="16">
        <f t="shared" si="9"/>
        <v>5943.08</v>
      </c>
    </row>
    <row r="27" spans="1:13" s="11" customFormat="1" ht="10.5" customHeight="1" x14ac:dyDescent="0.25">
      <c r="A27" s="12"/>
      <c r="B27" s="17"/>
      <c r="C27" s="14"/>
      <c r="D27" s="14"/>
      <c r="E27" s="15"/>
      <c r="F27" s="15"/>
      <c r="G27" s="14"/>
      <c r="H27" s="14"/>
      <c r="I27" s="15"/>
      <c r="J27" s="14"/>
      <c r="K27" s="16"/>
      <c r="L27" s="16"/>
      <c r="M27" s="16"/>
    </row>
    <row r="28" spans="1:13" s="11" customFormat="1" ht="17.25" customHeight="1" x14ac:dyDescent="0.25">
      <c r="A28" s="6" t="s">
        <v>31</v>
      </c>
      <c r="B28" s="7"/>
      <c r="C28" s="8"/>
      <c r="D28" s="8"/>
      <c r="E28" s="9"/>
      <c r="F28" s="9"/>
      <c r="G28" s="8"/>
      <c r="H28" s="8"/>
      <c r="I28" s="8"/>
      <c r="J28" s="8"/>
      <c r="K28" s="10"/>
      <c r="L28" s="10"/>
      <c r="M28" s="10"/>
    </row>
    <row r="29" spans="1:13" s="20" customFormat="1" ht="10.5" customHeight="1" x14ac:dyDescent="0.25">
      <c r="A29" s="18" t="s">
        <v>32</v>
      </c>
      <c r="B29" s="13" t="s">
        <v>33</v>
      </c>
      <c r="C29" s="19" t="s">
        <v>34</v>
      </c>
      <c r="D29" s="19" t="s">
        <v>18</v>
      </c>
      <c r="E29" s="15">
        <f>+F29/30</f>
        <v>342.5</v>
      </c>
      <c r="F29" s="15">
        <f>VLOOKUP($A29,[1]Hoja1!$A$9:$AM$280,3,0)</f>
        <v>10275</v>
      </c>
      <c r="G29" s="15">
        <f>VLOOKUP($A29,[1]Hoja1!$A$9:$AM$280,8,0)</f>
        <v>0</v>
      </c>
      <c r="H29" s="15">
        <f>VLOOKUP($A29,[1]Hoja1!$A$9:$AM$280,5,0)+VLOOKUP($A29,[1]Hoja1!$A$9:$AM$280,7,0)</f>
        <v>0</v>
      </c>
      <c r="I29" s="15">
        <f>VLOOKUP($A29,[1]Hoja1!$A$9:$AM$280,4,0)+VLOOKUP($A29,[1]Hoja1!$A$9:$AM$280,6,0)</f>
        <v>0</v>
      </c>
      <c r="J29" s="15">
        <f>VLOOKUP($A29,[1]Hoja1!$A$9:$AM$280,9,0)+VLOOKUP($A29,[1]Hoja1!$A$9:$AM$280,10,0)+VLOOKUP($A29,[1]Hoja1!$A$9:$AM$280,11,0)+VLOOKUP($A29,[1]Hoja1!$A$9:$AM$280,12,0)</f>
        <v>1925</v>
      </c>
      <c r="K29" s="16">
        <f>SUM(F29:J29)</f>
        <v>12200</v>
      </c>
      <c r="L29" s="15">
        <f>VLOOKUP($A29,[1]Hoja1!$A$9:$AM$280,35,0)</f>
        <v>2938.61</v>
      </c>
      <c r="M29" s="16">
        <f>+K29-L29</f>
        <v>9261.39</v>
      </c>
    </row>
    <row r="30" spans="1:13" s="11" customFormat="1" ht="10.5" customHeight="1" x14ac:dyDescent="0.25">
      <c r="A30" s="21"/>
      <c r="B30" s="17"/>
      <c r="C30" s="14"/>
      <c r="D30" s="14"/>
      <c r="E30" s="15"/>
      <c r="F30" s="15"/>
      <c r="G30" s="14"/>
      <c r="H30" s="14"/>
      <c r="I30" s="14"/>
      <c r="J30" s="14"/>
      <c r="K30" s="16"/>
      <c r="L30" s="16"/>
      <c r="M30" s="16"/>
    </row>
    <row r="31" spans="1:13" s="11" customFormat="1" ht="17.25" customHeight="1" x14ac:dyDescent="0.25">
      <c r="A31" s="6" t="s">
        <v>35</v>
      </c>
      <c r="B31" s="7"/>
      <c r="C31" s="8"/>
      <c r="D31" s="8"/>
      <c r="E31" s="9"/>
      <c r="F31" s="9"/>
      <c r="G31" s="8"/>
      <c r="H31" s="8"/>
      <c r="I31" s="8"/>
      <c r="J31" s="8"/>
      <c r="K31" s="10"/>
      <c r="L31" s="10"/>
      <c r="M31" s="10"/>
    </row>
    <row r="32" spans="1:13" s="11" customFormat="1" ht="10.5" customHeight="1" x14ac:dyDescent="0.25">
      <c r="A32" s="12" t="s">
        <v>36</v>
      </c>
      <c r="B32" s="13" t="s">
        <v>37</v>
      </c>
      <c r="C32" s="14" t="s">
        <v>17</v>
      </c>
      <c r="D32" s="14" t="s">
        <v>18</v>
      </c>
      <c r="E32" s="15">
        <f t="shared" ref="E32:E33" si="10">+F32/30</f>
        <v>480.3</v>
      </c>
      <c r="F32" s="15">
        <f>VLOOKUP($A32,[1]Hoja1!$A$9:$AM$280,3,0)</f>
        <v>14409</v>
      </c>
      <c r="G32" s="15">
        <f>VLOOKUP($A32,[1]Hoja1!$A$9:$AM$280,8,0)</f>
        <v>0</v>
      </c>
      <c r="H32" s="15">
        <f>VLOOKUP($A32,[1]Hoja1!$A$9:$AM$280,5,0)+VLOOKUP($A32,[1]Hoja1!$A$9:$AM$280,7,0)</f>
        <v>0</v>
      </c>
      <c r="I32" s="15">
        <f>VLOOKUP($A32,[1]Hoja1!$A$9:$AM$280,4,0)+VLOOKUP($A32,[1]Hoja1!$A$9:$AM$280,6,0)</f>
        <v>0</v>
      </c>
      <c r="J32" s="15">
        <f>VLOOKUP($A32,[1]Hoja1!$A$9:$AM$280,9,0)+VLOOKUP($A32,[1]Hoja1!$A$9:$AM$280,10,0)+VLOOKUP($A32,[1]Hoja1!$A$9:$AM$280,11,0)+VLOOKUP($A32,[1]Hoja1!$A$9:$AM$280,12,0)</f>
        <v>0</v>
      </c>
      <c r="K32" s="16">
        <f t="shared" ref="K32:K33" si="11">SUM(F32:J32)</f>
        <v>14409</v>
      </c>
      <c r="L32" s="15">
        <f>VLOOKUP($A32,[1]Hoja1!$A$9:$AM$280,35,0)</f>
        <v>8190.65</v>
      </c>
      <c r="M32" s="16">
        <f t="shared" ref="M32:M33" si="12">+K32-L32</f>
        <v>6218.35</v>
      </c>
    </row>
    <row r="33" spans="1:13" s="11" customFormat="1" ht="10.5" customHeight="1" x14ac:dyDescent="0.2">
      <c r="A33" s="32" t="s">
        <v>181</v>
      </c>
      <c r="B33" s="33" t="s">
        <v>182</v>
      </c>
      <c r="C33" s="14" t="s">
        <v>17</v>
      </c>
      <c r="D33" s="14" t="s">
        <v>173</v>
      </c>
      <c r="E33" s="15">
        <f t="shared" si="10"/>
        <v>132.53366666666668</v>
      </c>
      <c r="F33" s="15">
        <f>VLOOKUP($A33,[1]Hoja1!$A$9:$AM$280,3,0)</f>
        <v>3976.01</v>
      </c>
      <c r="G33" s="15">
        <f>VLOOKUP($A33,[1]Hoja1!$A$9:$AM$280,8,0)</f>
        <v>5388.36</v>
      </c>
      <c r="H33" s="15">
        <f>VLOOKUP($A33,[1]Hoja1!$A$9:$AM$280,5,0)+VLOOKUP($A33,[1]Hoja1!$A$9:$AM$280,7,0)</f>
        <v>168.06</v>
      </c>
      <c r="I33" s="15">
        <f>VLOOKUP($A33,[1]Hoja1!$A$9:$AM$280,4,0)+VLOOKUP($A33,[1]Hoja1!$A$9:$AM$280,6,0)</f>
        <v>2916.5</v>
      </c>
      <c r="J33" s="15">
        <f>VLOOKUP($A33,[1]Hoja1!$A$9:$AM$280,9,0)+VLOOKUP($A33,[1]Hoja1!$A$9:$AM$280,10,0)+VLOOKUP($A33,[1]Hoja1!$A$9:$AM$280,11,0)+VLOOKUP($A33,[1]Hoja1!$A$9:$AM$280,12,0)</f>
        <v>19230.260000000002</v>
      </c>
      <c r="K33" s="16">
        <f t="shared" si="11"/>
        <v>31679.190000000002</v>
      </c>
      <c r="L33" s="15">
        <f>VLOOKUP($A33,[1]Hoja1!$A$9:$AM$280,35,0)</f>
        <v>2376.8200000000002</v>
      </c>
      <c r="M33" s="16">
        <f t="shared" si="12"/>
        <v>29302.370000000003</v>
      </c>
    </row>
    <row r="34" spans="1:13" s="11" customFormat="1" ht="10.5" customHeight="1" x14ac:dyDescent="0.25">
      <c r="A34" s="32"/>
      <c r="B34" s="17"/>
      <c r="C34" s="14"/>
      <c r="D34" s="14"/>
      <c r="E34" s="15"/>
      <c r="F34" s="15"/>
      <c r="G34" s="14"/>
      <c r="H34" s="14"/>
      <c r="I34" s="14"/>
      <c r="J34" s="14"/>
      <c r="K34" s="16"/>
      <c r="L34" s="16"/>
      <c r="M34" s="16"/>
    </row>
    <row r="35" spans="1:13" s="11" customFormat="1" ht="17.25" customHeight="1" x14ac:dyDescent="0.25">
      <c r="A35" s="6" t="s">
        <v>40</v>
      </c>
      <c r="B35" s="7"/>
      <c r="C35" s="8"/>
      <c r="D35" s="8"/>
      <c r="E35" s="9"/>
      <c r="F35" s="9"/>
      <c r="G35" s="8"/>
      <c r="H35" s="8"/>
      <c r="I35" s="8"/>
      <c r="J35" s="8"/>
      <c r="K35" s="10"/>
      <c r="L35" s="10"/>
      <c r="M35" s="10"/>
    </row>
    <row r="36" spans="1:13" s="11" customFormat="1" ht="10.5" customHeight="1" x14ac:dyDescent="0.25">
      <c r="A36" s="32" t="s">
        <v>41</v>
      </c>
      <c r="B36" s="13" t="s">
        <v>42</v>
      </c>
      <c r="C36" s="14" t="s">
        <v>43</v>
      </c>
      <c r="D36" s="14" t="s">
        <v>18</v>
      </c>
      <c r="E36" s="15">
        <f t="shared" ref="E36:E53" si="13">+F36/30</f>
        <v>392.25</v>
      </c>
      <c r="F36" s="15">
        <f>VLOOKUP($A36,[1]Hoja1!$A$9:$AM$280,3,0)</f>
        <v>11767.5</v>
      </c>
      <c r="G36" s="15">
        <f>VLOOKUP($A36,[1]Hoja1!$A$9:$AM$280,8,0)</f>
        <v>0</v>
      </c>
      <c r="H36" s="15">
        <f>VLOOKUP($A36,[1]Hoja1!$A$9:$AM$280,5,0)+VLOOKUP($A36,[1]Hoja1!$A$9:$AM$280,7,0)</f>
        <v>0</v>
      </c>
      <c r="I36" s="15">
        <f>VLOOKUP($A36,[1]Hoja1!$A$9:$AM$280,4,0)+VLOOKUP($A36,[1]Hoja1!$A$9:$AM$280,6,0)</f>
        <v>0</v>
      </c>
      <c r="J36" s="15">
        <f>VLOOKUP($A36,[1]Hoja1!$A$9:$AM$280,9,0)+VLOOKUP($A36,[1]Hoja1!$A$9:$AM$280,10,0)+VLOOKUP($A36,[1]Hoja1!$A$9:$AM$280,11,0)+VLOOKUP($A36,[1]Hoja1!$A$9:$AM$280,12,0)</f>
        <v>0</v>
      </c>
      <c r="K36" s="16">
        <f t="shared" ref="K36:K53" si="14">SUM(F36:J36)</f>
        <v>11767.5</v>
      </c>
      <c r="L36" s="15">
        <f>VLOOKUP($A36,[1]Hoja1!$A$9:$AM$280,35,0)</f>
        <v>3580.29</v>
      </c>
      <c r="M36" s="16">
        <f t="shared" ref="M36:M52" si="15">+K36-L36</f>
        <v>8187.21</v>
      </c>
    </row>
    <row r="37" spans="1:13" s="11" customFormat="1" ht="10.5" customHeight="1" x14ac:dyDescent="0.25">
      <c r="A37" s="32" t="s">
        <v>44</v>
      </c>
      <c r="B37" s="13" t="s">
        <v>45</v>
      </c>
      <c r="C37" s="14" t="s">
        <v>46</v>
      </c>
      <c r="D37" s="14" t="s">
        <v>18</v>
      </c>
      <c r="E37" s="15">
        <f t="shared" si="13"/>
        <v>222</v>
      </c>
      <c r="F37" s="15">
        <f>VLOOKUP($A37,[1]Hoja1!$A$9:$AM$280,3,0)</f>
        <v>6660</v>
      </c>
      <c r="G37" s="15">
        <f>VLOOKUP($A37,[1]Hoja1!$A$9:$AM$280,8,0)</f>
        <v>0</v>
      </c>
      <c r="H37" s="15">
        <f>VLOOKUP($A37,[1]Hoja1!$A$9:$AM$280,5,0)+VLOOKUP($A37,[1]Hoja1!$A$9:$AM$280,7,0)</f>
        <v>0</v>
      </c>
      <c r="I37" s="15">
        <f>VLOOKUP($A37,[1]Hoja1!$A$9:$AM$280,4,0)+VLOOKUP($A37,[1]Hoja1!$A$9:$AM$280,6,0)</f>
        <v>0</v>
      </c>
      <c r="J37" s="15">
        <f>VLOOKUP($A37,[1]Hoja1!$A$9:$AM$280,9,0)+VLOOKUP($A37,[1]Hoja1!$A$9:$AM$280,10,0)+VLOOKUP($A37,[1]Hoja1!$A$9:$AM$280,11,0)+VLOOKUP($A37,[1]Hoja1!$A$9:$AM$280,12,0)</f>
        <v>0</v>
      </c>
      <c r="K37" s="16">
        <f t="shared" si="14"/>
        <v>6660</v>
      </c>
      <c r="L37" s="15">
        <f>VLOOKUP($A37,[1]Hoja1!$A$9:$AM$280,35,0)</f>
        <v>789.24</v>
      </c>
      <c r="M37" s="16">
        <f t="shared" si="15"/>
        <v>5870.76</v>
      </c>
    </row>
    <row r="38" spans="1:13" s="11" customFormat="1" ht="10.5" customHeight="1" x14ac:dyDescent="0.25">
      <c r="A38" s="32" t="s">
        <v>47</v>
      </c>
      <c r="B38" s="13" t="s">
        <v>48</v>
      </c>
      <c r="C38" s="14" t="s">
        <v>46</v>
      </c>
      <c r="D38" s="14" t="s">
        <v>18</v>
      </c>
      <c r="E38" s="15">
        <f t="shared" si="13"/>
        <v>222</v>
      </c>
      <c r="F38" s="15">
        <f>VLOOKUP($A38,[1]Hoja1!$A$9:$AM$280,3,0)</f>
        <v>6660</v>
      </c>
      <c r="G38" s="15">
        <f>VLOOKUP($A38,[1]Hoja1!$A$9:$AM$280,8,0)</f>
        <v>0</v>
      </c>
      <c r="H38" s="15">
        <f>VLOOKUP($A38,[1]Hoja1!$A$9:$AM$280,5,0)+VLOOKUP($A38,[1]Hoja1!$A$9:$AM$280,7,0)</f>
        <v>0</v>
      </c>
      <c r="I38" s="15">
        <f>VLOOKUP($A38,[1]Hoja1!$A$9:$AM$280,4,0)+VLOOKUP($A38,[1]Hoja1!$A$9:$AM$280,6,0)</f>
        <v>0</v>
      </c>
      <c r="J38" s="15">
        <f>VLOOKUP($A38,[1]Hoja1!$A$9:$AM$280,9,0)+VLOOKUP($A38,[1]Hoja1!$A$9:$AM$280,10,0)+VLOOKUP($A38,[1]Hoja1!$A$9:$AM$280,11,0)+VLOOKUP($A38,[1]Hoja1!$A$9:$AM$280,12,0)</f>
        <v>0</v>
      </c>
      <c r="K38" s="16">
        <f t="shared" si="14"/>
        <v>6660</v>
      </c>
      <c r="L38" s="15">
        <f>VLOOKUP($A38,[1]Hoja1!$A$9:$AM$280,35,0)</f>
        <v>2865.97</v>
      </c>
      <c r="M38" s="16">
        <f t="shared" si="15"/>
        <v>3794.03</v>
      </c>
    </row>
    <row r="39" spans="1:13" s="11" customFormat="1" ht="10.5" customHeight="1" x14ac:dyDescent="0.25">
      <c r="A39" s="32" t="s">
        <v>49</v>
      </c>
      <c r="B39" s="13" t="s">
        <v>50</v>
      </c>
      <c r="C39" s="14" t="s">
        <v>46</v>
      </c>
      <c r="D39" s="14" t="s">
        <v>18</v>
      </c>
      <c r="E39" s="15">
        <f t="shared" si="13"/>
        <v>222</v>
      </c>
      <c r="F39" s="15">
        <f>VLOOKUP($A39,[1]Hoja1!$A$9:$AM$280,3,0)</f>
        <v>6660</v>
      </c>
      <c r="G39" s="15">
        <f>VLOOKUP($A39,[1]Hoja1!$A$9:$AM$280,8,0)</f>
        <v>0</v>
      </c>
      <c r="H39" s="15">
        <f>VLOOKUP($A39,[1]Hoja1!$A$9:$AM$280,5,0)+VLOOKUP($A39,[1]Hoja1!$A$9:$AM$280,7,0)</f>
        <v>0</v>
      </c>
      <c r="I39" s="15">
        <f>VLOOKUP($A39,[1]Hoja1!$A$9:$AM$280,4,0)+VLOOKUP($A39,[1]Hoja1!$A$9:$AM$280,6,0)</f>
        <v>0</v>
      </c>
      <c r="J39" s="15">
        <f>VLOOKUP($A39,[1]Hoja1!$A$9:$AM$280,9,0)+VLOOKUP($A39,[1]Hoja1!$A$9:$AM$280,10,0)+VLOOKUP($A39,[1]Hoja1!$A$9:$AM$280,11,0)+VLOOKUP($A39,[1]Hoja1!$A$9:$AM$280,12,0)</f>
        <v>0</v>
      </c>
      <c r="K39" s="16">
        <f t="shared" si="14"/>
        <v>6660</v>
      </c>
      <c r="L39" s="15">
        <f>VLOOKUP($A39,[1]Hoja1!$A$9:$AM$280,35,0)</f>
        <v>2861.15</v>
      </c>
      <c r="M39" s="16">
        <f t="shared" si="15"/>
        <v>3798.85</v>
      </c>
    </row>
    <row r="40" spans="1:13" s="11" customFormat="1" ht="10.5" customHeight="1" x14ac:dyDescent="0.25">
      <c r="A40" s="32" t="s">
        <v>51</v>
      </c>
      <c r="B40" s="13" t="s">
        <v>52</v>
      </c>
      <c r="C40" s="14" t="s">
        <v>43</v>
      </c>
      <c r="D40" s="14" t="s">
        <v>18</v>
      </c>
      <c r="E40" s="15">
        <f t="shared" si="13"/>
        <v>305.60000000000002</v>
      </c>
      <c r="F40" s="15">
        <f>VLOOKUP($A40,[1]Hoja1!$A$9:$AM$280,3,0)</f>
        <v>9168</v>
      </c>
      <c r="G40" s="15">
        <f>VLOOKUP($A40,[1]Hoja1!$A$9:$AM$280,8,0)</f>
        <v>0</v>
      </c>
      <c r="H40" s="15">
        <f>VLOOKUP($A40,[1]Hoja1!$A$9:$AM$280,5,0)+VLOOKUP($A40,[1]Hoja1!$A$9:$AM$280,7,0)</f>
        <v>0</v>
      </c>
      <c r="I40" s="15">
        <f>VLOOKUP($A40,[1]Hoja1!$A$9:$AM$280,4,0)+VLOOKUP($A40,[1]Hoja1!$A$9:$AM$280,6,0)</f>
        <v>0</v>
      </c>
      <c r="J40" s="15">
        <f>VLOOKUP($A40,[1]Hoja1!$A$9:$AM$280,9,0)+VLOOKUP($A40,[1]Hoja1!$A$9:$AM$280,10,0)+VLOOKUP($A40,[1]Hoja1!$A$9:$AM$280,11,0)+VLOOKUP($A40,[1]Hoja1!$A$9:$AM$280,12,0)</f>
        <v>2000</v>
      </c>
      <c r="K40" s="16">
        <f t="shared" si="14"/>
        <v>11168</v>
      </c>
      <c r="L40" s="15">
        <f>VLOOKUP($A40,[1]Hoja1!$A$9:$AM$280,35,0)</f>
        <v>5719.54</v>
      </c>
      <c r="M40" s="16">
        <f t="shared" si="15"/>
        <v>5448.46</v>
      </c>
    </row>
    <row r="41" spans="1:13" s="11" customFormat="1" ht="10.5" customHeight="1" x14ac:dyDescent="0.25">
      <c r="A41" s="32" t="s">
        <v>38</v>
      </c>
      <c r="B41" s="13" t="s">
        <v>39</v>
      </c>
      <c r="C41" s="14" t="s">
        <v>17</v>
      </c>
      <c r="D41" s="14" t="s">
        <v>18</v>
      </c>
      <c r="E41" s="15">
        <f t="shared" si="13"/>
        <v>263.94</v>
      </c>
      <c r="F41" s="15">
        <f>VLOOKUP($A41,[1]Hoja1!$A$9:$AM$280,3,0)</f>
        <v>7918.2</v>
      </c>
      <c r="G41" s="15">
        <f>VLOOKUP($A41,[1]Hoja1!$A$9:$AM$280,8,0)</f>
        <v>0</v>
      </c>
      <c r="H41" s="15">
        <f>VLOOKUP($A41,[1]Hoja1!$A$9:$AM$280,5,0)+VLOOKUP($A41,[1]Hoja1!$A$9:$AM$280,7,0)</f>
        <v>0</v>
      </c>
      <c r="I41" s="15">
        <f>VLOOKUP($A41,[1]Hoja1!$A$9:$AM$280,4,0)+VLOOKUP($A41,[1]Hoja1!$A$9:$AM$280,6,0)</f>
        <v>0</v>
      </c>
      <c r="J41" s="15">
        <f>VLOOKUP($A41,[1]Hoja1!$A$9:$AM$280,9,0)+VLOOKUP($A41,[1]Hoja1!$A$9:$AM$280,10,0)+VLOOKUP($A41,[1]Hoja1!$A$9:$AM$280,11,0)+VLOOKUP($A41,[1]Hoja1!$A$9:$AM$280,12,0)</f>
        <v>0</v>
      </c>
      <c r="K41" s="16">
        <f t="shared" si="14"/>
        <v>7918.2</v>
      </c>
      <c r="L41" s="15">
        <f>VLOOKUP($A41,[1]Hoja1!$A$9:$AM$280,35,0)</f>
        <v>1090.74</v>
      </c>
      <c r="M41" s="16">
        <f t="shared" si="15"/>
        <v>6827.46</v>
      </c>
    </row>
    <row r="42" spans="1:13" s="11" customFormat="1" ht="10.5" customHeight="1" x14ac:dyDescent="0.25">
      <c r="A42" s="32" t="s">
        <v>55</v>
      </c>
      <c r="B42" s="13" t="s">
        <v>56</v>
      </c>
      <c r="C42" s="14" t="s">
        <v>17</v>
      </c>
      <c r="D42" s="14" t="s">
        <v>18</v>
      </c>
      <c r="E42" s="15">
        <f t="shared" si="13"/>
        <v>516.79999999999995</v>
      </c>
      <c r="F42" s="15">
        <f>VLOOKUP($A42,[1]Hoja1!$A$9:$AM$280,3,0)</f>
        <v>15504</v>
      </c>
      <c r="G42" s="15">
        <f>VLOOKUP($A42,[1]Hoja1!$A$9:$AM$280,8,0)</f>
        <v>0</v>
      </c>
      <c r="H42" s="15">
        <f>VLOOKUP($A42,[1]Hoja1!$A$9:$AM$280,5,0)+VLOOKUP($A42,[1]Hoja1!$A$9:$AM$280,7,0)</f>
        <v>0</v>
      </c>
      <c r="I42" s="15">
        <f>VLOOKUP($A42,[1]Hoja1!$A$9:$AM$280,4,0)+VLOOKUP($A42,[1]Hoja1!$A$9:$AM$280,6,0)</f>
        <v>0</v>
      </c>
      <c r="J42" s="15">
        <f>VLOOKUP($A42,[1]Hoja1!$A$9:$AM$280,9,0)+VLOOKUP($A42,[1]Hoja1!$A$9:$AM$280,10,0)+VLOOKUP($A42,[1]Hoja1!$A$9:$AM$280,11,0)+VLOOKUP($A42,[1]Hoja1!$A$9:$AM$280,12,0)</f>
        <v>0</v>
      </c>
      <c r="K42" s="16">
        <f t="shared" si="14"/>
        <v>15504</v>
      </c>
      <c r="L42" s="15">
        <f>VLOOKUP($A42,[1]Hoja1!$A$9:$AM$280,35,0)</f>
        <v>6122.73</v>
      </c>
      <c r="M42" s="16">
        <f t="shared" si="15"/>
        <v>9381.27</v>
      </c>
    </row>
    <row r="43" spans="1:13" s="11" customFormat="1" ht="10.5" customHeight="1" x14ac:dyDescent="0.25">
      <c r="A43" s="32" t="s">
        <v>57</v>
      </c>
      <c r="B43" s="13" t="s">
        <v>58</v>
      </c>
      <c r="C43" s="14" t="s">
        <v>59</v>
      </c>
      <c r="D43" s="14" t="s">
        <v>18</v>
      </c>
      <c r="E43" s="15">
        <f t="shared" si="13"/>
        <v>525</v>
      </c>
      <c r="F43" s="15">
        <f>VLOOKUP($A43,[1]Hoja1!$A$9:$AM$280,3,0)</f>
        <v>15750</v>
      </c>
      <c r="G43" s="15">
        <f>VLOOKUP($A43,[1]Hoja1!$A$9:$AM$280,8,0)</f>
        <v>0</v>
      </c>
      <c r="H43" s="15">
        <f>VLOOKUP($A43,[1]Hoja1!$A$9:$AM$280,5,0)+VLOOKUP($A43,[1]Hoja1!$A$9:$AM$280,7,0)</f>
        <v>0</v>
      </c>
      <c r="I43" s="15">
        <f>VLOOKUP($A43,[1]Hoja1!$A$9:$AM$280,4,0)+VLOOKUP($A43,[1]Hoja1!$A$9:$AM$280,6,0)</f>
        <v>0</v>
      </c>
      <c r="J43" s="15">
        <f>VLOOKUP($A43,[1]Hoja1!$A$9:$AM$280,9,0)+VLOOKUP($A43,[1]Hoja1!$A$9:$AM$280,10,0)+VLOOKUP($A43,[1]Hoja1!$A$9:$AM$280,11,0)+VLOOKUP($A43,[1]Hoja1!$A$9:$AM$280,12,0)</f>
        <v>0</v>
      </c>
      <c r="K43" s="16">
        <f t="shared" si="14"/>
        <v>15750</v>
      </c>
      <c r="L43" s="15">
        <f>VLOOKUP($A43,[1]Hoja1!$A$9:$AM$280,35,0)</f>
        <v>4340.59</v>
      </c>
      <c r="M43" s="16">
        <f t="shared" si="15"/>
        <v>11409.41</v>
      </c>
    </row>
    <row r="44" spans="1:13" s="11" customFormat="1" ht="10.5" customHeight="1" x14ac:dyDescent="0.25">
      <c r="A44" s="32" t="s">
        <v>60</v>
      </c>
      <c r="B44" s="13" t="s">
        <v>61</v>
      </c>
      <c r="C44" s="14" t="s">
        <v>62</v>
      </c>
      <c r="D44" s="14" t="s">
        <v>18</v>
      </c>
      <c r="E44" s="15">
        <f t="shared" si="13"/>
        <v>212.8</v>
      </c>
      <c r="F44" s="15">
        <f>VLOOKUP($A44,[1]Hoja1!$A$9:$AM$280,3,0)</f>
        <v>6384</v>
      </c>
      <c r="G44" s="15">
        <f>VLOOKUP($A44,[1]Hoja1!$A$9:$AM$280,8,0)</f>
        <v>0</v>
      </c>
      <c r="H44" s="15">
        <f>VLOOKUP($A44,[1]Hoja1!$A$9:$AM$280,5,0)+VLOOKUP($A44,[1]Hoja1!$A$9:$AM$280,7,0)</f>
        <v>0</v>
      </c>
      <c r="I44" s="15">
        <f>VLOOKUP($A44,[1]Hoja1!$A$9:$AM$280,4,0)+VLOOKUP($A44,[1]Hoja1!$A$9:$AM$280,6,0)</f>
        <v>0</v>
      </c>
      <c r="J44" s="15">
        <f>VLOOKUP($A44,[1]Hoja1!$A$9:$AM$280,9,0)+VLOOKUP($A44,[1]Hoja1!$A$9:$AM$280,10,0)+VLOOKUP($A44,[1]Hoja1!$A$9:$AM$280,11,0)+VLOOKUP($A44,[1]Hoja1!$A$9:$AM$280,12,0)</f>
        <v>0</v>
      </c>
      <c r="K44" s="16">
        <f t="shared" si="14"/>
        <v>6384</v>
      </c>
      <c r="L44" s="15">
        <f>VLOOKUP($A44,[1]Hoja1!$A$9:$AM$280,35,0)</f>
        <v>349.32</v>
      </c>
      <c r="M44" s="16">
        <f t="shared" si="15"/>
        <v>6034.68</v>
      </c>
    </row>
    <row r="45" spans="1:13" s="11" customFormat="1" ht="10.5" customHeight="1" x14ac:dyDescent="0.25">
      <c r="A45" s="32" t="s">
        <v>155</v>
      </c>
      <c r="B45" s="13" t="s">
        <v>64</v>
      </c>
      <c r="C45" s="14" t="s">
        <v>63</v>
      </c>
      <c r="D45" s="14" t="s">
        <v>18</v>
      </c>
      <c r="E45" s="15">
        <f t="shared" si="13"/>
        <v>516.6156666666667</v>
      </c>
      <c r="F45" s="15">
        <f>VLOOKUP($A45,[1]Hoja1!$A$9:$AM$280,3,0)</f>
        <v>15498.47</v>
      </c>
      <c r="G45" s="15">
        <f>VLOOKUP($A45,[1]Hoja1!$A$9:$AM$280,8,0)</f>
        <v>0</v>
      </c>
      <c r="H45" s="15">
        <f>VLOOKUP($A45,[1]Hoja1!$A$9:$AM$280,5,0)+VLOOKUP($A45,[1]Hoja1!$A$9:$AM$280,7,0)</f>
        <v>0</v>
      </c>
      <c r="I45" s="15">
        <f>VLOOKUP($A45,[1]Hoja1!$A$9:$AM$280,4,0)+VLOOKUP($A45,[1]Hoja1!$A$9:$AM$280,6,0)</f>
        <v>534.42999999999995</v>
      </c>
      <c r="J45" s="15">
        <f>VLOOKUP($A45,[1]Hoja1!$A$9:$AM$280,9,0)+VLOOKUP($A45,[1]Hoja1!$A$9:$AM$280,10,0)+VLOOKUP($A45,[1]Hoja1!$A$9:$AM$280,11,0)+VLOOKUP($A45,[1]Hoja1!$A$9:$AM$280,12,0)</f>
        <v>2600</v>
      </c>
      <c r="K45" s="16">
        <f t="shared" si="14"/>
        <v>18632.900000000001</v>
      </c>
      <c r="L45" s="15">
        <f>VLOOKUP($A45,[1]Hoja1!$A$9:$AM$280,35,0)</f>
        <v>5503.02</v>
      </c>
      <c r="M45" s="16">
        <f t="shared" si="15"/>
        <v>13129.880000000001</v>
      </c>
    </row>
    <row r="46" spans="1:13" s="11" customFormat="1" ht="10.5" customHeight="1" x14ac:dyDescent="0.25">
      <c r="A46" s="32" t="s">
        <v>156</v>
      </c>
      <c r="B46" s="13" t="s">
        <v>66</v>
      </c>
      <c r="C46" s="14" t="s">
        <v>63</v>
      </c>
      <c r="D46" s="14" t="s">
        <v>18</v>
      </c>
      <c r="E46" s="15">
        <f t="shared" si="13"/>
        <v>446.53</v>
      </c>
      <c r="F46" s="15">
        <f>VLOOKUP($A46,[1]Hoja1!$A$9:$AM$280,3,0)</f>
        <v>13395.9</v>
      </c>
      <c r="G46" s="15">
        <f>VLOOKUP($A46,[1]Hoja1!$A$9:$AM$280,8,0)</f>
        <v>0</v>
      </c>
      <c r="H46" s="15">
        <f>VLOOKUP($A46,[1]Hoja1!$A$9:$AM$280,5,0)+VLOOKUP($A46,[1]Hoja1!$A$9:$AM$280,7,0)</f>
        <v>0</v>
      </c>
      <c r="I46" s="15">
        <f>VLOOKUP($A46,[1]Hoja1!$A$9:$AM$280,4,0)+VLOOKUP($A46,[1]Hoja1!$A$9:$AM$280,6,0)</f>
        <v>0</v>
      </c>
      <c r="J46" s="15">
        <f>VLOOKUP($A46,[1]Hoja1!$A$9:$AM$280,9,0)+VLOOKUP($A46,[1]Hoja1!$A$9:$AM$280,10,0)+VLOOKUP($A46,[1]Hoja1!$A$9:$AM$280,11,0)+VLOOKUP($A46,[1]Hoja1!$A$9:$AM$280,12,0)</f>
        <v>2600</v>
      </c>
      <c r="K46" s="16">
        <f t="shared" si="14"/>
        <v>15995.9</v>
      </c>
      <c r="L46" s="15">
        <f>VLOOKUP($A46,[1]Hoja1!$A$9:$AM$280,35,0)</f>
        <v>4461.8599999999997</v>
      </c>
      <c r="M46" s="16">
        <f t="shared" si="15"/>
        <v>11534.04</v>
      </c>
    </row>
    <row r="47" spans="1:13" s="11" customFormat="1" ht="10.5" customHeight="1" x14ac:dyDescent="0.25">
      <c r="A47" s="32" t="s">
        <v>157</v>
      </c>
      <c r="B47" s="13" t="s">
        <v>118</v>
      </c>
      <c r="C47" s="14" t="s">
        <v>17</v>
      </c>
      <c r="D47" s="14" t="s">
        <v>173</v>
      </c>
      <c r="E47" s="15">
        <f t="shared" si="13"/>
        <v>167.10766666666666</v>
      </c>
      <c r="F47" s="15">
        <f>VLOOKUP($A47,[1]Hoja1!$A$9:$AM$280,3,0)</f>
        <v>5013.2299999999996</v>
      </c>
      <c r="G47" s="15">
        <f>VLOOKUP($A47,[1]Hoja1!$A$9:$AM$280,8,0)</f>
        <v>0</v>
      </c>
      <c r="H47" s="15">
        <f>VLOOKUP($A47,[1]Hoja1!$A$9:$AM$280,5,0)+VLOOKUP($A47,[1]Hoja1!$A$9:$AM$280,7,0)</f>
        <v>0</v>
      </c>
      <c r="I47" s="15">
        <f>VLOOKUP($A47,[1]Hoja1!$A$9:$AM$280,4,0)+VLOOKUP($A47,[1]Hoja1!$A$9:$AM$280,6,0)</f>
        <v>172.87</v>
      </c>
      <c r="J47" s="15">
        <f>VLOOKUP($A47,[1]Hoja1!$A$9:$AM$280,9,0)+VLOOKUP($A47,[1]Hoja1!$A$9:$AM$280,10,0)+VLOOKUP($A47,[1]Hoja1!$A$9:$AM$280,11,0)+VLOOKUP($A47,[1]Hoja1!$A$9:$AM$280,12,0)</f>
        <v>0</v>
      </c>
      <c r="K47" s="16">
        <f t="shared" si="14"/>
        <v>5186.0999999999995</v>
      </c>
      <c r="L47" s="15">
        <f>VLOOKUP($A47,[1]Hoja1!$A$9:$AM$280,35,0)</f>
        <v>-17.18</v>
      </c>
      <c r="M47" s="16">
        <f t="shared" si="15"/>
        <v>5203.28</v>
      </c>
    </row>
    <row r="48" spans="1:13" s="11" customFormat="1" ht="10.5" customHeight="1" x14ac:dyDescent="0.25">
      <c r="A48" s="32" t="s">
        <v>158</v>
      </c>
      <c r="B48" s="13" t="s">
        <v>119</v>
      </c>
      <c r="C48" s="14" t="s">
        <v>17</v>
      </c>
      <c r="D48" s="14" t="s">
        <v>173</v>
      </c>
      <c r="E48" s="15">
        <f t="shared" si="13"/>
        <v>172.87</v>
      </c>
      <c r="F48" s="15">
        <f>VLOOKUP($A48,[1]Hoja1!$A$9:$AM$280,3,0)</f>
        <v>5186.1000000000004</v>
      </c>
      <c r="G48" s="15">
        <f>VLOOKUP($A48,[1]Hoja1!$A$9:$AM$280,8,0)</f>
        <v>0</v>
      </c>
      <c r="H48" s="15">
        <f>VLOOKUP($A48,[1]Hoja1!$A$9:$AM$280,5,0)+VLOOKUP($A48,[1]Hoja1!$A$9:$AM$280,7,0)</f>
        <v>0</v>
      </c>
      <c r="I48" s="15">
        <f>VLOOKUP($A48,[1]Hoja1!$A$9:$AM$280,4,0)+VLOOKUP($A48,[1]Hoja1!$A$9:$AM$280,6,0)</f>
        <v>0</v>
      </c>
      <c r="J48" s="15">
        <f>VLOOKUP($A48,[1]Hoja1!$A$9:$AM$280,9,0)+VLOOKUP($A48,[1]Hoja1!$A$9:$AM$280,10,0)+VLOOKUP($A48,[1]Hoja1!$A$9:$AM$280,11,0)+VLOOKUP($A48,[1]Hoja1!$A$9:$AM$280,12,0)</f>
        <v>0</v>
      </c>
      <c r="K48" s="16">
        <f t="shared" si="14"/>
        <v>5186.1000000000004</v>
      </c>
      <c r="L48" s="15">
        <f>VLOOKUP($A48,[1]Hoja1!$A$9:$AM$280,35,0)</f>
        <v>-17.18</v>
      </c>
      <c r="M48" s="16">
        <f t="shared" si="15"/>
        <v>5203.2800000000007</v>
      </c>
    </row>
    <row r="49" spans="1:13" s="11" customFormat="1" ht="10.5" customHeight="1" x14ac:dyDescent="0.25">
      <c r="A49" s="32" t="s">
        <v>144</v>
      </c>
      <c r="B49" s="13" t="s">
        <v>67</v>
      </c>
      <c r="C49" s="14" t="s">
        <v>68</v>
      </c>
      <c r="D49" s="14" t="s">
        <v>173</v>
      </c>
      <c r="E49" s="15">
        <f t="shared" si="13"/>
        <v>233.32999999999998</v>
      </c>
      <c r="F49" s="15">
        <f>VLOOKUP($A49,[1]Hoja1!$A$9:$AM$280,3,0)</f>
        <v>6999.9</v>
      </c>
      <c r="G49" s="15">
        <f>VLOOKUP($A49,[1]Hoja1!$A$9:$AM$280,8,0)</f>
        <v>0</v>
      </c>
      <c r="H49" s="15">
        <f>VLOOKUP($A49,[1]Hoja1!$A$9:$AM$280,5,0)+VLOOKUP($A49,[1]Hoja1!$A$9:$AM$280,7,0)</f>
        <v>0</v>
      </c>
      <c r="I49" s="15">
        <f>VLOOKUP($A49,[1]Hoja1!$A$9:$AM$280,4,0)+VLOOKUP($A49,[1]Hoja1!$A$9:$AM$280,6,0)</f>
        <v>0</v>
      </c>
      <c r="J49" s="15">
        <f>VLOOKUP($A49,[1]Hoja1!$A$9:$AM$280,9,0)+VLOOKUP($A49,[1]Hoja1!$A$9:$AM$280,10,0)+VLOOKUP($A49,[1]Hoja1!$A$9:$AM$280,11,0)+VLOOKUP($A49,[1]Hoja1!$A$9:$AM$280,12,0)</f>
        <v>1476.42</v>
      </c>
      <c r="K49" s="16">
        <f t="shared" si="14"/>
        <v>8476.32</v>
      </c>
      <c r="L49" s="15">
        <f>VLOOKUP($A49,[1]Hoja1!$A$9:$AM$280,35,0)</f>
        <v>929.82</v>
      </c>
      <c r="M49" s="16">
        <f t="shared" si="15"/>
        <v>7546.5</v>
      </c>
    </row>
    <row r="50" spans="1:13" s="11" customFormat="1" ht="10.5" customHeight="1" x14ac:dyDescent="0.25">
      <c r="A50" s="32" t="s">
        <v>145</v>
      </c>
      <c r="B50" s="13" t="s">
        <v>69</v>
      </c>
      <c r="C50" s="14" t="s">
        <v>68</v>
      </c>
      <c r="D50" s="14" t="s">
        <v>173</v>
      </c>
      <c r="E50" s="15">
        <f t="shared" si="13"/>
        <v>430</v>
      </c>
      <c r="F50" s="15">
        <f>VLOOKUP($A50,[1]Hoja1!$A$9:$AM$280,3,0)</f>
        <v>12900</v>
      </c>
      <c r="G50" s="15">
        <f>VLOOKUP($A50,[1]Hoja1!$A$9:$AM$280,8,0)</f>
        <v>0</v>
      </c>
      <c r="H50" s="15">
        <f>VLOOKUP($A50,[1]Hoja1!$A$9:$AM$280,5,0)+VLOOKUP($A50,[1]Hoja1!$A$9:$AM$280,7,0)</f>
        <v>0</v>
      </c>
      <c r="I50" s="15">
        <f>VLOOKUP($A50,[1]Hoja1!$A$9:$AM$280,4,0)+VLOOKUP($A50,[1]Hoja1!$A$9:$AM$280,6,0)</f>
        <v>0</v>
      </c>
      <c r="J50" s="15">
        <f>VLOOKUP($A50,[1]Hoja1!$A$9:$AM$280,9,0)+VLOOKUP($A50,[1]Hoja1!$A$9:$AM$280,10,0)+VLOOKUP($A50,[1]Hoja1!$A$9:$AM$280,11,0)+VLOOKUP($A50,[1]Hoja1!$A$9:$AM$280,12,0)</f>
        <v>0</v>
      </c>
      <c r="K50" s="16">
        <f t="shared" si="14"/>
        <v>12900</v>
      </c>
      <c r="L50" s="15">
        <f>VLOOKUP($A50,[1]Hoja1!$A$9:$AM$280,35,0)</f>
        <v>1774.44</v>
      </c>
      <c r="M50" s="16">
        <f t="shared" si="15"/>
        <v>11125.56</v>
      </c>
    </row>
    <row r="51" spans="1:13" s="11" customFormat="1" ht="10.5" customHeight="1" x14ac:dyDescent="0.25">
      <c r="A51" s="32" t="s">
        <v>120</v>
      </c>
      <c r="B51" s="13" t="s">
        <v>123</v>
      </c>
      <c r="C51" s="14" t="s">
        <v>124</v>
      </c>
      <c r="D51" s="14" t="s">
        <v>173</v>
      </c>
      <c r="E51" s="15">
        <f t="shared" si="13"/>
        <v>580.98</v>
      </c>
      <c r="F51" s="15">
        <f>VLOOKUP($A51,[1]Hoja1!$A$9:$AM$280,3,0)</f>
        <v>17429.400000000001</v>
      </c>
      <c r="G51" s="15">
        <f>VLOOKUP($A51,[1]Hoja1!$A$9:$AM$280,8,0)</f>
        <v>0</v>
      </c>
      <c r="H51" s="15">
        <f>VLOOKUP($A51,[1]Hoja1!$A$9:$AM$280,5,0)+VLOOKUP($A51,[1]Hoja1!$A$9:$AM$280,7,0)</f>
        <v>0</v>
      </c>
      <c r="I51" s="15">
        <f>VLOOKUP($A51,[1]Hoja1!$A$9:$AM$280,4,0)+VLOOKUP($A51,[1]Hoja1!$A$9:$AM$280,6,0)</f>
        <v>0</v>
      </c>
      <c r="J51" s="15">
        <f>VLOOKUP($A51,[1]Hoja1!$A$9:$AM$280,9,0)+VLOOKUP($A51,[1]Hoja1!$A$9:$AM$280,10,0)+VLOOKUP($A51,[1]Hoja1!$A$9:$AM$280,11,0)+VLOOKUP($A51,[1]Hoja1!$A$9:$AM$280,12,0)</f>
        <v>0</v>
      </c>
      <c r="K51" s="16">
        <f t="shared" si="14"/>
        <v>17429.400000000001</v>
      </c>
      <c r="L51" s="15">
        <f>VLOOKUP($A51,[1]Hoja1!$A$9:$AM$280,35,0)</f>
        <v>2825.26</v>
      </c>
      <c r="M51" s="16">
        <f t="shared" si="15"/>
        <v>14604.140000000001</v>
      </c>
    </row>
    <row r="52" spans="1:13" s="11" customFormat="1" ht="10.5" customHeight="1" x14ac:dyDescent="0.25">
      <c r="A52" s="32" t="s">
        <v>191</v>
      </c>
      <c r="B52" s="13" t="s">
        <v>192</v>
      </c>
      <c r="C52" s="14" t="s">
        <v>63</v>
      </c>
      <c r="D52" s="14" t="s">
        <v>173</v>
      </c>
      <c r="E52" s="15">
        <f t="shared" si="13"/>
        <v>269.85000000000002</v>
      </c>
      <c r="F52" s="15">
        <f>VLOOKUP($A52,[1]Hoja1!$A$9:$AM$280,3,0)</f>
        <v>8095.5</v>
      </c>
      <c r="G52" s="15">
        <f>VLOOKUP($A52,[1]Hoja1!$A$9:$AM$280,8,0)</f>
        <v>0</v>
      </c>
      <c r="H52" s="15">
        <f>VLOOKUP($A52,[1]Hoja1!$A$9:$AM$280,5,0)+VLOOKUP($A52,[1]Hoja1!$A$9:$AM$280,7,0)</f>
        <v>0</v>
      </c>
      <c r="I52" s="15">
        <f>VLOOKUP($A52,[1]Hoja1!$A$9:$AM$280,4,0)+VLOOKUP($A52,[1]Hoja1!$A$9:$AM$280,6,0)</f>
        <v>0</v>
      </c>
      <c r="J52" s="15">
        <f>VLOOKUP($A52,[1]Hoja1!$A$9:$AM$280,9,0)+VLOOKUP($A52,[1]Hoja1!$A$9:$AM$280,10,0)+VLOOKUP($A52,[1]Hoja1!$A$9:$AM$280,11,0)+VLOOKUP($A52,[1]Hoja1!$A$9:$AM$280,12,0)</f>
        <v>104.5</v>
      </c>
      <c r="K52" s="16">
        <f t="shared" si="14"/>
        <v>8200</v>
      </c>
      <c r="L52" s="15">
        <f>VLOOKUP($A52,[1]Hoja1!$A$9:$AM$280,35,0)</f>
        <v>849.8</v>
      </c>
      <c r="M52" s="16">
        <f t="shared" si="15"/>
        <v>7350.2</v>
      </c>
    </row>
    <row r="53" spans="1:13" s="11" customFormat="1" ht="10.5" customHeight="1" x14ac:dyDescent="0.25">
      <c r="A53" s="32" t="s">
        <v>196</v>
      </c>
      <c r="B53" s="13" t="s">
        <v>197</v>
      </c>
      <c r="C53" s="14" t="s">
        <v>46</v>
      </c>
      <c r="D53" s="14" t="s">
        <v>173</v>
      </c>
      <c r="E53" s="15">
        <f t="shared" si="13"/>
        <v>92.197333333333333</v>
      </c>
      <c r="F53" s="15">
        <f>VLOOKUP($A53,[1]Hoja1!$A$9:$AM$280,3,0)</f>
        <v>2765.92</v>
      </c>
      <c r="G53" s="15">
        <f>VLOOKUP($A53,[1]Hoja1!$A$9:$AM$280,8,0)</f>
        <v>3220.59</v>
      </c>
      <c r="H53" s="15">
        <f>VLOOKUP($A53,[1]Hoja1!$A$9:$AM$280,5,0)+VLOOKUP($A53,[1]Hoja1!$A$9:$AM$280,7,0)</f>
        <v>170.03</v>
      </c>
      <c r="I53" s="15">
        <f>VLOOKUP($A53,[1]Hoja1!$A$9:$AM$280,4,0)+VLOOKUP($A53,[1]Hoja1!$A$9:$AM$280,6,0)</f>
        <v>0</v>
      </c>
      <c r="J53" s="15">
        <f>VLOOKUP($A53,[1]Hoja1!$A$9:$AM$280,9,0)+VLOOKUP($A53,[1]Hoja1!$A$9:$AM$280,10,0)+VLOOKUP($A53,[1]Hoja1!$A$9:$AM$280,11,0)+VLOOKUP($A53,[1]Hoja1!$A$9:$AM$280,12,0)</f>
        <v>10372.200000000001</v>
      </c>
      <c r="K53" s="16">
        <f t="shared" si="14"/>
        <v>16528.740000000002</v>
      </c>
      <c r="L53" s="15">
        <f>VLOOKUP($A53,[1]Hoja1!$A$9:$AM$280,35,0)</f>
        <v>-84.66</v>
      </c>
      <c r="M53" s="16">
        <f t="shared" ref="M53" si="16">+K53-L53</f>
        <v>16613.400000000001</v>
      </c>
    </row>
    <row r="54" spans="1:13" s="11" customFormat="1" ht="10.5" customHeight="1" x14ac:dyDescent="0.25">
      <c r="A54" s="32"/>
      <c r="B54" s="17"/>
      <c r="C54" s="14"/>
      <c r="D54" s="14"/>
      <c r="E54" s="15"/>
      <c r="F54" s="15"/>
      <c r="G54" s="14"/>
      <c r="H54" s="14"/>
      <c r="I54" s="14"/>
      <c r="J54" s="14"/>
      <c r="K54" s="16"/>
      <c r="L54" s="16"/>
      <c r="M54" s="16"/>
    </row>
    <row r="55" spans="1:13" s="11" customFormat="1" ht="17.25" customHeight="1" x14ac:dyDescent="0.25">
      <c r="A55" s="6" t="s">
        <v>70</v>
      </c>
      <c r="B55" s="7"/>
      <c r="C55" s="8"/>
      <c r="D55" s="8"/>
      <c r="E55" s="9"/>
      <c r="F55" s="9"/>
      <c r="G55" s="8"/>
      <c r="H55" s="8"/>
      <c r="I55" s="8"/>
      <c r="J55" s="8"/>
      <c r="K55" s="10"/>
      <c r="L55" s="10"/>
      <c r="M55" s="10"/>
    </row>
    <row r="56" spans="1:13" s="11" customFormat="1" ht="10.5" customHeight="1" x14ac:dyDescent="0.25">
      <c r="A56" s="32" t="s">
        <v>146</v>
      </c>
      <c r="B56" s="17" t="s">
        <v>71</v>
      </c>
      <c r="C56" s="14" t="s">
        <v>72</v>
      </c>
      <c r="D56" s="14" t="s">
        <v>173</v>
      </c>
      <c r="E56" s="15">
        <f t="shared" ref="E56:E60" si="17">+F56/30</f>
        <v>177.82000000000002</v>
      </c>
      <c r="F56" s="15">
        <f>VLOOKUP($A56,[1]Hoja1!$A$9:$AM$280,3,0)</f>
        <v>5334.6</v>
      </c>
      <c r="G56" s="15">
        <f>VLOOKUP($A56,[1]Hoja1!$A$9:$AM$280,8,0)</f>
        <v>0</v>
      </c>
      <c r="H56" s="15">
        <f>VLOOKUP($A56,[1]Hoja1!$A$9:$AM$280,5,0)+VLOOKUP($A56,[1]Hoja1!$A$9:$AM$280,7,0)</f>
        <v>0</v>
      </c>
      <c r="I56" s="15">
        <f>VLOOKUP($A56,[1]Hoja1!$A$9:$AM$280,4,0)+VLOOKUP($A56,[1]Hoja1!$A$9:$AM$280,6,0)</f>
        <v>0</v>
      </c>
      <c r="J56" s="15">
        <f>VLOOKUP($A56,[1]Hoja1!$A$9:$AM$280,9,0)+VLOOKUP($A56,[1]Hoja1!$A$9:$AM$280,10,0)+VLOOKUP($A56,[1]Hoja1!$A$9:$AM$280,11,0)+VLOOKUP($A56,[1]Hoja1!$A$9:$AM$280,12,0)</f>
        <v>0</v>
      </c>
      <c r="K56" s="16">
        <f t="shared" ref="K56:K60" si="18">SUM(F56:J56)</f>
        <v>5334.6</v>
      </c>
      <c r="L56" s="15">
        <f>VLOOKUP($A56,[1]Hoja1!$A$9:$AM$280,35,0)</f>
        <v>168.66</v>
      </c>
      <c r="M56" s="16">
        <f t="shared" ref="M56:M60" si="19">+K56-L56</f>
        <v>5165.9400000000005</v>
      </c>
    </row>
    <row r="57" spans="1:13" s="11" customFormat="1" ht="10.5" customHeight="1" x14ac:dyDescent="0.25">
      <c r="A57" s="32" t="s">
        <v>143</v>
      </c>
      <c r="B57" s="17" t="s">
        <v>98</v>
      </c>
      <c r="C57" s="14" t="s">
        <v>72</v>
      </c>
      <c r="D57" s="14" t="s">
        <v>173</v>
      </c>
      <c r="E57" s="15">
        <f t="shared" si="17"/>
        <v>172.87</v>
      </c>
      <c r="F57" s="15">
        <f>VLOOKUP($A57,[1]Hoja1!$A$9:$AM$280,3,0)</f>
        <v>5186.1000000000004</v>
      </c>
      <c r="G57" s="15">
        <f>VLOOKUP($A57,[1]Hoja1!$A$9:$AM$280,8,0)</f>
        <v>0</v>
      </c>
      <c r="H57" s="15">
        <f>VLOOKUP($A57,[1]Hoja1!$A$9:$AM$280,5,0)+VLOOKUP($A57,[1]Hoja1!$A$9:$AM$280,7,0)</f>
        <v>0</v>
      </c>
      <c r="I57" s="15">
        <f>VLOOKUP($A57,[1]Hoja1!$A$9:$AM$280,4,0)+VLOOKUP($A57,[1]Hoja1!$A$9:$AM$280,6,0)</f>
        <v>0</v>
      </c>
      <c r="J57" s="15">
        <f>VLOOKUP($A57,[1]Hoja1!$A$9:$AM$280,9,0)+VLOOKUP($A57,[1]Hoja1!$A$9:$AM$280,10,0)+VLOOKUP($A57,[1]Hoja1!$A$9:$AM$280,11,0)+VLOOKUP($A57,[1]Hoja1!$A$9:$AM$280,12,0)</f>
        <v>0</v>
      </c>
      <c r="K57" s="16">
        <f t="shared" si="18"/>
        <v>5186.1000000000004</v>
      </c>
      <c r="L57" s="15">
        <f>VLOOKUP($A57,[1]Hoja1!$A$9:$AM$280,35,0)</f>
        <v>-17.18</v>
      </c>
      <c r="M57" s="16">
        <f t="shared" si="19"/>
        <v>5203.2800000000007</v>
      </c>
    </row>
    <row r="58" spans="1:13" s="11" customFormat="1" ht="10.5" customHeight="1" x14ac:dyDescent="0.25">
      <c r="A58" s="32" t="s">
        <v>115</v>
      </c>
      <c r="B58" s="17" t="s">
        <v>73</v>
      </c>
      <c r="C58" s="14" t="s">
        <v>72</v>
      </c>
      <c r="D58" s="14" t="s">
        <v>173</v>
      </c>
      <c r="E58" s="15">
        <f t="shared" si="17"/>
        <v>172.87</v>
      </c>
      <c r="F58" s="15">
        <f>VLOOKUP($A58,[1]Hoja1!$A$9:$AM$280,3,0)</f>
        <v>5186.1000000000004</v>
      </c>
      <c r="G58" s="15">
        <f>VLOOKUP($A58,[1]Hoja1!$A$9:$AM$280,8,0)</f>
        <v>0</v>
      </c>
      <c r="H58" s="15">
        <f>VLOOKUP($A58,[1]Hoja1!$A$9:$AM$280,5,0)+VLOOKUP($A58,[1]Hoja1!$A$9:$AM$280,7,0)</f>
        <v>0</v>
      </c>
      <c r="I58" s="15">
        <f>VLOOKUP($A58,[1]Hoja1!$A$9:$AM$280,4,0)+VLOOKUP($A58,[1]Hoja1!$A$9:$AM$280,6,0)</f>
        <v>0</v>
      </c>
      <c r="J58" s="15">
        <f>VLOOKUP($A58,[1]Hoja1!$A$9:$AM$280,9,0)+VLOOKUP($A58,[1]Hoja1!$A$9:$AM$280,10,0)+VLOOKUP($A58,[1]Hoja1!$A$9:$AM$280,11,0)+VLOOKUP($A58,[1]Hoja1!$A$9:$AM$280,12,0)</f>
        <v>0</v>
      </c>
      <c r="K58" s="16">
        <f t="shared" si="18"/>
        <v>5186.1000000000004</v>
      </c>
      <c r="L58" s="15">
        <f>VLOOKUP($A58,[1]Hoja1!$A$9:$AM$280,35,0)</f>
        <v>-17.18</v>
      </c>
      <c r="M58" s="16">
        <f t="shared" si="19"/>
        <v>5203.2800000000007</v>
      </c>
    </row>
    <row r="59" spans="1:13" s="11" customFormat="1" ht="10.5" customHeight="1" x14ac:dyDescent="0.25">
      <c r="A59" s="32" t="s">
        <v>117</v>
      </c>
      <c r="B59" s="17" t="s">
        <v>74</v>
      </c>
      <c r="C59" s="14" t="s">
        <v>72</v>
      </c>
      <c r="D59" s="14" t="s">
        <v>173</v>
      </c>
      <c r="E59" s="15">
        <f t="shared" si="17"/>
        <v>172.87</v>
      </c>
      <c r="F59" s="15">
        <f>VLOOKUP($A59,[1]Hoja1!$A$9:$AM$280,3,0)</f>
        <v>5186.1000000000004</v>
      </c>
      <c r="G59" s="15">
        <f>VLOOKUP($A59,[1]Hoja1!$A$9:$AM$280,8,0)</f>
        <v>0</v>
      </c>
      <c r="H59" s="15">
        <f>VLOOKUP($A59,[1]Hoja1!$A$9:$AM$280,5,0)+VLOOKUP($A59,[1]Hoja1!$A$9:$AM$280,7,0)</f>
        <v>0</v>
      </c>
      <c r="I59" s="15">
        <f>VLOOKUP($A59,[1]Hoja1!$A$9:$AM$280,4,0)+VLOOKUP($A59,[1]Hoja1!$A$9:$AM$280,6,0)</f>
        <v>0</v>
      </c>
      <c r="J59" s="15">
        <f>VLOOKUP($A59,[1]Hoja1!$A$9:$AM$280,9,0)+VLOOKUP($A59,[1]Hoja1!$A$9:$AM$280,10,0)+VLOOKUP($A59,[1]Hoja1!$A$9:$AM$280,11,0)+VLOOKUP($A59,[1]Hoja1!$A$9:$AM$280,12,0)</f>
        <v>0</v>
      </c>
      <c r="K59" s="16">
        <f t="shared" si="18"/>
        <v>5186.1000000000004</v>
      </c>
      <c r="L59" s="15">
        <f>VLOOKUP($A59,[1]Hoja1!$A$9:$AM$280,35,0)</f>
        <v>-17.18</v>
      </c>
      <c r="M59" s="16">
        <f t="shared" si="19"/>
        <v>5203.2800000000007</v>
      </c>
    </row>
    <row r="60" spans="1:13" s="11" customFormat="1" ht="10.5" customHeight="1" x14ac:dyDescent="0.25">
      <c r="A60" s="32" t="s">
        <v>165</v>
      </c>
      <c r="B60" s="17" t="s">
        <v>209</v>
      </c>
      <c r="C60" s="14" t="s">
        <v>72</v>
      </c>
      <c r="D60" s="14" t="s">
        <v>173</v>
      </c>
      <c r="E60" s="15">
        <f t="shared" si="17"/>
        <v>300</v>
      </c>
      <c r="F60" s="15">
        <f>VLOOKUP($A60,[1]Hoja1!$A$9:$AM$280,3,0)</f>
        <v>9000</v>
      </c>
      <c r="G60" s="15">
        <f>VLOOKUP($A60,[1]Hoja1!$A$9:$AM$280,8,0)</f>
        <v>0</v>
      </c>
      <c r="H60" s="15">
        <f>VLOOKUP($A60,[1]Hoja1!$A$9:$AM$280,5,0)+VLOOKUP($A60,[1]Hoja1!$A$9:$AM$280,7,0)</f>
        <v>0</v>
      </c>
      <c r="I60" s="15">
        <f>VLOOKUP($A60,[1]Hoja1!$A$9:$AM$280,4,0)+VLOOKUP($A60,[1]Hoja1!$A$9:$AM$280,6,0)</f>
        <v>0</v>
      </c>
      <c r="J60" s="15">
        <f>VLOOKUP($A60,[1]Hoja1!$A$9:$AM$280,9,0)+VLOOKUP($A60,[1]Hoja1!$A$9:$AM$280,10,0)+VLOOKUP($A60,[1]Hoja1!$A$9:$AM$280,11,0)+VLOOKUP($A60,[1]Hoja1!$A$9:$AM$280,12,0)</f>
        <v>4200</v>
      </c>
      <c r="K60" s="16">
        <f t="shared" si="18"/>
        <v>13200</v>
      </c>
      <c r="L60" s="15">
        <f>VLOOKUP($A60,[1]Hoja1!$A$9:$AM$280,35,0)</f>
        <v>1768.18</v>
      </c>
      <c r="M60" s="16">
        <f t="shared" si="19"/>
        <v>11431.82</v>
      </c>
    </row>
    <row r="61" spans="1:13" s="11" customFormat="1" ht="10.5" customHeight="1" x14ac:dyDescent="0.25">
      <c r="A61" s="32"/>
      <c r="B61" s="17"/>
      <c r="C61" s="14"/>
      <c r="D61" s="14"/>
      <c r="E61" s="15"/>
      <c r="F61" s="15"/>
      <c r="G61" s="14"/>
      <c r="H61" s="14"/>
      <c r="I61" s="14"/>
      <c r="J61" s="14"/>
      <c r="K61" s="16"/>
      <c r="L61" s="16"/>
      <c r="M61" s="16"/>
    </row>
    <row r="62" spans="1:13" s="11" customFormat="1" ht="17.25" customHeight="1" x14ac:dyDescent="0.25">
      <c r="A62" s="6" t="s">
        <v>75</v>
      </c>
      <c r="B62" s="7"/>
      <c r="C62" s="8"/>
      <c r="D62" s="8"/>
      <c r="E62" s="9"/>
      <c r="F62" s="9"/>
      <c r="G62" s="8"/>
      <c r="H62" s="8"/>
      <c r="I62" s="8"/>
      <c r="J62" s="8"/>
      <c r="K62" s="10"/>
      <c r="L62" s="10"/>
      <c r="M62" s="10"/>
    </row>
    <row r="63" spans="1:13" s="11" customFormat="1" ht="12" customHeight="1" x14ac:dyDescent="0.25">
      <c r="A63" s="32" t="s">
        <v>76</v>
      </c>
      <c r="B63" s="13" t="s">
        <v>77</v>
      </c>
      <c r="C63" s="22" t="s">
        <v>17</v>
      </c>
      <c r="D63" s="22" t="s">
        <v>18</v>
      </c>
      <c r="E63" s="15">
        <f t="shared" ref="E63:E66" si="20">+F63/30</f>
        <v>300</v>
      </c>
      <c r="F63" s="15">
        <f>VLOOKUP($A63,[1]Hoja1!$A$9:$AM$280,3,0)</f>
        <v>9000</v>
      </c>
      <c r="G63" s="15">
        <f>VLOOKUP($A63,[1]Hoja1!$A$9:$AM$280,8,0)</f>
        <v>0</v>
      </c>
      <c r="H63" s="15">
        <f>VLOOKUP($A63,[1]Hoja1!$A$9:$AM$280,5,0)+VLOOKUP($A63,[1]Hoja1!$A$9:$AM$280,7,0)</f>
        <v>0</v>
      </c>
      <c r="I63" s="15">
        <f>VLOOKUP($A63,[1]Hoja1!$A$9:$AM$280,4,0)+VLOOKUP($A63,[1]Hoja1!$A$9:$AM$280,6,0)</f>
        <v>0</v>
      </c>
      <c r="J63" s="15">
        <f>VLOOKUP($A63,[1]Hoja1!$A$9:$AM$280,9,0)+VLOOKUP($A63,[1]Hoja1!$A$9:$AM$280,10,0)+VLOOKUP($A63,[1]Hoja1!$A$9:$AM$280,11,0)+VLOOKUP($A63,[1]Hoja1!$A$9:$AM$280,12,0)</f>
        <v>0</v>
      </c>
      <c r="K63" s="16">
        <f t="shared" ref="K63:K66" si="21">SUM(F63:J63)</f>
        <v>9000</v>
      </c>
      <c r="L63" s="15">
        <f>VLOOKUP($A63,[1]Hoja1!$A$9:$AM$280,35,0)</f>
        <v>3711.29</v>
      </c>
      <c r="M63" s="16">
        <f t="shared" ref="M63:M66" si="22">+K63-L63</f>
        <v>5288.71</v>
      </c>
    </row>
    <row r="64" spans="1:13" s="11" customFormat="1" ht="10.5" customHeight="1" x14ac:dyDescent="0.25">
      <c r="A64" s="32" t="s">
        <v>78</v>
      </c>
      <c r="B64" s="13" t="s">
        <v>79</v>
      </c>
      <c r="C64" s="22" t="s">
        <v>17</v>
      </c>
      <c r="D64" s="22" t="s">
        <v>18</v>
      </c>
      <c r="E64" s="15">
        <f t="shared" si="20"/>
        <v>152.80000000000001</v>
      </c>
      <c r="F64" s="15">
        <f>VLOOKUP($A64,[1]Hoja1!$A$9:$AM$280,3,0)</f>
        <v>4584</v>
      </c>
      <c r="G64" s="15">
        <f>VLOOKUP($A64,[1]Hoja1!$A$9:$AM$280,8,0)</f>
        <v>5693.37</v>
      </c>
      <c r="H64" s="15">
        <f>VLOOKUP($A64,[1]Hoja1!$A$9:$AM$280,5,0)+VLOOKUP($A64,[1]Hoja1!$A$9:$AM$280,7,0)</f>
        <v>0</v>
      </c>
      <c r="I64" s="15">
        <f>VLOOKUP($A64,[1]Hoja1!$A$9:$AM$280,4,0)+VLOOKUP($A64,[1]Hoja1!$A$9:$AM$280,6,0)</f>
        <v>1147.05</v>
      </c>
      <c r="J64" s="15">
        <f>VLOOKUP($A64,[1]Hoja1!$A$9:$AM$280,9,0)+VLOOKUP($A64,[1]Hoja1!$A$9:$AM$280,10,0)+VLOOKUP($A64,[1]Hoja1!$A$9:$AM$280,11,0)+VLOOKUP($A64,[1]Hoja1!$A$9:$AM$280,12,0)</f>
        <v>18336</v>
      </c>
      <c r="K64" s="16">
        <f t="shared" si="21"/>
        <v>29760.42</v>
      </c>
      <c r="L64" s="15">
        <f>VLOOKUP($A64,[1]Hoja1!$A$9:$AM$280,35,0)</f>
        <v>1479.43</v>
      </c>
      <c r="M64" s="16">
        <f t="shared" si="22"/>
        <v>28280.989999999998</v>
      </c>
    </row>
    <row r="65" spans="1:13" s="11" customFormat="1" ht="10.5" customHeight="1" x14ac:dyDescent="0.25">
      <c r="A65" s="32" t="s">
        <v>147</v>
      </c>
      <c r="B65" s="13" t="s">
        <v>80</v>
      </c>
      <c r="C65" s="22" t="s">
        <v>17</v>
      </c>
      <c r="D65" s="22" t="s">
        <v>173</v>
      </c>
      <c r="E65" s="15">
        <f t="shared" si="20"/>
        <v>333.33</v>
      </c>
      <c r="F65" s="15">
        <f>VLOOKUP($A65,[1]Hoja1!$A$9:$AM$280,3,0)</f>
        <v>9999.9</v>
      </c>
      <c r="G65" s="15">
        <f>VLOOKUP($A65,[1]Hoja1!$A$9:$AM$280,8,0)</f>
        <v>0</v>
      </c>
      <c r="H65" s="15">
        <f>VLOOKUP($A65,[1]Hoja1!$A$9:$AM$280,5,0)+VLOOKUP($A65,[1]Hoja1!$A$9:$AM$280,7,0)</f>
        <v>0</v>
      </c>
      <c r="I65" s="15">
        <f>VLOOKUP($A65,[1]Hoja1!$A$9:$AM$280,4,0)+VLOOKUP($A65,[1]Hoja1!$A$9:$AM$280,6,0)</f>
        <v>0</v>
      </c>
      <c r="J65" s="15">
        <f>VLOOKUP($A65,[1]Hoja1!$A$9:$AM$280,9,0)+VLOOKUP($A65,[1]Hoja1!$A$9:$AM$280,10,0)+VLOOKUP($A65,[1]Hoja1!$A$9:$AM$280,11,0)+VLOOKUP($A65,[1]Hoja1!$A$9:$AM$280,12,0)</f>
        <v>5614.72</v>
      </c>
      <c r="K65" s="16">
        <f t="shared" si="21"/>
        <v>15614.619999999999</v>
      </c>
      <c r="L65" s="15">
        <f>VLOOKUP($A65,[1]Hoja1!$A$9:$AM$280,35,0)</f>
        <v>2355.1</v>
      </c>
      <c r="M65" s="16">
        <f t="shared" si="22"/>
        <v>13259.519999999999</v>
      </c>
    </row>
    <row r="66" spans="1:13" s="11" customFormat="1" ht="10.5" customHeight="1" x14ac:dyDescent="0.25">
      <c r="A66" s="32" t="s">
        <v>176</v>
      </c>
      <c r="B66" s="13" t="s">
        <v>177</v>
      </c>
      <c r="C66" s="22" t="s">
        <v>17</v>
      </c>
      <c r="D66" s="22" t="s">
        <v>173</v>
      </c>
      <c r="E66" s="15">
        <f t="shared" si="20"/>
        <v>268.2</v>
      </c>
      <c r="F66" s="15">
        <f>VLOOKUP($A66,[1]Hoja1!$A$9:$AM$280,3,0)</f>
        <v>8046</v>
      </c>
      <c r="G66" s="15">
        <f>VLOOKUP($A66,[1]Hoja1!$A$9:$AM$280,8,0)</f>
        <v>0</v>
      </c>
      <c r="H66" s="15">
        <f>VLOOKUP($A66,[1]Hoja1!$A$9:$AM$280,5,0)+VLOOKUP($A66,[1]Hoja1!$A$9:$AM$280,7,0)</f>
        <v>0</v>
      </c>
      <c r="I66" s="15">
        <f>VLOOKUP($A66,[1]Hoja1!$A$9:$AM$280,4,0)+VLOOKUP($A66,[1]Hoja1!$A$9:$AM$280,6,0)</f>
        <v>0</v>
      </c>
      <c r="J66" s="15">
        <f>VLOOKUP($A66,[1]Hoja1!$A$9:$AM$280,9,0)+VLOOKUP($A66,[1]Hoja1!$A$9:$AM$280,10,0)+VLOOKUP($A66,[1]Hoja1!$A$9:$AM$280,11,0)+VLOOKUP($A66,[1]Hoja1!$A$9:$AM$280,12,0)</f>
        <v>3813.9</v>
      </c>
      <c r="K66" s="16">
        <f t="shared" si="21"/>
        <v>11859.9</v>
      </c>
      <c r="L66" s="15">
        <f>VLOOKUP($A66,[1]Hoja1!$A$9:$AM$280,35,0)</f>
        <v>1587.6</v>
      </c>
      <c r="M66" s="16">
        <f t="shared" si="22"/>
        <v>10272.299999999999</v>
      </c>
    </row>
    <row r="67" spans="1:13" x14ac:dyDescent="0.25">
      <c r="A67" s="32"/>
    </row>
    <row r="68" spans="1:13" s="11" customFormat="1" ht="10.5" customHeight="1" x14ac:dyDescent="0.25">
      <c r="A68" s="32"/>
      <c r="B68" s="17"/>
      <c r="C68" s="14"/>
      <c r="D68" s="14"/>
      <c r="E68" s="15"/>
      <c r="F68" s="15"/>
      <c r="G68" s="14"/>
      <c r="H68" s="14"/>
      <c r="I68" s="14"/>
      <c r="J68" s="14"/>
      <c r="K68" s="16"/>
      <c r="L68" s="16"/>
      <c r="M68" s="16"/>
    </row>
    <row r="69" spans="1:13" s="11" customFormat="1" ht="17.25" customHeight="1" x14ac:dyDescent="0.25">
      <c r="A69" s="6" t="s">
        <v>127</v>
      </c>
      <c r="B69" s="7"/>
      <c r="C69" s="8"/>
      <c r="D69" s="8"/>
      <c r="E69" s="9"/>
      <c r="F69" s="9"/>
      <c r="G69" s="8"/>
      <c r="H69" s="8"/>
      <c r="I69" s="8"/>
      <c r="J69" s="8"/>
      <c r="K69" s="10"/>
      <c r="L69" s="10"/>
      <c r="M69" s="10"/>
    </row>
    <row r="70" spans="1:13" s="11" customFormat="1" ht="10.5" customHeight="1" x14ac:dyDescent="0.25">
      <c r="A70" s="32" t="s">
        <v>178</v>
      </c>
      <c r="B70" s="13" t="s">
        <v>179</v>
      </c>
      <c r="C70" s="22" t="s">
        <v>180</v>
      </c>
      <c r="D70" s="22" t="s">
        <v>18</v>
      </c>
      <c r="E70" s="15">
        <f>+F70/30</f>
        <v>348</v>
      </c>
      <c r="F70" s="15">
        <f>VLOOKUP($A70,[1]Hoja1!$A$9:$AM$280,3,0)</f>
        <v>10440</v>
      </c>
      <c r="G70" s="15">
        <f>VLOOKUP($A70,[1]Hoja1!$A$9:$AM$280,8,0)</f>
        <v>0</v>
      </c>
      <c r="H70" s="15">
        <f>VLOOKUP($A70,[1]Hoja1!$A$9:$AM$280,5,0)+VLOOKUP($A70,[1]Hoja1!$A$9:$AM$280,7,0)</f>
        <v>0</v>
      </c>
      <c r="I70" s="15">
        <f>VLOOKUP($A70,[1]Hoja1!$A$9:$AM$280,4,0)+VLOOKUP($A70,[1]Hoja1!$A$9:$AM$280,6,0)</f>
        <v>0</v>
      </c>
      <c r="J70" s="15">
        <f>VLOOKUP($A70,[1]Hoja1!$A$9:$AM$280,9,0)+VLOOKUP($A70,[1]Hoja1!$A$9:$AM$280,10,0)+VLOOKUP($A70,[1]Hoja1!$A$9:$AM$280,11,0)+VLOOKUP($A70,[1]Hoja1!$A$9:$AM$280,12,0)</f>
        <v>6989.48</v>
      </c>
      <c r="K70" s="16">
        <f>SUM(F70:J70)</f>
        <v>17429.48</v>
      </c>
      <c r="L70" s="15">
        <f>VLOOKUP($A70,[1]Hoja1!$A$9:$AM$280,35,0)</f>
        <v>2795.02</v>
      </c>
      <c r="M70" s="16">
        <f>+K70-L70</f>
        <v>14634.46</v>
      </c>
    </row>
    <row r="71" spans="1:13" s="11" customFormat="1" ht="10.5" customHeight="1" x14ac:dyDescent="0.25">
      <c r="A71" s="32"/>
      <c r="B71" s="17"/>
      <c r="C71" s="14"/>
      <c r="D71" s="14"/>
      <c r="E71" s="15"/>
      <c r="F71" s="15"/>
      <c r="G71" s="14"/>
      <c r="H71" s="14"/>
      <c r="I71" s="14"/>
      <c r="J71" s="14"/>
      <c r="K71" s="16"/>
      <c r="L71" s="16"/>
      <c r="M71" s="16"/>
    </row>
    <row r="72" spans="1:13" s="11" customFormat="1" ht="17.25" customHeight="1" x14ac:dyDescent="0.25">
      <c r="A72" s="6" t="s">
        <v>81</v>
      </c>
      <c r="B72" s="7"/>
      <c r="C72" s="8"/>
      <c r="D72" s="8"/>
      <c r="E72" s="9"/>
      <c r="F72" s="9"/>
      <c r="G72" s="8"/>
      <c r="H72" s="8"/>
      <c r="I72" s="8"/>
      <c r="J72" s="8"/>
      <c r="K72" s="10"/>
      <c r="L72" s="10"/>
      <c r="M72" s="10"/>
    </row>
    <row r="73" spans="1:13" s="11" customFormat="1" ht="10.5" customHeight="1" x14ac:dyDescent="0.25">
      <c r="A73" s="32" t="s">
        <v>82</v>
      </c>
      <c r="B73" s="13" t="s">
        <v>83</v>
      </c>
      <c r="C73" s="22" t="s">
        <v>84</v>
      </c>
      <c r="D73" s="22" t="s">
        <v>18</v>
      </c>
      <c r="E73" s="15">
        <f t="shared" ref="E73:E74" si="23">+F73/30</f>
        <v>330.60999999999996</v>
      </c>
      <c r="F73" s="15">
        <f>VLOOKUP($A73,[1]Hoja1!$A$9:$AM$280,3,0)</f>
        <v>9918.2999999999993</v>
      </c>
      <c r="G73" s="15">
        <f>VLOOKUP($A73,[1]Hoja1!$A$9:$AM$280,8,0)</f>
        <v>0</v>
      </c>
      <c r="H73" s="15">
        <f>VLOOKUP($A73,[1]Hoja1!$A$9:$AM$280,5,0)+VLOOKUP($A73,[1]Hoja1!$A$9:$AM$280,7,0)</f>
        <v>0</v>
      </c>
      <c r="I73" s="15">
        <f>VLOOKUP($A73,[1]Hoja1!$A$9:$AM$280,4,0)+VLOOKUP($A73,[1]Hoja1!$A$9:$AM$280,6,0)</f>
        <v>0</v>
      </c>
      <c r="J73" s="15">
        <f>VLOOKUP($A73,[1]Hoja1!$A$9:$AM$280,9,0)+VLOOKUP($A73,[1]Hoja1!$A$9:$AM$280,10,0)+VLOOKUP($A73,[1]Hoja1!$A$9:$AM$280,11,0)+VLOOKUP($A73,[1]Hoja1!$A$9:$AM$280,12,0)</f>
        <v>0</v>
      </c>
      <c r="K73" s="16">
        <f t="shared" ref="K73:K74" si="24">SUM(F73:J73)</f>
        <v>9918.2999999999993</v>
      </c>
      <c r="L73" s="15">
        <f>VLOOKUP($A73,[1]Hoja1!$A$9:$AM$280,35,0)</f>
        <v>1114.3399999999999</v>
      </c>
      <c r="M73" s="16">
        <f t="shared" ref="M73:M74" si="25">+K73-L73</f>
        <v>8803.9599999999991</v>
      </c>
    </row>
    <row r="74" spans="1:13" s="11" customFormat="1" ht="10.5" customHeight="1" x14ac:dyDescent="0.25">
      <c r="A74" s="32" t="s">
        <v>148</v>
      </c>
      <c r="B74" s="17" t="s">
        <v>138</v>
      </c>
      <c r="C74" s="14" t="s">
        <v>139</v>
      </c>
      <c r="D74" s="14" t="s">
        <v>173</v>
      </c>
      <c r="E74" s="15">
        <f t="shared" si="23"/>
        <v>475</v>
      </c>
      <c r="F74" s="15">
        <f>VLOOKUP($A74,[1]Hoja1!$A$9:$AM$280,3,0)</f>
        <v>14250</v>
      </c>
      <c r="G74" s="15">
        <f>VLOOKUP($A74,[1]Hoja1!$A$9:$AM$280,8,0)</f>
        <v>0</v>
      </c>
      <c r="H74" s="15">
        <f>VLOOKUP($A74,[1]Hoja1!$A$9:$AM$280,5,0)+VLOOKUP($A74,[1]Hoja1!$A$9:$AM$280,7,0)</f>
        <v>0</v>
      </c>
      <c r="I74" s="15">
        <f>VLOOKUP($A74,[1]Hoja1!$A$9:$AM$280,4,0)+VLOOKUP($A74,[1]Hoja1!$A$9:$AM$280,6,0)</f>
        <v>0</v>
      </c>
      <c r="J74" s="15">
        <f>VLOOKUP($A74,[1]Hoja1!$A$9:$AM$280,9,0)+VLOOKUP($A74,[1]Hoja1!$A$9:$AM$280,10,0)+VLOOKUP($A74,[1]Hoja1!$A$9:$AM$280,11,0)+VLOOKUP($A74,[1]Hoja1!$A$9:$AM$280,12,0)</f>
        <v>9537.56</v>
      </c>
      <c r="K74" s="16">
        <f t="shared" si="24"/>
        <v>23787.559999999998</v>
      </c>
      <c r="L74" s="15">
        <f>VLOOKUP($A74,[1]Hoja1!$A$9:$AM$280,35,0)</f>
        <v>4346.04</v>
      </c>
      <c r="M74" s="16">
        <f t="shared" si="25"/>
        <v>19441.519999999997</v>
      </c>
    </row>
    <row r="75" spans="1:13" s="11" customFormat="1" ht="10.5" customHeight="1" x14ac:dyDescent="0.25">
      <c r="A75" s="32"/>
      <c r="B75" s="17"/>
      <c r="C75" s="14"/>
      <c r="D75" s="14"/>
      <c r="E75" s="15"/>
      <c r="F75" s="15"/>
      <c r="G75" s="14"/>
      <c r="H75" s="14"/>
      <c r="I75" s="14"/>
      <c r="J75" s="14"/>
      <c r="K75" s="16"/>
      <c r="L75" s="16"/>
      <c r="M75" s="16"/>
    </row>
    <row r="76" spans="1:13" s="11" customFormat="1" ht="17.25" customHeight="1" x14ac:dyDescent="0.25">
      <c r="A76" s="6" t="s">
        <v>128</v>
      </c>
      <c r="B76" s="7"/>
      <c r="C76" s="8"/>
      <c r="D76" s="8"/>
      <c r="E76" s="9"/>
      <c r="F76" s="9"/>
      <c r="G76" s="8"/>
      <c r="H76" s="8"/>
      <c r="I76" s="8"/>
      <c r="J76" s="8"/>
      <c r="K76" s="10"/>
      <c r="L76" s="10"/>
      <c r="M76" s="10"/>
    </row>
    <row r="77" spans="1:13" s="11" customFormat="1" ht="10.5" customHeight="1" x14ac:dyDescent="0.25">
      <c r="A77" s="32" t="s">
        <v>149</v>
      </c>
      <c r="B77" s="13" t="s">
        <v>129</v>
      </c>
      <c r="C77" s="22" t="s">
        <v>17</v>
      </c>
      <c r="D77" s="14" t="s">
        <v>173</v>
      </c>
      <c r="E77" s="15">
        <f t="shared" ref="E77:E78" si="26">+F77/30</f>
        <v>200</v>
      </c>
      <c r="F77" s="15">
        <f>VLOOKUP($A77,[1]Hoja1!$A$9:$AM$280,3,0)</f>
        <v>6000</v>
      </c>
      <c r="G77" s="15">
        <f>VLOOKUP($A77,[1]Hoja1!$A$9:$AM$280,8,0)</f>
        <v>0</v>
      </c>
      <c r="H77" s="15">
        <f>VLOOKUP($A77,[1]Hoja1!$A$9:$AM$280,5,0)+VLOOKUP($A77,[1]Hoja1!$A$9:$AM$280,7,0)</f>
        <v>0</v>
      </c>
      <c r="I77" s="15">
        <f>VLOOKUP($A77,[1]Hoja1!$A$9:$AM$280,4,0)+VLOOKUP($A77,[1]Hoja1!$A$9:$AM$280,6,0)</f>
        <v>0</v>
      </c>
      <c r="J77" s="15">
        <f>VLOOKUP($A77,[1]Hoja1!$A$9:$AM$280,9,0)+VLOOKUP($A77,[1]Hoja1!$A$9:$AM$280,10,0)+VLOOKUP($A77,[1]Hoja1!$A$9:$AM$280,11,0)+VLOOKUP($A77,[1]Hoja1!$A$9:$AM$280,12,0)</f>
        <v>2139.6999999999998</v>
      </c>
      <c r="K77" s="16">
        <f t="shared" ref="K77:K78" si="27">SUM(F77:J77)</f>
        <v>8139.7</v>
      </c>
      <c r="L77" s="15">
        <f>VLOOKUP($A77,[1]Hoja1!$A$9:$AM$280,35,0)</f>
        <v>832.48</v>
      </c>
      <c r="M77" s="16">
        <f t="shared" ref="M77:M78" si="28">+K77-L77</f>
        <v>7307.2199999999993</v>
      </c>
    </row>
    <row r="78" spans="1:13" s="11" customFormat="1" ht="10.5" customHeight="1" x14ac:dyDescent="0.25">
      <c r="A78" s="32" t="s">
        <v>150</v>
      </c>
      <c r="B78" s="17" t="s">
        <v>130</v>
      </c>
      <c r="C78" s="14" t="s">
        <v>17</v>
      </c>
      <c r="D78" s="14" t="s">
        <v>173</v>
      </c>
      <c r="E78" s="15">
        <f t="shared" si="26"/>
        <v>200</v>
      </c>
      <c r="F78" s="15">
        <f>VLOOKUP($A78,[1]Hoja1!$A$9:$AM$280,3,0)</f>
        <v>6000</v>
      </c>
      <c r="G78" s="15">
        <f>VLOOKUP($A78,[1]Hoja1!$A$9:$AM$280,8,0)</f>
        <v>0</v>
      </c>
      <c r="H78" s="15">
        <f>VLOOKUP($A78,[1]Hoja1!$A$9:$AM$280,5,0)+VLOOKUP($A78,[1]Hoja1!$A$9:$AM$280,7,0)</f>
        <v>0</v>
      </c>
      <c r="I78" s="15">
        <f>VLOOKUP($A78,[1]Hoja1!$A$9:$AM$280,4,0)+VLOOKUP($A78,[1]Hoja1!$A$9:$AM$280,6,0)</f>
        <v>0</v>
      </c>
      <c r="J78" s="15">
        <f>VLOOKUP($A78,[1]Hoja1!$A$9:$AM$280,9,0)+VLOOKUP($A78,[1]Hoja1!$A$9:$AM$280,10,0)+VLOOKUP($A78,[1]Hoja1!$A$9:$AM$280,11,0)+VLOOKUP($A78,[1]Hoja1!$A$9:$AM$280,12,0)</f>
        <v>2139.6999999999998</v>
      </c>
      <c r="K78" s="16">
        <f t="shared" si="27"/>
        <v>8139.7</v>
      </c>
      <c r="L78" s="15">
        <f>VLOOKUP($A78,[1]Hoja1!$A$9:$AM$280,35,0)</f>
        <v>832.48</v>
      </c>
      <c r="M78" s="16">
        <f t="shared" si="28"/>
        <v>7307.2199999999993</v>
      </c>
    </row>
    <row r="79" spans="1:13" s="11" customFormat="1" ht="10.5" customHeight="1" x14ac:dyDescent="0.25">
      <c r="A79" s="32"/>
      <c r="B79" s="17"/>
      <c r="C79" s="14"/>
      <c r="D79" s="14"/>
      <c r="E79" s="15"/>
      <c r="F79" s="15"/>
      <c r="G79" s="14"/>
      <c r="H79" s="14"/>
      <c r="I79" s="14"/>
      <c r="J79" s="14"/>
      <c r="K79" s="16"/>
      <c r="L79" s="16"/>
      <c r="M79" s="16"/>
    </row>
    <row r="80" spans="1:13" s="11" customFormat="1" ht="17.25" customHeight="1" x14ac:dyDescent="0.25">
      <c r="A80" s="6" t="s">
        <v>85</v>
      </c>
      <c r="B80" s="7"/>
      <c r="C80" s="8"/>
      <c r="D80" s="8"/>
      <c r="E80" s="9"/>
      <c r="F80" s="9"/>
      <c r="G80" s="8"/>
      <c r="H80" s="8"/>
      <c r="I80" s="8"/>
      <c r="J80" s="8"/>
      <c r="K80" s="10"/>
      <c r="L80" s="10"/>
      <c r="M80" s="10"/>
    </row>
    <row r="81" spans="1:13" s="11" customFormat="1" ht="10.5" customHeight="1" x14ac:dyDescent="0.25">
      <c r="A81" s="32" t="s">
        <v>86</v>
      </c>
      <c r="B81" s="13" t="s">
        <v>87</v>
      </c>
      <c r="C81" s="22" t="s">
        <v>88</v>
      </c>
      <c r="D81" s="22" t="s">
        <v>18</v>
      </c>
      <c r="E81" s="15">
        <f>+F81/30</f>
        <v>436.25</v>
      </c>
      <c r="F81" s="15">
        <f>VLOOKUP($A81,[1]Hoja1!$A$9:$AM$280,3,0)</f>
        <v>13087.5</v>
      </c>
      <c r="G81" s="15">
        <f>VLOOKUP($A81,[1]Hoja1!$A$9:$AM$280,8,0)</f>
        <v>0</v>
      </c>
      <c r="H81" s="15">
        <f>VLOOKUP($A81,[1]Hoja1!$A$9:$AM$280,5,0)+VLOOKUP($A81,[1]Hoja1!$A$9:$AM$280,7,0)</f>
        <v>0</v>
      </c>
      <c r="I81" s="15">
        <f>VLOOKUP($A81,[1]Hoja1!$A$9:$AM$280,4,0)+VLOOKUP($A81,[1]Hoja1!$A$9:$AM$280,6,0)</f>
        <v>0</v>
      </c>
      <c r="J81" s="15">
        <f>VLOOKUP($A81,[1]Hoja1!$A$9:$AM$280,9,0)+VLOOKUP($A81,[1]Hoja1!$A$9:$AM$280,10,0)+VLOOKUP($A81,[1]Hoja1!$A$9:$AM$280,11,0)+VLOOKUP($A81,[1]Hoja1!$A$9:$AM$280,12,0)</f>
        <v>0</v>
      </c>
      <c r="K81" s="16">
        <f>SUM(F81:J81)</f>
        <v>13087.5</v>
      </c>
      <c r="L81" s="15">
        <f>VLOOKUP($A81,[1]Hoja1!$A$9:$AM$280,35,0)</f>
        <v>5522.55</v>
      </c>
      <c r="M81" s="16">
        <f>+K81-L81</f>
        <v>7564.95</v>
      </c>
    </row>
    <row r="82" spans="1:13" s="11" customFormat="1" ht="10.5" customHeight="1" x14ac:dyDescent="0.25">
      <c r="A82" s="32"/>
      <c r="B82" s="17"/>
      <c r="C82" s="14"/>
      <c r="D82" s="14"/>
      <c r="E82" s="15"/>
      <c r="F82" s="15"/>
      <c r="G82" s="14"/>
      <c r="H82" s="14"/>
      <c r="I82" s="14"/>
      <c r="J82" s="14"/>
      <c r="K82" s="16"/>
      <c r="L82" s="16"/>
      <c r="M82" s="16"/>
    </row>
    <row r="83" spans="1:13" s="11" customFormat="1" ht="17.25" customHeight="1" x14ac:dyDescent="0.25">
      <c r="A83" s="6" t="s">
        <v>89</v>
      </c>
      <c r="B83" s="7"/>
      <c r="C83" s="8"/>
      <c r="D83" s="8"/>
      <c r="E83" s="9"/>
      <c r="F83" s="9"/>
      <c r="G83" s="8"/>
      <c r="H83" s="8"/>
      <c r="I83" s="8"/>
      <c r="J83" s="8"/>
      <c r="K83" s="10"/>
      <c r="L83" s="10"/>
      <c r="M83" s="10"/>
    </row>
    <row r="84" spans="1:13" s="11" customFormat="1" ht="10.5" customHeight="1" x14ac:dyDescent="0.25">
      <c r="A84" s="32" t="s">
        <v>90</v>
      </c>
      <c r="B84" s="13" t="s">
        <v>91</v>
      </c>
      <c r="C84" s="22" t="s">
        <v>17</v>
      </c>
      <c r="D84" s="22" t="s">
        <v>18</v>
      </c>
      <c r="E84" s="15">
        <f t="shared" ref="E84:E85" si="29">+F84/30</f>
        <v>326.69</v>
      </c>
      <c r="F84" s="15">
        <f>VLOOKUP($A84,[1]Hoja1!$A$9:$AM$280,3,0)</f>
        <v>9800.7000000000007</v>
      </c>
      <c r="G84" s="15">
        <f>VLOOKUP($A84,[1]Hoja1!$A$9:$AM$280,8,0)</f>
        <v>0</v>
      </c>
      <c r="H84" s="15">
        <f>VLOOKUP($A84,[1]Hoja1!$A$9:$AM$280,5,0)+VLOOKUP($A84,[1]Hoja1!$A$9:$AM$280,7,0)</f>
        <v>0</v>
      </c>
      <c r="I84" s="15">
        <f>VLOOKUP($A84,[1]Hoja1!$A$9:$AM$280,4,0)+VLOOKUP($A84,[1]Hoja1!$A$9:$AM$280,6,0)</f>
        <v>0</v>
      </c>
      <c r="J84" s="15">
        <f>VLOOKUP($A84,[1]Hoja1!$A$9:$AM$280,9,0)+VLOOKUP($A84,[1]Hoja1!$A$9:$AM$280,10,0)+VLOOKUP($A84,[1]Hoja1!$A$9:$AM$280,11,0)+VLOOKUP($A84,[1]Hoja1!$A$9:$AM$280,12,0)</f>
        <v>0</v>
      </c>
      <c r="K84" s="16">
        <f t="shared" ref="K84:K85" si="30">SUM(F84:J84)</f>
        <v>9800.7000000000007</v>
      </c>
      <c r="L84" s="15">
        <f>VLOOKUP($A84,[1]Hoja1!$A$9:$AM$280,35,0)</f>
        <v>1091.74</v>
      </c>
      <c r="M84" s="16">
        <f t="shared" ref="M84:M85" si="31">+K84-L84</f>
        <v>8708.9600000000009</v>
      </c>
    </row>
    <row r="85" spans="1:13" s="11" customFormat="1" ht="10.5" customHeight="1" x14ac:dyDescent="0.25">
      <c r="A85" s="32" t="s">
        <v>142</v>
      </c>
      <c r="B85" s="13" t="s">
        <v>131</v>
      </c>
      <c r="C85" s="22" t="s">
        <v>132</v>
      </c>
      <c r="D85" s="22" t="s">
        <v>18</v>
      </c>
      <c r="E85" s="15">
        <f t="shared" si="29"/>
        <v>333</v>
      </c>
      <c r="F85" s="15">
        <f>VLOOKUP($A85,[1]Hoja1!$A$9:$AM$280,3,0)</f>
        <v>9990</v>
      </c>
      <c r="G85" s="15">
        <f>VLOOKUP($A85,[1]Hoja1!$A$9:$AM$280,8,0)</f>
        <v>0</v>
      </c>
      <c r="H85" s="15">
        <f>VLOOKUP($A85,[1]Hoja1!$A$9:$AM$280,5,0)+VLOOKUP($A85,[1]Hoja1!$A$9:$AM$280,7,0)</f>
        <v>0</v>
      </c>
      <c r="I85" s="15">
        <f>VLOOKUP($A85,[1]Hoja1!$A$9:$AM$280,4,0)+VLOOKUP($A85,[1]Hoja1!$A$9:$AM$280,6,0)</f>
        <v>0</v>
      </c>
      <c r="J85" s="15">
        <f>VLOOKUP($A85,[1]Hoja1!$A$9:$AM$280,9,0)+VLOOKUP($A85,[1]Hoja1!$A$9:$AM$280,10,0)+VLOOKUP($A85,[1]Hoja1!$A$9:$AM$280,11,0)+VLOOKUP($A85,[1]Hoja1!$A$9:$AM$280,12,0)</f>
        <v>1120.74</v>
      </c>
      <c r="K85" s="16">
        <f t="shared" si="30"/>
        <v>11110.74</v>
      </c>
      <c r="L85" s="15">
        <f>VLOOKUP($A85,[1]Hoja1!$A$9:$AM$280,35,0)</f>
        <v>1340.08</v>
      </c>
      <c r="M85" s="16">
        <f t="shared" si="31"/>
        <v>9770.66</v>
      </c>
    </row>
    <row r="86" spans="1:13" s="11" customFormat="1" ht="10.5" customHeight="1" x14ac:dyDescent="0.25">
      <c r="A86" s="32"/>
      <c r="B86" s="17"/>
      <c r="C86" s="14"/>
      <c r="D86" s="14"/>
      <c r="E86" s="15"/>
      <c r="F86" s="15"/>
      <c r="G86" s="14"/>
      <c r="H86" s="14"/>
      <c r="I86" s="14"/>
      <c r="J86" s="14"/>
      <c r="K86" s="16"/>
      <c r="L86" s="16"/>
      <c r="M86" s="16"/>
    </row>
    <row r="87" spans="1:13" s="11" customFormat="1" ht="17.25" customHeight="1" x14ac:dyDescent="0.25">
      <c r="A87" s="6" t="s">
        <v>92</v>
      </c>
      <c r="B87" s="7"/>
      <c r="C87" s="8"/>
      <c r="D87" s="8"/>
      <c r="E87" s="9"/>
      <c r="F87" s="9"/>
      <c r="G87" s="8"/>
      <c r="H87" s="8"/>
      <c r="I87" s="8"/>
      <c r="J87" s="8"/>
      <c r="K87" s="10"/>
      <c r="L87" s="10"/>
      <c r="M87" s="10"/>
    </row>
    <row r="88" spans="1:13" s="11" customFormat="1" ht="10.5" customHeight="1" x14ac:dyDescent="0.25">
      <c r="A88" s="32" t="s">
        <v>93</v>
      </c>
      <c r="B88" s="13" t="s">
        <v>94</v>
      </c>
      <c r="C88" s="22" t="s">
        <v>17</v>
      </c>
      <c r="D88" s="22" t="s">
        <v>18</v>
      </c>
      <c r="E88" s="15">
        <f>+F88/30</f>
        <v>305.60000000000002</v>
      </c>
      <c r="F88" s="15">
        <f>VLOOKUP($A88,[1]Hoja1!$A$9:$AM$280,3,0)</f>
        <v>9168</v>
      </c>
      <c r="G88" s="15">
        <f>VLOOKUP($A88,[1]Hoja1!$A$9:$AM$280,8,0)</f>
        <v>0</v>
      </c>
      <c r="H88" s="15">
        <f>VLOOKUP($A88,[1]Hoja1!$A$9:$AM$280,5,0)+VLOOKUP($A88,[1]Hoja1!$A$9:$AM$280,7,0)</f>
        <v>0</v>
      </c>
      <c r="I88" s="15">
        <f>VLOOKUP($A88,[1]Hoja1!$A$9:$AM$280,4,0)+VLOOKUP($A88,[1]Hoja1!$A$9:$AM$280,6,0)</f>
        <v>0</v>
      </c>
      <c r="J88" s="15">
        <f>VLOOKUP($A88,[1]Hoja1!$A$9:$AM$280,9,0)+VLOOKUP($A88,[1]Hoja1!$A$9:$AM$280,10,0)+VLOOKUP($A88,[1]Hoja1!$A$9:$AM$280,11,0)+VLOOKUP($A88,[1]Hoja1!$A$9:$AM$280,12,0)</f>
        <v>0</v>
      </c>
      <c r="K88" s="16">
        <f>SUM(F88:J88)</f>
        <v>9168</v>
      </c>
      <c r="L88" s="15">
        <f>VLOOKUP($A88,[1]Hoja1!$A$9:$AM$280,35,0)</f>
        <v>986.58</v>
      </c>
      <c r="M88" s="16">
        <f>+K88-L88</f>
        <v>8181.42</v>
      </c>
    </row>
    <row r="89" spans="1:13" s="11" customFormat="1" ht="10.5" customHeight="1" x14ac:dyDescent="0.25">
      <c r="A89" s="32"/>
      <c r="B89" s="17"/>
      <c r="C89" s="14"/>
      <c r="D89" s="14"/>
      <c r="E89" s="15"/>
      <c r="F89" s="15"/>
      <c r="G89" s="14"/>
      <c r="H89" s="14"/>
      <c r="I89" s="14"/>
      <c r="J89" s="14"/>
      <c r="K89" s="16"/>
      <c r="L89" s="16"/>
      <c r="M89" s="16"/>
    </row>
    <row r="90" spans="1:13" s="11" customFormat="1" ht="17.25" customHeight="1" x14ac:dyDescent="0.25">
      <c r="A90" s="6" t="s">
        <v>95</v>
      </c>
      <c r="B90" s="7"/>
      <c r="C90" s="8"/>
      <c r="D90" s="8"/>
      <c r="E90" s="9"/>
      <c r="F90" s="9"/>
      <c r="G90" s="8"/>
      <c r="H90" s="8"/>
      <c r="I90" s="8"/>
      <c r="J90" s="8"/>
      <c r="K90" s="10"/>
      <c r="L90" s="10"/>
      <c r="M90" s="10"/>
    </row>
    <row r="91" spans="1:13" s="11" customFormat="1" ht="10.5" customHeight="1" x14ac:dyDescent="0.25">
      <c r="A91" s="32" t="s">
        <v>96</v>
      </c>
      <c r="B91" s="13" t="s">
        <v>97</v>
      </c>
      <c r="C91" s="22" t="s">
        <v>17</v>
      </c>
      <c r="D91" s="22" t="s">
        <v>18</v>
      </c>
      <c r="E91" s="15">
        <f>+F91/30</f>
        <v>480.3</v>
      </c>
      <c r="F91" s="15">
        <f>VLOOKUP($A91,[1]Hoja1!$A$9:$AM$280,3,0)</f>
        <v>14409</v>
      </c>
      <c r="G91" s="15">
        <f>VLOOKUP($A91,[1]Hoja1!$A$9:$AM$280,8,0)</f>
        <v>0</v>
      </c>
      <c r="H91" s="15">
        <f>VLOOKUP($A91,[1]Hoja1!$A$9:$AM$280,5,0)+VLOOKUP($A91,[1]Hoja1!$A$9:$AM$280,7,0)</f>
        <v>0</v>
      </c>
      <c r="I91" s="15">
        <f>VLOOKUP($A91,[1]Hoja1!$A$9:$AM$280,4,0)+VLOOKUP($A91,[1]Hoja1!$A$9:$AM$280,6,0)</f>
        <v>0</v>
      </c>
      <c r="J91" s="15">
        <f>VLOOKUP($A91,[1]Hoja1!$A$9:$AM$280,9,0)+VLOOKUP($A91,[1]Hoja1!$A$9:$AM$280,10,0)+VLOOKUP($A91,[1]Hoja1!$A$9:$AM$280,11,0)+VLOOKUP($A91,[1]Hoja1!$A$9:$AM$280,12,0)</f>
        <v>0</v>
      </c>
      <c r="K91" s="16">
        <f>SUM(F91:J91)</f>
        <v>14409</v>
      </c>
      <c r="L91" s="15">
        <f>VLOOKUP($A91,[1]Hoja1!$A$9:$AM$280,35,0)</f>
        <v>6246.42</v>
      </c>
      <c r="M91" s="16">
        <f>+K91-L91</f>
        <v>8162.58</v>
      </c>
    </row>
    <row r="92" spans="1:13" s="11" customFormat="1" ht="10.5" customHeight="1" x14ac:dyDescent="0.25">
      <c r="A92" s="32"/>
      <c r="B92" s="17"/>
      <c r="C92" s="14"/>
      <c r="D92" s="14"/>
      <c r="E92" s="15"/>
      <c r="F92" s="15"/>
      <c r="G92" s="14"/>
      <c r="H92" s="14"/>
      <c r="I92" s="14"/>
      <c r="J92" s="14"/>
      <c r="K92" s="16"/>
      <c r="L92" s="16"/>
      <c r="M92" s="16"/>
    </row>
    <row r="93" spans="1:13" s="11" customFormat="1" ht="17.25" customHeight="1" x14ac:dyDescent="0.25">
      <c r="A93" s="6" t="s">
        <v>206</v>
      </c>
      <c r="B93" s="7"/>
      <c r="C93" s="8"/>
      <c r="D93" s="8"/>
      <c r="E93" s="9"/>
      <c r="F93" s="9"/>
      <c r="G93" s="8"/>
      <c r="H93" s="8"/>
      <c r="I93" s="8"/>
      <c r="J93" s="8"/>
      <c r="K93" s="10"/>
      <c r="L93" s="10"/>
      <c r="M93" s="10"/>
    </row>
    <row r="94" spans="1:13" s="11" customFormat="1" ht="10.5" customHeight="1" x14ac:dyDescent="0.25">
      <c r="A94" s="32" t="s">
        <v>100</v>
      </c>
      <c r="B94" s="13" t="s">
        <v>101</v>
      </c>
      <c r="C94" s="22" t="s">
        <v>17</v>
      </c>
      <c r="D94" s="22" t="s">
        <v>18</v>
      </c>
      <c r="E94" s="15">
        <f t="shared" ref="E94" si="32">+F94/30</f>
        <v>263.94</v>
      </c>
      <c r="F94" s="15">
        <f>VLOOKUP($A94,[1]Hoja1!$A$9:$AM$280,3,0)</f>
        <v>7918.2</v>
      </c>
      <c r="G94" s="15">
        <f>VLOOKUP($A94,[1]Hoja1!$A$9:$AM$280,8,0)</f>
        <v>0</v>
      </c>
      <c r="H94" s="15">
        <f>VLOOKUP($A94,[1]Hoja1!$A$9:$AM$280,5,0)+VLOOKUP($A94,[1]Hoja1!$A$9:$AM$280,7,0)</f>
        <v>0</v>
      </c>
      <c r="I94" s="15">
        <f>VLOOKUP($A94,[1]Hoja1!$A$9:$AM$280,4,0)+VLOOKUP($A94,[1]Hoja1!$A$9:$AM$280,6,0)</f>
        <v>0</v>
      </c>
      <c r="J94" s="15">
        <f>VLOOKUP($A94,[1]Hoja1!$A$9:$AM$280,9,0)+VLOOKUP($A94,[1]Hoja1!$A$9:$AM$280,10,0)+VLOOKUP($A94,[1]Hoja1!$A$9:$AM$280,11,0)+VLOOKUP($A94,[1]Hoja1!$A$9:$AM$280,12,0)</f>
        <v>0</v>
      </c>
      <c r="K94" s="16">
        <f t="shared" ref="K94:K95" si="33">SUM(F94:J94)</f>
        <v>7918.2</v>
      </c>
      <c r="L94" s="15">
        <f>VLOOKUP($A94,[1]Hoja1!$A$9:$AM$280,35,0)</f>
        <v>810.54</v>
      </c>
      <c r="M94" s="16">
        <f t="shared" ref="M94:M95" si="34">+K94-L94</f>
        <v>7107.66</v>
      </c>
    </row>
    <row r="95" spans="1:13" s="11" customFormat="1" ht="10.5" customHeight="1" x14ac:dyDescent="0.25">
      <c r="A95" s="32" t="s">
        <v>207</v>
      </c>
      <c r="B95" s="13" t="s">
        <v>208</v>
      </c>
      <c r="C95" s="22" t="s">
        <v>17</v>
      </c>
      <c r="D95" s="14" t="s">
        <v>173</v>
      </c>
      <c r="E95" s="15">
        <v>220</v>
      </c>
      <c r="F95" s="15">
        <f>VLOOKUP($A95,[1]Hoja1!$A$9:$AM$280,3,0)</f>
        <v>5486.1</v>
      </c>
      <c r="G95" s="15">
        <f>VLOOKUP($A95,[1]Hoja1!$A$9:$AM$280,8,0)</f>
        <v>0</v>
      </c>
      <c r="H95" s="15">
        <f>VLOOKUP($A95,[1]Hoja1!$A$9:$AM$280,5,0)+VLOOKUP($A95,[1]Hoja1!$A$9:$AM$280,7,0)</f>
        <v>0</v>
      </c>
      <c r="I95" s="15">
        <f>VLOOKUP($A95,[1]Hoja1!$A$9:$AM$280,4,0)+VLOOKUP($A95,[1]Hoja1!$A$9:$AM$280,6,0)</f>
        <v>0</v>
      </c>
      <c r="J95" s="15">
        <f>VLOOKUP($A95,[1]Hoja1!$A$9:$AM$280,9,0)+VLOOKUP($A95,[1]Hoja1!$A$9:$AM$280,10,0)+VLOOKUP($A95,[1]Hoja1!$A$9:$AM$280,11,0)+VLOOKUP($A95,[1]Hoja1!$A$9:$AM$280,12,0)</f>
        <v>2073.9</v>
      </c>
      <c r="K95" s="16">
        <f t="shared" si="33"/>
        <v>7560</v>
      </c>
      <c r="L95" s="15">
        <f>VLOOKUP($A95,[1]Hoja1!$A$9:$AM$280,35,0)</f>
        <v>2671.38</v>
      </c>
      <c r="M95" s="16">
        <f t="shared" si="34"/>
        <v>4888.62</v>
      </c>
    </row>
    <row r="96" spans="1:13" s="11" customFormat="1" ht="10.5" customHeight="1" x14ac:dyDescent="0.25">
      <c r="A96" s="32"/>
      <c r="B96" s="17"/>
      <c r="C96" s="14"/>
      <c r="D96" s="14"/>
      <c r="E96" s="15"/>
      <c r="F96" s="15"/>
      <c r="G96" s="14"/>
      <c r="H96" s="14"/>
      <c r="I96" s="14"/>
      <c r="J96" s="14"/>
      <c r="K96" s="16"/>
      <c r="L96" s="16"/>
      <c r="M96" s="16"/>
    </row>
    <row r="97" spans="1:13" s="11" customFormat="1" ht="17.25" customHeight="1" x14ac:dyDescent="0.25">
      <c r="A97" s="6" t="s">
        <v>99</v>
      </c>
      <c r="B97" s="7"/>
      <c r="C97" s="8"/>
      <c r="D97" s="8"/>
      <c r="E97" s="9"/>
      <c r="F97" s="9"/>
      <c r="G97" s="8"/>
      <c r="H97" s="8"/>
      <c r="I97" s="8"/>
      <c r="J97" s="8"/>
      <c r="K97" s="10"/>
      <c r="L97" s="10"/>
      <c r="M97" s="10"/>
    </row>
    <row r="98" spans="1:13" s="11" customFormat="1" ht="10.5" customHeight="1" x14ac:dyDescent="0.25">
      <c r="A98" s="32" t="s">
        <v>102</v>
      </c>
      <c r="B98" s="13" t="s">
        <v>103</v>
      </c>
      <c r="C98" s="22" t="s">
        <v>46</v>
      </c>
      <c r="D98" s="22" t="s">
        <v>18</v>
      </c>
      <c r="E98" s="15">
        <v>0</v>
      </c>
      <c r="F98" s="15">
        <v>0</v>
      </c>
      <c r="G98" s="15">
        <v>0</v>
      </c>
      <c r="H98" s="15">
        <v>0</v>
      </c>
      <c r="I98" s="15">
        <v>0</v>
      </c>
      <c r="J98" s="15">
        <v>0</v>
      </c>
      <c r="K98" s="16">
        <f t="shared" ref="K98:K101" si="35">SUM(F98:J98)</f>
        <v>0</v>
      </c>
      <c r="L98" s="15">
        <v>0</v>
      </c>
      <c r="M98" s="16">
        <f t="shared" ref="M98:M101" si="36">+K98-L98</f>
        <v>0</v>
      </c>
    </row>
    <row r="99" spans="1:13" s="11" customFormat="1" ht="10.5" customHeight="1" x14ac:dyDescent="0.25">
      <c r="A99" s="32" t="s">
        <v>151</v>
      </c>
      <c r="B99" s="13" t="s">
        <v>104</v>
      </c>
      <c r="C99" s="22" t="s">
        <v>17</v>
      </c>
      <c r="D99" s="22" t="s">
        <v>18</v>
      </c>
      <c r="E99" s="15">
        <f t="shared" ref="E98:E99" si="37">+F99/30</f>
        <v>333.33</v>
      </c>
      <c r="F99" s="15">
        <f>VLOOKUP($A99,[1]Hoja1!$A$9:$AM$280,3,0)</f>
        <v>9999.9</v>
      </c>
      <c r="G99" s="15">
        <f>VLOOKUP($A99,[1]Hoja1!$A$9:$AM$280,8,0)</f>
        <v>0</v>
      </c>
      <c r="H99" s="15">
        <f>VLOOKUP($A99,[1]Hoja1!$A$9:$AM$280,5,0)+VLOOKUP($A99,[1]Hoja1!$A$9:$AM$280,7,0)</f>
        <v>0</v>
      </c>
      <c r="I99" s="15">
        <f>VLOOKUP($A99,[1]Hoja1!$A$9:$AM$280,4,0)+VLOOKUP($A99,[1]Hoja1!$A$9:$AM$280,6,0)</f>
        <v>0</v>
      </c>
      <c r="J99" s="15">
        <f>VLOOKUP($A99,[1]Hoja1!$A$9:$AM$280,9,0)+VLOOKUP($A99,[1]Hoja1!$A$9:$AM$280,10,0)+VLOOKUP($A99,[1]Hoja1!$A$9:$AM$280,11,0)+VLOOKUP($A99,[1]Hoja1!$A$9:$AM$280,12,0)</f>
        <v>1110.8399999999999</v>
      </c>
      <c r="K99" s="16">
        <f t="shared" si="35"/>
        <v>11110.74</v>
      </c>
      <c r="L99" s="15">
        <f>VLOOKUP($A99,[1]Hoja1!$A$9:$AM$280,35,0)</f>
        <v>1340.12</v>
      </c>
      <c r="M99" s="16">
        <f t="shared" si="36"/>
        <v>9770.619999999999</v>
      </c>
    </row>
    <row r="100" spans="1:13" s="11" customFormat="1" ht="10.5" customHeight="1" x14ac:dyDescent="0.25">
      <c r="A100" s="32" t="s">
        <v>152</v>
      </c>
      <c r="B100" s="13" t="s">
        <v>135</v>
      </c>
      <c r="C100" s="22" t="s">
        <v>136</v>
      </c>
      <c r="D100" s="14" t="s">
        <v>173</v>
      </c>
      <c r="E100" s="15">
        <f t="shared" ref="E100" si="38">+F100/30</f>
        <v>400</v>
      </c>
      <c r="F100" s="15">
        <f>VLOOKUP($A100,[1]Hoja1!$A$9:$AM$280,3,0)</f>
        <v>12000</v>
      </c>
      <c r="G100" s="15">
        <f>VLOOKUP($A100,[1]Hoja1!$A$9:$AM$280,8,0)</f>
        <v>0</v>
      </c>
      <c r="H100" s="15">
        <f>VLOOKUP($A100,[1]Hoja1!$A$9:$AM$280,5,0)+VLOOKUP($A100,[1]Hoja1!$A$9:$AM$280,7,0)</f>
        <v>0</v>
      </c>
      <c r="I100" s="15">
        <f>VLOOKUP($A100,[1]Hoja1!$A$9:$AM$280,4,0)+VLOOKUP($A100,[1]Hoja1!$A$9:$AM$280,6,0)</f>
        <v>0</v>
      </c>
      <c r="J100" s="15">
        <f>VLOOKUP($A100,[1]Hoja1!$A$9:$AM$280,9,0)+VLOOKUP($A100,[1]Hoja1!$A$9:$AM$280,10,0)+VLOOKUP($A100,[1]Hoja1!$A$9:$AM$280,11,0)+VLOOKUP($A100,[1]Hoja1!$A$9:$AM$280,12,0)</f>
        <v>8000</v>
      </c>
      <c r="K100" s="16">
        <f t="shared" si="35"/>
        <v>20000</v>
      </c>
      <c r="L100" s="15">
        <f>VLOOKUP($A100,[1]Hoja1!$A$9:$AM$280,35,0)</f>
        <v>3422.16</v>
      </c>
      <c r="M100" s="16">
        <f t="shared" ref="M100" si="39">+K100-L100</f>
        <v>16577.84</v>
      </c>
    </row>
    <row r="101" spans="1:13" s="11" customFormat="1" ht="10.5" customHeight="1" x14ac:dyDescent="0.25">
      <c r="A101" s="32" t="s">
        <v>202</v>
      </c>
      <c r="B101" s="13" t="s">
        <v>203</v>
      </c>
      <c r="C101" s="22" t="s">
        <v>17</v>
      </c>
      <c r="D101" s="14" t="s">
        <v>173</v>
      </c>
      <c r="E101" s="15">
        <v>220</v>
      </c>
      <c r="F101" s="15">
        <f>VLOOKUP($A101,[1]Hoja1!$A$9:$AM$280,3,0)</f>
        <v>6600</v>
      </c>
      <c r="G101" s="15">
        <f>VLOOKUP($A101,[1]Hoja1!$A$9:$AM$280,8,0)</f>
        <v>0</v>
      </c>
      <c r="H101" s="15">
        <f>VLOOKUP($A101,[1]Hoja1!$A$9:$AM$280,5,0)+VLOOKUP($A101,[1]Hoja1!$A$9:$AM$280,7,0)</f>
        <v>0</v>
      </c>
      <c r="I101" s="15">
        <f>VLOOKUP($A101,[1]Hoja1!$A$9:$AM$280,4,0)+VLOOKUP($A101,[1]Hoja1!$A$9:$AM$280,6,0)</f>
        <v>0</v>
      </c>
      <c r="J101" s="15">
        <f>VLOOKUP($A101,[1]Hoja1!$A$9:$AM$280,9,0)+VLOOKUP($A101,[1]Hoja1!$A$9:$AM$280,10,0)+VLOOKUP($A101,[1]Hoja1!$A$9:$AM$280,11,0)+VLOOKUP($A101,[1]Hoja1!$A$9:$AM$280,12,0)</f>
        <v>2105.3000000000002</v>
      </c>
      <c r="K101" s="16">
        <f t="shared" si="35"/>
        <v>8705.2999999999993</v>
      </c>
      <c r="L101" s="15">
        <f>VLOOKUP($A101,[1]Hoja1!$A$9:$AM$280,35,0)</f>
        <v>912.32</v>
      </c>
      <c r="M101" s="16">
        <f t="shared" si="36"/>
        <v>7792.98</v>
      </c>
    </row>
    <row r="102" spans="1:13" s="11" customFormat="1" ht="10.5" customHeight="1" x14ac:dyDescent="0.25">
      <c r="A102" s="32"/>
      <c r="B102" s="17"/>
      <c r="C102" s="14"/>
      <c r="D102" s="14"/>
      <c r="E102" s="15"/>
      <c r="F102" s="15"/>
      <c r="G102" s="14"/>
      <c r="H102" s="14"/>
      <c r="I102" s="14"/>
      <c r="J102" s="14"/>
      <c r="K102" s="16"/>
      <c r="L102" s="16"/>
      <c r="M102" s="16"/>
    </row>
    <row r="103" spans="1:13" s="11" customFormat="1" ht="17.25" customHeight="1" x14ac:dyDescent="0.25">
      <c r="A103" s="6" t="s">
        <v>105</v>
      </c>
      <c r="B103" s="7"/>
      <c r="C103" s="8"/>
      <c r="D103" s="8"/>
      <c r="E103" s="9"/>
      <c r="F103" s="9"/>
      <c r="G103" s="8"/>
      <c r="H103" s="8"/>
      <c r="I103" s="8"/>
      <c r="J103" s="8"/>
      <c r="K103" s="10"/>
      <c r="L103" s="10"/>
      <c r="M103" s="10"/>
    </row>
    <row r="104" spans="1:13" s="11" customFormat="1" ht="10.5" customHeight="1" x14ac:dyDescent="0.25">
      <c r="A104" s="32" t="s">
        <v>106</v>
      </c>
      <c r="B104" s="13" t="s">
        <v>107</v>
      </c>
      <c r="C104" s="22" t="s">
        <v>17</v>
      </c>
      <c r="D104" s="22" t="s">
        <v>18</v>
      </c>
      <c r="E104" s="15">
        <f t="shared" ref="E104:E106" si="40">+F104/30</f>
        <v>212.8</v>
      </c>
      <c r="F104" s="15">
        <f>VLOOKUP($A104,[1]Hoja1!$A$9:$AM$280,3,0)</f>
        <v>6384</v>
      </c>
      <c r="G104" s="15">
        <f>VLOOKUP($A104,[1]Hoja1!$A$9:$AM$280,8,0)</f>
        <v>0</v>
      </c>
      <c r="H104" s="15">
        <f>VLOOKUP($A104,[1]Hoja1!$A$9:$AM$280,5,0)+VLOOKUP($A104,[1]Hoja1!$A$9:$AM$280,7,0)</f>
        <v>0</v>
      </c>
      <c r="I104" s="15">
        <f>VLOOKUP($A104,[1]Hoja1!$A$9:$AM$280,4,0)+VLOOKUP($A104,[1]Hoja1!$A$9:$AM$280,6,0)</f>
        <v>0</v>
      </c>
      <c r="J104" s="15">
        <f>VLOOKUP($A104,[1]Hoja1!$A$9:$AM$280,9,0)+VLOOKUP($A104,[1]Hoja1!$A$9:$AM$280,10,0)+VLOOKUP($A104,[1]Hoja1!$A$9:$AM$280,11,0)+VLOOKUP($A104,[1]Hoja1!$A$9:$AM$280,12,0)</f>
        <v>0</v>
      </c>
      <c r="K104" s="16">
        <f t="shared" ref="K104:K106" si="41">SUM(F104:J104)</f>
        <v>6384</v>
      </c>
      <c r="L104" s="15">
        <f>VLOOKUP($A104,[1]Hoja1!$A$9:$AM$280,35,0)</f>
        <v>3204.17</v>
      </c>
      <c r="M104" s="16">
        <f t="shared" ref="M104:M106" si="42">+K104-L104</f>
        <v>3179.83</v>
      </c>
    </row>
    <row r="105" spans="1:13" s="11" customFormat="1" ht="10.5" customHeight="1" x14ac:dyDescent="0.25">
      <c r="A105" s="32" t="s">
        <v>204</v>
      </c>
      <c r="B105" s="13" t="s">
        <v>205</v>
      </c>
      <c r="C105" s="14" t="s">
        <v>17</v>
      </c>
      <c r="D105" s="14" t="s">
        <v>173</v>
      </c>
      <c r="E105" s="15">
        <f t="shared" ref="E105" si="43">+F105/30</f>
        <v>51.860999999999997</v>
      </c>
      <c r="F105" s="15">
        <f>VLOOKUP($A105,[1]Hoja1!$A$9:$AM$280,3,0)</f>
        <v>1555.83</v>
      </c>
      <c r="G105" s="15">
        <f>VLOOKUP($A105,[1]Hoja1!$A$9:$AM$280,8,0)</f>
        <v>3054.83</v>
      </c>
      <c r="H105" s="15">
        <f>VLOOKUP($A105,[1]Hoja1!$A$9:$AM$280,5,0)+VLOOKUP($A105,[1]Hoja1!$A$9:$AM$280,7,0)</f>
        <v>0</v>
      </c>
      <c r="I105" s="15">
        <f>VLOOKUP($A105,[1]Hoja1!$A$9:$AM$280,4,0)+VLOOKUP($A105,[1]Hoja1!$A$9:$AM$280,6,0)</f>
        <v>0</v>
      </c>
      <c r="J105" s="15">
        <f>VLOOKUP($A105,[1]Hoja1!$A$9:$AM$280,9,0)+VLOOKUP($A105,[1]Hoja1!$A$9:$AM$280,10,0)+VLOOKUP($A105,[1]Hoja1!$A$9:$AM$280,11,0)+VLOOKUP($A105,[1]Hoja1!$A$9:$AM$280,12,0)</f>
        <v>844.17</v>
      </c>
      <c r="K105" s="16">
        <f>SUM(F105:J105)</f>
        <v>5454.83</v>
      </c>
      <c r="L105" s="15">
        <f>VLOOKUP($A105,[1]Hoja1!$A$9:$AM$280,35,0)</f>
        <v>116.27</v>
      </c>
      <c r="M105" s="16">
        <f t="shared" ref="M105" si="44">+K105-L105</f>
        <v>5338.5599999999995</v>
      </c>
    </row>
    <row r="106" spans="1:13" s="11" customFormat="1" ht="10.5" customHeight="1" x14ac:dyDescent="0.25">
      <c r="A106" s="32" t="s">
        <v>168</v>
      </c>
      <c r="B106" s="13" t="s">
        <v>169</v>
      </c>
      <c r="C106" s="22" t="s">
        <v>136</v>
      </c>
      <c r="D106" s="14" t="s">
        <v>173</v>
      </c>
      <c r="E106" s="15">
        <f t="shared" si="40"/>
        <v>166.66499999999999</v>
      </c>
      <c r="F106" s="15">
        <f>VLOOKUP($A106,[1]Hoja1!$A$9:$AM$280,3,0)</f>
        <v>4999.95</v>
      </c>
      <c r="G106" s="15">
        <f>VLOOKUP($A106,[1]Hoja1!$A$9:$AM$280,8,0)</f>
        <v>6209.98</v>
      </c>
      <c r="H106" s="15">
        <f>VLOOKUP($A106,[1]Hoja1!$A$9:$AM$280,5,0)+VLOOKUP($A106,[1]Hoja1!$A$9:$AM$280,7,0)</f>
        <v>283.10000000000002</v>
      </c>
      <c r="I106" s="15">
        <f>VLOOKUP($A106,[1]Hoja1!$A$9:$AM$280,4,0)+VLOOKUP($A106,[1]Hoja1!$A$9:$AM$280,6,0)</f>
        <v>0</v>
      </c>
      <c r="J106" s="15">
        <f>VLOOKUP($A106,[1]Hoja1!$A$9:$AM$280,9,0)+VLOOKUP($A106,[1]Hoja1!$A$9:$AM$280,10,0)+VLOOKUP($A106,[1]Hoja1!$A$9:$AM$280,11,0)+VLOOKUP($A106,[1]Hoja1!$A$9:$AM$280,12,0)</f>
        <v>5000.05</v>
      </c>
      <c r="K106" s="16">
        <f t="shared" si="41"/>
        <v>16493.080000000002</v>
      </c>
      <c r="L106" s="15">
        <f>VLOOKUP($A106,[1]Hoja1!$A$9:$AM$280,35,0)</f>
        <v>2520.34</v>
      </c>
      <c r="M106" s="16">
        <f t="shared" si="42"/>
        <v>13972.740000000002</v>
      </c>
    </row>
    <row r="107" spans="1:13" s="11" customFormat="1" ht="10.5" customHeight="1" x14ac:dyDescent="0.25">
      <c r="A107" s="32"/>
      <c r="B107" s="17"/>
      <c r="C107" s="14"/>
      <c r="D107" s="14"/>
      <c r="E107" s="15"/>
      <c r="F107" s="15"/>
      <c r="G107" s="14"/>
      <c r="H107" s="14"/>
      <c r="I107" s="14"/>
      <c r="J107" s="14"/>
      <c r="K107" s="16"/>
      <c r="L107" s="16"/>
      <c r="M107" s="16"/>
    </row>
    <row r="108" spans="1:13" s="11" customFormat="1" ht="17.25" customHeight="1" x14ac:dyDescent="0.25">
      <c r="A108" s="6" t="s">
        <v>108</v>
      </c>
      <c r="B108" s="7"/>
      <c r="C108" s="8"/>
      <c r="D108" s="8"/>
      <c r="E108" s="9"/>
      <c r="F108" s="9"/>
      <c r="G108" s="8"/>
      <c r="H108" s="8"/>
      <c r="I108" s="8"/>
      <c r="J108" s="8"/>
      <c r="K108" s="10"/>
      <c r="L108" s="10"/>
      <c r="M108" s="10"/>
    </row>
    <row r="109" spans="1:13" s="11" customFormat="1" ht="13.5" customHeight="1" x14ac:dyDescent="0.25">
      <c r="A109" s="32" t="s">
        <v>187</v>
      </c>
      <c r="B109" s="13" t="s">
        <v>188</v>
      </c>
      <c r="C109" s="22" t="s">
        <v>17</v>
      </c>
      <c r="D109" s="22" t="s">
        <v>173</v>
      </c>
      <c r="E109" s="15">
        <f t="shared" ref="E109:E112" si="45">+F109/30</f>
        <v>172.87</v>
      </c>
      <c r="F109" s="15">
        <f>VLOOKUP($A109,[1]Hoja1!$A$9:$AM$280,3,0)</f>
        <v>5186.1000000000004</v>
      </c>
      <c r="G109" s="15">
        <f>VLOOKUP($A109,[1]Hoja1!$A$9:$AM$280,8,0)</f>
        <v>0</v>
      </c>
      <c r="H109" s="15">
        <f>VLOOKUP($A109,[1]Hoja1!$A$9:$AM$280,5,0)+VLOOKUP($A109,[1]Hoja1!$A$9:$AM$280,7,0)</f>
        <v>0</v>
      </c>
      <c r="I109" s="15">
        <f>VLOOKUP($A109,[1]Hoja1!$A$9:$AM$280,4,0)+VLOOKUP($A109,[1]Hoja1!$A$9:$AM$280,6,0)</f>
        <v>0</v>
      </c>
      <c r="J109" s="15">
        <f>VLOOKUP($A109,[1]Hoja1!$A$9:$AM$280,9,0)+VLOOKUP($A109,[1]Hoja1!$A$9:$AM$280,10,0)+VLOOKUP($A109,[1]Hoja1!$A$9:$AM$280,11,0)+VLOOKUP($A109,[1]Hoja1!$A$9:$AM$280,12,0)</f>
        <v>2813.92</v>
      </c>
      <c r="K109" s="16">
        <f t="shared" ref="K109:K112" si="46">SUM(F109:J109)</f>
        <v>8000.02</v>
      </c>
      <c r="L109" s="15">
        <f>VLOOKUP($A109,[1]Hoja1!$A$9:$AM$280,35,0)</f>
        <v>805.37</v>
      </c>
      <c r="M109" s="16">
        <f t="shared" ref="M109:M112" si="47">+K109-L109</f>
        <v>7194.6500000000005</v>
      </c>
    </row>
    <row r="110" spans="1:13" s="11" customFormat="1" ht="13.5" customHeight="1" x14ac:dyDescent="0.25">
      <c r="A110" s="32" t="s">
        <v>170</v>
      </c>
      <c r="B110" s="13" t="s">
        <v>171</v>
      </c>
      <c r="C110" s="22" t="s">
        <v>17</v>
      </c>
      <c r="D110" s="22" t="s">
        <v>173</v>
      </c>
      <c r="E110" s="15">
        <f t="shared" si="45"/>
        <v>172.87</v>
      </c>
      <c r="F110" s="15">
        <f>VLOOKUP($A110,[1]Hoja1!$A$9:$AM$280,3,0)</f>
        <v>5186.1000000000004</v>
      </c>
      <c r="G110" s="15">
        <f>VLOOKUP($A110,[1]Hoja1!$A$9:$AM$280,8,0)</f>
        <v>0</v>
      </c>
      <c r="H110" s="15">
        <f>VLOOKUP($A110,[1]Hoja1!$A$9:$AM$280,5,0)+VLOOKUP($A110,[1]Hoja1!$A$9:$AM$280,7,0)</f>
        <v>0</v>
      </c>
      <c r="I110" s="15">
        <f>VLOOKUP($A110,[1]Hoja1!$A$9:$AM$280,4,0)+VLOOKUP($A110,[1]Hoja1!$A$9:$AM$280,6,0)</f>
        <v>0</v>
      </c>
      <c r="J110" s="15">
        <f>VLOOKUP($A110,[1]Hoja1!$A$9:$AM$280,9,0)+VLOOKUP($A110,[1]Hoja1!$A$9:$AM$280,10,0)+VLOOKUP($A110,[1]Hoja1!$A$9:$AM$280,11,0)+VLOOKUP($A110,[1]Hoja1!$A$9:$AM$280,12,0)</f>
        <v>0</v>
      </c>
      <c r="K110" s="16">
        <f t="shared" si="46"/>
        <v>5186.1000000000004</v>
      </c>
      <c r="L110" s="15">
        <f>VLOOKUP($A110,[1]Hoja1!$A$9:$AM$280,35,0)</f>
        <v>148.66</v>
      </c>
      <c r="M110" s="16">
        <f t="shared" si="47"/>
        <v>5037.4400000000005</v>
      </c>
    </row>
    <row r="111" spans="1:13" s="11" customFormat="1" ht="13.5" customHeight="1" x14ac:dyDescent="0.25">
      <c r="A111" s="32" t="s">
        <v>166</v>
      </c>
      <c r="B111" s="13" t="s">
        <v>167</v>
      </c>
      <c r="C111" s="22" t="s">
        <v>17</v>
      </c>
      <c r="D111" s="22" t="s">
        <v>173</v>
      </c>
      <c r="E111" s="15">
        <f t="shared" si="45"/>
        <v>212.6</v>
      </c>
      <c r="F111" s="15">
        <f>VLOOKUP($A111,[1]Hoja1!$A$9:$AM$280,3,0)</f>
        <v>6378</v>
      </c>
      <c r="G111" s="15">
        <f>VLOOKUP($A111,[1]Hoja1!$A$9:$AM$280,8,0)</f>
        <v>0</v>
      </c>
      <c r="H111" s="15">
        <f>VLOOKUP($A111,[1]Hoja1!$A$9:$AM$280,5,0)+VLOOKUP($A111,[1]Hoja1!$A$9:$AM$280,7,0)</f>
        <v>0</v>
      </c>
      <c r="I111" s="15">
        <f>VLOOKUP($A111,[1]Hoja1!$A$9:$AM$280,4,0)+VLOOKUP($A111,[1]Hoja1!$A$9:$AM$280,6,0)</f>
        <v>0</v>
      </c>
      <c r="J111" s="15">
        <f>VLOOKUP($A111,[1]Hoja1!$A$9:$AM$280,9,0)+VLOOKUP($A111,[1]Hoja1!$A$9:$AM$280,10,0)+VLOOKUP($A111,[1]Hoja1!$A$9:$AM$280,11,0)+VLOOKUP($A111,[1]Hoja1!$A$9:$AM$280,12,0)</f>
        <v>0</v>
      </c>
      <c r="K111" s="16">
        <f t="shared" si="46"/>
        <v>6378</v>
      </c>
      <c r="L111" s="15">
        <f>VLOOKUP($A111,[1]Hoja1!$A$9:$AM$280,35,0)</f>
        <v>1306.03</v>
      </c>
      <c r="M111" s="16">
        <f t="shared" si="47"/>
        <v>5071.97</v>
      </c>
    </row>
    <row r="112" spans="1:13" s="11" customFormat="1" ht="13.5" customHeight="1" x14ac:dyDescent="0.25">
      <c r="A112" s="32" t="s">
        <v>183</v>
      </c>
      <c r="B112" s="13" t="s">
        <v>184</v>
      </c>
      <c r="C112" s="22" t="s">
        <v>62</v>
      </c>
      <c r="D112" s="22" t="s">
        <v>173</v>
      </c>
      <c r="E112" s="15">
        <f t="shared" si="45"/>
        <v>172.87</v>
      </c>
      <c r="F112" s="15">
        <f>VLOOKUP($A112,[1]Hoja1!$A$9:$AM$280,3,0)</f>
        <v>5186.1000000000004</v>
      </c>
      <c r="G112" s="15">
        <f>VLOOKUP($A112,[1]Hoja1!$A$9:$AM$280,8,0)</f>
        <v>0</v>
      </c>
      <c r="H112" s="15">
        <f>VLOOKUP($A112,[1]Hoja1!$A$9:$AM$280,5,0)+VLOOKUP($A112,[1]Hoja1!$A$9:$AM$280,7,0)</f>
        <v>0</v>
      </c>
      <c r="I112" s="15">
        <f>VLOOKUP($A112,[1]Hoja1!$A$9:$AM$280,4,0)+VLOOKUP($A112,[1]Hoja1!$A$9:$AM$280,6,0)</f>
        <v>0</v>
      </c>
      <c r="J112" s="15">
        <f>VLOOKUP($A112,[1]Hoja1!$A$9:$AM$280,9,0)+VLOOKUP($A112,[1]Hoja1!$A$9:$AM$280,10,0)+VLOOKUP($A112,[1]Hoja1!$A$9:$AM$280,11,0)+VLOOKUP($A112,[1]Hoja1!$A$9:$AM$280,12,0)</f>
        <v>1131.9000000000001</v>
      </c>
      <c r="K112" s="16">
        <f t="shared" si="46"/>
        <v>6318</v>
      </c>
      <c r="L112" s="15">
        <f>VLOOKUP($A112,[1]Hoja1!$A$9:$AM$280,35,0)</f>
        <v>166.82</v>
      </c>
      <c r="M112" s="16">
        <f t="shared" si="47"/>
        <v>6151.18</v>
      </c>
    </row>
    <row r="113" spans="1:13" s="11" customFormat="1" ht="10.5" customHeight="1" x14ac:dyDescent="0.25">
      <c r="A113" s="32"/>
      <c r="B113" s="17"/>
      <c r="C113" s="14"/>
      <c r="D113" s="14"/>
      <c r="E113" s="15"/>
      <c r="F113" s="15"/>
      <c r="G113" s="14"/>
      <c r="H113" s="14"/>
      <c r="I113" s="14"/>
      <c r="J113" s="14"/>
      <c r="K113" s="16"/>
      <c r="L113" s="16"/>
      <c r="M113" s="16"/>
    </row>
    <row r="114" spans="1:13" s="11" customFormat="1" ht="17.25" customHeight="1" x14ac:dyDescent="0.25">
      <c r="A114" s="6" t="s">
        <v>109</v>
      </c>
      <c r="B114" s="7"/>
      <c r="C114" s="8"/>
      <c r="D114" s="8"/>
      <c r="E114" s="9"/>
      <c r="F114" s="9"/>
      <c r="G114" s="8"/>
      <c r="H114" s="8"/>
      <c r="I114" s="8"/>
      <c r="J114" s="8"/>
      <c r="K114" s="10"/>
      <c r="L114" s="10"/>
      <c r="M114" s="10"/>
    </row>
    <row r="115" spans="1:13" s="11" customFormat="1" ht="10.5" customHeight="1" x14ac:dyDescent="0.25">
      <c r="A115" s="32" t="s">
        <v>161</v>
      </c>
      <c r="B115" s="13" t="s">
        <v>162</v>
      </c>
      <c r="C115" s="22" t="s">
        <v>62</v>
      </c>
      <c r="D115" s="14" t="s">
        <v>173</v>
      </c>
      <c r="E115" s="15">
        <f t="shared" ref="E115:E116" si="48">+F115/30</f>
        <v>172.87</v>
      </c>
      <c r="F115" s="15">
        <f>VLOOKUP($A115,[1]Hoja1!$A$9:$AM$280,3,0)</f>
        <v>5186.1000000000004</v>
      </c>
      <c r="G115" s="15">
        <f>VLOOKUP($A115,[1]Hoja1!$A$9:$AM$280,8,0)</f>
        <v>0</v>
      </c>
      <c r="H115" s="15">
        <f>VLOOKUP($A115,[1]Hoja1!$A$9:$AM$280,5,0)+VLOOKUP($A115,[1]Hoja1!$A$9:$AM$280,7,0)</f>
        <v>0</v>
      </c>
      <c r="I115" s="15">
        <f>VLOOKUP($A115,[1]Hoja1!$A$9:$AM$280,4,0)+VLOOKUP($A115,[1]Hoja1!$A$9:$AM$280,6,0)</f>
        <v>0</v>
      </c>
      <c r="J115" s="15">
        <f>VLOOKUP($A115,[1]Hoja1!$A$9:$AM$280,9,0)+VLOOKUP($A115,[1]Hoja1!$A$9:$AM$280,10,0)+VLOOKUP($A115,[1]Hoja1!$A$9:$AM$280,11,0)+VLOOKUP($A115,[1]Hoja1!$A$9:$AM$280,12,0)</f>
        <v>0</v>
      </c>
      <c r="K115" s="16">
        <f t="shared" ref="K115:K116" si="49">SUM(F115:J115)</f>
        <v>5186.1000000000004</v>
      </c>
      <c r="L115" s="15">
        <f>VLOOKUP($A115,[1]Hoja1!$A$9:$AM$280,35,0)</f>
        <v>-17.18</v>
      </c>
      <c r="M115" s="16">
        <f t="shared" ref="M115:M116" si="50">+K115-L115</f>
        <v>5203.2800000000007</v>
      </c>
    </row>
    <row r="116" spans="1:13" s="11" customFormat="1" ht="10.5" customHeight="1" x14ac:dyDescent="0.25">
      <c r="A116" s="32" t="s">
        <v>159</v>
      </c>
      <c r="B116" s="13" t="s">
        <v>160</v>
      </c>
      <c r="C116" s="22" t="s">
        <v>17</v>
      </c>
      <c r="D116" s="14" t="s">
        <v>173</v>
      </c>
      <c r="E116" s="15">
        <f t="shared" si="48"/>
        <v>200</v>
      </c>
      <c r="F116" s="15">
        <f>VLOOKUP($A116,[1]Hoja1!$A$9:$AM$280,3,0)</f>
        <v>6000</v>
      </c>
      <c r="G116" s="15">
        <f>VLOOKUP($A116,[1]Hoja1!$A$9:$AM$280,8,0)</f>
        <v>0</v>
      </c>
      <c r="H116" s="15">
        <f>VLOOKUP($A116,[1]Hoja1!$A$9:$AM$280,5,0)+VLOOKUP($A116,[1]Hoja1!$A$9:$AM$280,7,0)</f>
        <v>0</v>
      </c>
      <c r="I116" s="15">
        <f>VLOOKUP($A116,[1]Hoja1!$A$9:$AM$280,4,0)+VLOOKUP($A116,[1]Hoja1!$A$9:$AM$280,6,0)</f>
        <v>0</v>
      </c>
      <c r="J116" s="15">
        <f>VLOOKUP($A116,[1]Hoja1!$A$9:$AM$280,9,0)+VLOOKUP($A116,[1]Hoja1!$A$9:$AM$280,10,0)+VLOOKUP($A116,[1]Hoja1!$A$9:$AM$280,11,0)+VLOOKUP($A116,[1]Hoja1!$A$9:$AM$280,12,0)</f>
        <v>2000</v>
      </c>
      <c r="K116" s="16">
        <f t="shared" si="49"/>
        <v>8000</v>
      </c>
      <c r="L116" s="15">
        <f>VLOOKUP($A116,[1]Hoja1!$A$9:$AM$280,35,0)</f>
        <v>813.4</v>
      </c>
      <c r="M116" s="16">
        <f t="shared" si="50"/>
        <v>7186.6</v>
      </c>
    </row>
    <row r="117" spans="1:13" s="11" customFormat="1" ht="10.5" customHeight="1" x14ac:dyDescent="0.25">
      <c r="A117" s="32"/>
      <c r="B117" s="17"/>
      <c r="C117" s="14"/>
      <c r="D117" s="14"/>
      <c r="E117" s="15"/>
      <c r="F117" s="15"/>
      <c r="G117" s="14"/>
      <c r="H117" s="14"/>
      <c r="I117" s="14"/>
      <c r="J117" s="14"/>
      <c r="K117" s="16"/>
      <c r="L117" s="16"/>
      <c r="M117" s="16"/>
    </row>
    <row r="118" spans="1:13" s="11" customFormat="1" ht="17.25" customHeight="1" x14ac:dyDescent="0.25">
      <c r="A118" s="6" t="s">
        <v>110</v>
      </c>
      <c r="B118" s="7"/>
      <c r="C118" s="8"/>
      <c r="D118" s="8"/>
      <c r="E118" s="9"/>
      <c r="F118" s="9"/>
      <c r="G118" s="8"/>
      <c r="H118" s="8"/>
      <c r="I118" s="8"/>
      <c r="J118" s="8"/>
      <c r="K118" s="10"/>
      <c r="L118" s="10"/>
      <c r="M118" s="10"/>
    </row>
    <row r="119" spans="1:13" s="11" customFormat="1" ht="10.5" customHeight="1" x14ac:dyDescent="0.25">
      <c r="A119" s="32" t="s">
        <v>153</v>
      </c>
      <c r="B119" s="17" t="s">
        <v>121</v>
      </c>
      <c r="C119" s="14" t="s">
        <v>17</v>
      </c>
      <c r="D119" s="14" t="s">
        <v>173</v>
      </c>
      <c r="E119" s="15">
        <f>+F119/30</f>
        <v>333.33</v>
      </c>
      <c r="F119" s="15">
        <f>VLOOKUP($A119,[1]Hoja1!$A$9:$AM$280,3,0)</f>
        <v>9999.9</v>
      </c>
      <c r="G119" s="15">
        <f>VLOOKUP($A119,[1]Hoja1!$A$9:$AM$280,8,0)</f>
        <v>0</v>
      </c>
      <c r="H119" s="15">
        <f>VLOOKUP($A119,[1]Hoja1!$A$9:$AM$280,5,0)+VLOOKUP($A119,[1]Hoja1!$A$9:$AM$280,7,0)</f>
        <v>0</v>
      </c>
      <c r="I119" s="15">
        <f>VLOOKUP($A119,[1]Hoja1!$A$9:$AM$280,4,0)+VLOOKUP($A119,[1]Hoja1!$A$9:$AM$280,6,0)</f>
        <v>0</v>
      </c>
      <c r="J119" s="15">
        <f>VLOOKUP($A119,[1]Hoja1!$A$9:$AM$280,9,0)+VLOOKUP($A119,[1]Hoja1!$A$9:$AM$280,10,0)+VLOOKUP($A119,[1]Hoja1!$A$9:$AM$280,11,0)+VLOOKUP($A119,[1]Hoja1!$A$9:$AM$280,12,0)</f>
        <v>6603.04</v>
      </c>
      <c r="K119" s="16">
        <f>SUM(F119:J119)</f>
        <v>16602.939999999999</v>
      </c>
      <c r="L119" s="15">
        <f>VLOOKUP($A119,[1]Hoja1!$A$9:$AM$280,35,0)</f>
        <v>2593.64</v>
      </c>
      <c r="M119" s="16">
        <f>+K119-L119</f>
        <v>14009.3</v>
      </c>
    </row>
    <row r="120" spans="1:13" s="11" customFormat="1" ht="10.5" customHeight="1" x14ac:dyDescent="0.25">
      <c r="A120" s="32"/>
      <c r="B120" s="17"/>
      <c r="C120" s="14"/>
      <c r="D120" s="14"/>
      <c r="E120" s="15"/>
      <c r="F120" s="15"/>
      <c r="G120" s="14"/>
      <c r="H120" s="14"/>
      <c r="I120" s="14"/>
      <c r="J120" s="14"/>
      <c r="K120" s="16"/>
      <c r="L120" s="16"/>
      <c r="M120" s="16"/>
    </row>
    <row r="121" spans="1:13" s="11" customFormat="1" ht="17.25" customHeight="1" x14ac:dyDescent="0.25">
      <c r="A121" s="6" t="s">
        <v>133</v>
      </c>
      <c r="B121" s="7"/>
      <c r="C121" s="8"/>
      <c r="D121" s="8"/>
      <c r="E121" s="9"/>
      <c r="F121" s="9"/>
      <c r="G121" s="8"/>
      <c r="H121" s="8"/>
      <c r="I121" s="8"/>
      <c r="J121" s="8"/>
      <c r="K121" s="10"/>
      <c r="L121" s="10"/>
      <c r="M121" s="10"/>
    </row>
    <row r="122" spans="1:13" s="11" customFormat="1" ht="10.5" customHeight="1" x14ac:dyDescent="0.25">
      <c r="A122" s="32" t="s">
        <v>154</v>
      </c>
      <c r="B122" s="13" t="s">
        <v>134</v>
      </c>
      <c r="C122" s="22" t="s">
        <v>17</v>
      </c>
      <c r="D122" s="14" t="s">
        <v>173</v>
      </c>
      <c r="E122" s="15">
        <f t="shared" ref="E122:E123" si="51">+F122/30</f>
        <v>200</v>
      </c>
      <c r="F122" s="15">
        <f>VLOOKUP($A122,[1]Hoja1!$A$9:$AM$280,3,0)</f>
        <v>6000</v>
      </c>
      <c r="G122" s="15">
        <f>VLOOKUP($A122,[1]Hoja1!$A$9:$AM$280,8,0)</f>
        <v>0</v>
      </c>
      <c r="H122" s="15">
        <f>VLOOKUP($A122,[1]Hoja1!$A$9:$AM$280,5,0)+VLOOKUP($A122,[1]Hoja1!$A$9:$AM$280,7,0)</f>
        <v>0</v>
      </c>
      <c r="I122" s="15">
        <f>VLOOKUP($A122,[1]Hoja1!$A$9:$AM$280,4,0)+VLOOKUP($A122,[1]Hoja1!$A$9:$AM$280,6,0)</f>
        <v>0</v>
      </c>
      <c r="J122" s="15">
        <f>VLOOKUP($A122,[1]Hoja1!$A$9:$AM$280,9,0)+VLOOKUP($A122,[1]Hoja1!$A$9:$AM$280,10,0)+VLOOKUP($A122,[1]Hoja1!$A$9:$AM$280,11,0)+VLOOKUP($A122,[1]Hoja1!$A$9:$AM$280,12,0)</f>
        <v>2139.6999999999998</v>
      </c>
      <c r="K122" s="16">
        <f t="shared" ref="K122:K123" si="52">SUM(F122:J122)</f>
        <v>8139.7</v>
      </c>
      <c r="L122" s="15">
        <f>VLOOKUP($A122,[1]Hoja1!$A$9:$AM$280,35,0)</f>
        <v>3982.09</v>
      </c>
      <c r="M122" s="16">
        <f t="shared" ref="M122:M123" si="53">+K122-L122</f>
        <v>4157.6099999999997</v>
      </c>
    </row>
    <row r="123" spans="1:13" s="11" customFormat="1" ht="10.5" customHeight="1" x14ac:dyDescent="0.25">
      <c r="A123" s="32" t="s">
        <v>200</v>
      </c>
      <c r="B123" s="13" t="s">
        <v>201</v>
      </c>
      <c r="C123" s="22" t="s">
        <v>17</v>
      </c>
      <c r="D123" s="14" t="s">
        <v>173</v>
      </c>
      <c r="E123" s="15">
        <f t="shared" si="51"/>
        <v>200</v>
      </c>
      <c r="F123" s="15">
        <f>VLOOKUP($A123,[1]Hoja1!$A$9:$AM$280,3,0)</f>
        <v>6000</v>
      </c>
      <c r="G123" s="15">
        <f>VLOOKUP($A123,[1]Hoja1!$A$9:$AM$280,8,0)</f>
        <v>0</v>
      </c>
      <c r="H123" s="15">
        <f>VLOOKUP($A123,[1]Hoja1!$A$9:$AM$280,5,0)+VLOOKUP($A123,[1]Hoja1!$A$9:$AM$280,7,0)</f>
        <v>0</v>
      </c>
      <c r="I123" s="15">
        <f>VLOOKUP($A123,[1]Hoja1!$A$9:$AM$280,4,0)+VLOOKUP($A123,[1]Hoja1!$A$9:$AM$280,6,0)</f>
        <v>0</v>
      </c>
      <c r="J123" s="15">
        <f>VLOOKUP($A123,[1]Hoja1!$A$9:$AM$280,9,0)+VLOOKUP($A123,[1]Hoja1!$A$9:$AM$280,10,0)+VLOOKUP($A123,[1]Hoja1!$A$9:$AM$280,11,0)+VLOOKUP($A123,[1]Hoja1!$A$9:$AM$280,12,0)</f>
        <v>2139.6999999999998</v>
      </c>
      <c r="K123" s="16">
        <f t="shared" si="52"/>
        <v>8139.7</v>
      </c>
      <c r="L123" s="15">
        <f>VLOOKUP($A123,[1]Hoja1!$A$9:$AM$280,35,0)</f>
        <v>5003.09</v>
      </c>
      <c r="M123" s="16">
        <f t="shared" si="53"/>
        <v>3136.6099999999997</v>
      </c>
    </row>
    <row r="124" spans="1:13" s="11" customFormat="1" ht="10.5" customHeight="1" x14ac:dyDescent="0.25">
      <c r="A124" s="32"/>
      <c r="B124" s="17"/>
      <c r="C124" s="14"/>
      <c r="D124" s="14"/>
      <c r="E124" s="15"/>
      <c r="F124" s="15"/>
      <c r="G124" s="14"/>
      <c r="H124" s="14"/>
      <c r="I124" s="14"/>
      <c r="J124" s="14"/>
      <c r="K124" s="16"/>
      <c r="L124" s="16"/>
      <c r="M124" s="16"/>
    </row>
    <row r="125" spans="1:13" s="11" customFormat="1" ht="17.25" customHeight="1" x14ac:dyDescent="0.25">
      <c r="A125" s="6" t="s">
        <v>195</v>
      </c>
      <c r="B125" s="7"/>
      <c r="C125" s="8"/>
      <c r="D125" s="8"/>
      <c r="E125" s="9"/>
      <c r="F125" s="9"/>
      <c r="G125" s="8"/>
      <c r="H125" s="8"/>
      <c r="I125" s="8"/>
      <c r="J125" s="8"/>
      <c r="K125" s="10"/>
      <c r="L125" s="10"/>
      <c r="M125" s="10"/>
    </row>
    <row r="126" spans="1:13" s="11" customFormat="1" ht="10.5" customHeight="1" x14ac:dyDescent="0.25">
      <c r="A126" s="32" t="s">
        <v>174</v>
      </c>
      <c r="B126" s="13" t="s">
        <v>175</v>
      </c>
      <c r="C126" s="14" t="s">
        <v>180</v>
      </c>
      <c r="D126" s="14" t="s">
        <v>173</v>
      </c>
      <c r="E126" s="15">
        <f>+F126/30</f>
        <v>580.98</v>
      </c>
      <c r="F126" s="15">
        <f>VLOOKUP($A126,[1]Hoja1!$A$9:$AM$280,3,0)</f>
        <v>17429.400000000001</v>
      </c>
      <c r="G126" s="15">
        <f>VLOOKUP($A126,[1]Hoja1!$A$9:$AM$280,8,0)</f>
        <v>0</v>
      </c>
      <c r="H126" s="15">
        <f>VLOOKUP($A126,[1]Hoja1!$A$9:$AM$280,5,0)+VLOOKUP($A126,[1]Hoja1!$A$9:$AM$280,7,0)</f>
        <v>0</v>
      </c>
      <c r="I126" s="15">
        <f>VLOOKUP($A126,[1]Hoja1!$A$9:$AM$280,4,0)+VLOOKUP($A126,[1]Hoja1!$A$9:$AM$280,6,0)</f>
        <v>0</v>
      </c>
      <c r="J126" s="15">
        <f>VLOOKUP($A126,[1]Hoja1!$A$9:$AM$280,9,0)+VLOOKUP($A126,[1]Hoja1!$A$9:$AM$280,10,0)+VLOOKUP($A126,[1]Hoja1!$A$9:$AM$280,11,0)+VLOOKUP($A126,[1]Hoja1!$A$9:$AM$280,12,0)</f>
        <v>0</v>
      </c>
      <c r="K126" s="16">
        <f>SUM(F126:J126)</f>
        <v>17429.400000000001</v>
      </c>
      <c r="L126" s="15">
        <f>VLOOKUP($A126,[1]Hoja1!$A$9:$AM$280,35,0)</f>
        <v>2825.26</v>
      </c>
      <c r="M126" s="16">
        <f>+K126-L126</f>
        <v>14604.140000000001</v>
      </c>
    </row>
    <row r="127" spans="1:13" s="11" customFormat="1" ht="10.5" customHeight="1" x14ac:dyDescent="0.25">
      <c r="A127" s="32"/>
      <c r="B127" s="17"/>
      <c r="C127" s="14"/>
      <c r="D127" s="14"/>
      <c r="E127" s="15"/>
      <c r="F127" s="15"/>
      <c r="G127" s="14"/>
      <c r="H127" s="14"/>
      <c r="I127" s="14"/>
      <c r="J127" s="14"/>
      <c r="K127" s="16"/>
      <c r="L127" s="16"/>
      <c r="M127" s="16"/>
    </row>
    <row r="128" spans="1:13" s="11" customFormat="1" ht="17.25" customHeight="1" x14ac:dyDescent="0.25">
      <c r="A128" s="6" t="s">
        <v>111</v>
      </c>
      <c r="B128" s="7"/>
      <c r="C128" s="8"/>
      <c r="D128" s="8"/>
      <c r="E128" s="9"/>
      <c r="F128" s="9"/>
      <c r="G128" s="8"/>
      <c r="H128" s="8"/>
      <c r="I128" s="8"/>
      <c r="J128" s="8"/>
      <c r="K128" s="10"/>
      <c r="L128" s="10"/>
      <c r="M128" s="10"/>
    </row>
    <row r="129" spans="1:13" s="11" customFormat="1" ht="10.5" customHeight="1" x14ac:dyDescent="0.25">
      <c r="A129" s="32" t="s">
        <v>112</v>
      </c>
      <c r="B129" s="13" t="s">
        <v>113</v>
      </c>
      <c r="C129" s="22" t="s">
        <v>17</v>
      </c>
      <c r="D129" s="22" t="s">
        <v>18</v>
      </c>
      <c r="E129" s="15">
        <f>+F129/30</f>
        <v>172.87</v>
      </c>
      <c r="F129" s="15">
        <f>VLOOKUP($A129,[1]Hoja1!$A$9:$AM$280,3,0)</f>
        <v>5186.1000000000004</v>
      </c>
      <c r="G129" s="15">
        <f>VLOOKUP($A129,[1]Hoja1!$A$9:$AM$280,8,0)</f>
        <v>0</v>
      </c>
      <c r="H129" s="15">
        <f>VLOOKUP($A129,[1]Hoja1!$A$9:$AM$280,5,0)+VLOOKUP($A129,[1]Hoja1!$A$9:$AM$280,7,0)</f>
        <v>0</v>
      </c>
      <c r="I129" s="15">
        <f>VLOOKUP($A129,[1]Hoja1!$A$9:$AM$280,4,0)+VLOOKUP($A129,[1]Hoja1!$A$9:$AM$280,6,0)</f>
        <v>0</v>
      </c>
      <c r="J129" s="15">
        <f>VLOOKUP($A129,[1]Hoja1!$A$9:$AM$280,9,0)+VLOOKUP($A129,[1]Hoja1!$A$9:$AM$280,10,0)+VLOOKUP($A129,[1]Hoja1!$A$9:$AM$280,11,0)+VLOOKUP($A129,[1]Hoja1!$A$9:$AM$280,12,0)</f>
        <v>1113.9000000000001</v>
      </c>
      <c r="K129" s="16">
        <f>SUM(F129:J129)</f>
        <v>6300</v>
      </c>
      <c r="L129" s="15">
        <f>VLOOKUP($A129,[1]Hoja1!$A$9:$AM$280,35,0)</f>
        <v>164.86</v>
      </c>
      <c r="M129" s="16">
        <f>+K129-L129</f>
        <v>6135.14</v>
      </c>
    </row>
    <row r="130" spans="1:13" s="11" customFormat="1" ht="10.5" customHeight="1" x14ac:dyDescent="0.25">
      <c r="A130" s="32"/>
      <c r="B130" s="17"/>
      <c r="C130" s="14"/>
      <c r="D130" s="14"/>
      <c r="E130" s="15"/>
      <c r="F130" s="15"/>
      <c r="G130" s="14"/>
      <c r="H130" s="14"/>
      <c r="I130" s="14"/>
      <c r="J130" s="14"/>
      <c r="K130" s="16"/>
      <c r="L130" s="16"/>
      <c r="M130" s="16"/>
    </row>
    <row r="131" spans="1:13" s="11" customFormat="1" ht="17.25" customHeight="1" x14ac:dyDescent="0.25">
      <c r="A131" s="6" t="s">
        <v>114</v>
      </c>
      <c r="B131" s="7"/>
      <c r="C131" s="8"/>
      <c r="D131" s="8"/>
      <c r="E131" s="9"/>
      <c r="F131" s="9"/>
      <c r="G131" s="8"/>
      <c r="H131" s="8"/>
      <c r="I131" s="8"/>
      <c r="J131" s="8"/>
      <c r="K131" s="10"/>
      <c r="L131" s="10"/>
      <c r="M131" s="10"/>
    </row>
    <row r="132" spans="1:13" s="11" customFormat="1" ht="10.5" customHeight="1" x14ac:dyDescent="0.25">
      <c r="A132" s="32" t="s">
        <v>122</v>
      </c>
      <c r="B132" s="23" t="s">
        <v>116</v>
      </c>
      <c r="C132" s="22" t="s">
        <v>17</v>
      </c>
      <c r="D132" s="14" t="s">
        <v>173</v>
      </c>
      <c r="E132" s="15">
        <f>+F132/30</f>
        <v>172.87</v>
      </c>
      <c r="F132" s="15">
        <f>VLOOKUP($A132,[1]Hoja1!$A$9:$AM$280,3,0)</f>
        <v>5186.1000000000004</v>
      </c>
      <c r="G132" s="15">
        <f>VLOOKUP($A132,[1]Hoja1!$A$9:$AM$280,8,0)</f>
        <v>0</v>
      </c>
      <c r="H132" s="15">
        <f>VLOOKUP($A132,[1]Hoja1!$A$9:$AM$280,5,0)+VLOOKUP($A132,[1]Hoja1!$A$9:$AM$280,7,0)</f>
        <v>0</v>
      </c>
      <c r="I132" s="15">
        <f>VLOOKUP($A132,[1]Hoja1!$A$9:$AM$280,4,0)+VLOOKUP($A132,[1]Hoja1!$A$9:$AM$280,6,0)</f>
        <v>0</v>
      </c>
      <c r="J132" s="15">
        <f>VLOOKUP($A132,[1]Hoja1!$A$9:$AM$280,9,0)+VLOOKUP($A132,[1]Hoja1!$A$9:$AM$280,10,0)+VLOOKUP($A132,[1]Hoja1!$A$9:$AM$280,11,0)+VLOOKUP($A132,[1]Hoja1!$A$9:$AM$280,12,0)</f>
        <v>0</v>
      </c>
      <c r="K132" s="16">
        <f>SUM(F132:J132)</f>
        <v>5186.1000000000004</v>
      </c>
      <c r="L132" s="15">
        <f>VLOOKUP($A132,[1]Hoja1!$A$9:$AM$280,35,0)</f>
        <v>-17.18</v>
      </c>
      <c r="M132" s="16">
        <f>+K132-L132</f>
        <v>5203.2800000000007</v>
      </c>
    </row>
    <row r="133" spans="1:13" x14ac:dyDescent="0.25">
      <c r="K133" s="26"/>
      <c r="L133" s="26"/>
      <c r="M133" s="26"/>
    </row>
    <row r="135" spans="1:13" ht="17.25" customHeight="1" x14ac:dyDescent="0.25">
      <c r="K135" s="27">
        <f>SUM(K7:K132)</f>
        <v>805833.90999999945</v>
      </c>
      <c r="L135" s="27">
        <f>SUM(L7:L132)</f>
        <v>153755.35000000003</v>
      </c>
      <c r="M135" s="27">
        <f>SUM(M7:M132)</f>
        <v>652078.56000000017</v>
      </c>
    </row>
    <row r="136" spans="1:13" ht="17.25" customHeight="1" x14ac:dyDescent="0.2">
      <c r="J136" s="25"/>
      <c r="K136" s="44">
        <v>805833.91</v>
      </c>
      <c r="L136" s="45">
        <v>153755.35</v>
      </c>
      <c r="M136" s="45">
        <v>652078.56000000006</v>
      </c>
    </row>
    <row r="137" spans="1:13" ht="17.25" customHeight="1" x14ac:dyDescent="0.2">
      <c r="K137" s="29">
        <f>+K135-K136</f>
        <v>0</v>
      </c>
      <c r="L137" s="30">
        <f t="shared" ref="L137:M137" si="54">+L135-L136</f>
        <v>0</v>
      </c>
      <c r="M137" s="30">
        <f t="shared" si="54"/>
        <v>0</v>
      </c>
    </row>
    <row r="138" spans="1:13" ht="17.25" customHeight="1" x14ac:dyDescent="0.25">
      <c r="L138" s="28"/>
      <c r="M138" s="28"/>
    </row>
    <row r="139" spans="1:13" ht="17.25" customHeight="1" x14ac:dyDescent="0.2">
      <c r="K139" s="31"/>
      <c r="L139" s="31"/>
      <c r="M139" s="31"/>
    </row>
    <row r="140" spans="1:13" ht="17.25" customHeight="1" x14ac:dyDescent="0.25">
      <c r="K140" s="28"/>
      <c r="L140" s="28"/>
      <c r="M140" s="28"/>
    </row>
    <row r="141" spans="1:13" ht="17.25" customHeight="1" x14ac:dyDescent="0.25"/>
    <row r="142" spans="1:13" ht="17.25" customHeight="1" x14ac:dyDescent="0.25"/>
    <row r="143" spans="1:13" ht="17.25" customHeight="1" x14ac:dyDescent="0.25"/>
    <row r="144" spans="1:13" ht="17.25" customHeight="1" x14ac:dyDescent="0.25"/>
    <row r="145" ht="17.25" customHeight="1" x14ac:dyDescent="0.25"/>
    <row r="146" ht="17.25" customHeight="1" x14ac:dyDescent="0.25"/>
    <row r="147" ht="17.25" customHeight="1" x14ac:dyDescent="0.25"/>
    <row r="148" ht="17.25" customHeight="1" x14ac:dyDescent="0.25"/>
    <row r="149" ht="17.25" customHeight="1" x14ac:dyDescent="0.25"/>
    <row r="150" ht="17.25" customHeight="1" x14ac:dyDescent="0.25"/>
    <row r="151" ht="17.25" customHeight="1" x14ac:dyDescent="0.25"/>
    <row r="152" ht="17.25" customHeight="1" x14ac:dyDescent="0.25"/>
    <row r="153" ht="17.25" customHeight="1" x14ac:dyDescent="0.25"/>
    <row r="154" ht="17.25" customHeight="1" x14ac:dyDescent="0.25"/>
    <row r="155" ht="17.25" customHeight="1" x14ac:dyDescent="0.25"/>
    <row r="156" ht="17.25" customHeight="1" x14ac:dyDescent="0.25"/>
    <row r="157" ht="17.25" customHeight="1" x14ac:dyDescent="0.25"/>
    <row r="158" ht="17.25" customHeight="1" x14ac:dyDescent="0.25"/>
    <row r="159" ht="17.25" customHeight="1" x14ac:dyDescent="0.25"/>
    <row r="160" ht="17.25" customHeight="1" x14ac:dyDescent="0.25"/>
    <row r="161" ht="17.25" customHeight="1" x14ac:dyDescent="0.25"/>
    <row r="162" ht="17.25" customHeight="1" x14ac:dyDescent="0.25"/>
    <row r="163" ht="17.25" customHeight="1" x14ac:dyDescent="0.25"/>
    <row r="164" ht="17.25" customHeight="1" x14ac:dyDescent="0.25"/>
    <row r="165" ht="17.25" customHeight="1" x14ac:dyDescent="0.25"/>
    <row r="166" ht="17.25" customHeight="1" x14ac:dyDescent="0.25"/>
    <row r="167" ht="17.25" customHeight="1" x14ac:dyDescent="0.25"/>
    <row r="168" ht="17.25" customHeight="1" x14ac:dyDescent="0.25"/>
    <row r="169" ht="17.25" customHeight="1" x14ac:dyDescent="0.25"/>
    <row r="170" ht="17.25" customHeight="1" x14ac:dyDescent="0.25"/>
    <row r="171" ht="17.25" customHeight="1" x14ac:dyDescent="0.25"/>
    <row r="172" ht="17.25" customHeight="1" x14ac:dyDescent="0.25"/>
    <row r="173" ht="17.25" customHeight="1" x14ac:dyDescent="0.25"/>
    <row r="174" ht="17.25" customHeight="1" x14ac:dyDescent="0.25"/>
    <row r="175" ht="17.25" customHeight="1" x14ac:dyDescent="0.25"/>
    <row r="176" ht="17.25" customHeight="1" x14ac:dyDescent="0.25"/>
    <row r="177" ht="17.25" customHeight="1" x14ac:dyDescent="0.25"/>
    <row r="178" ht="17.25" customHeight="1" x14ac:dyDescent="0.25"/>
    <row r="179" ht="17.25" customHeight="1" x14ac:dyDescent="0.25"/>
    <row r="180" ht="17.25" customHeight="1" x14ac:dyDescent="0.25"/>
    <row r="181" ht="17.25" customHeight="1" x14ac:dyDescent="0.25"/>
    <row r="182" ht="17.25" customHeight="1" x14ac:dyDescent="0.25"/>
    <row r="183" ht="17.25" customHeight="1" x14ac:dyDescent="0.25"/>
    <row r="184" ht="17.25" customHeight="1" x14ac:dyDescent="0.25"/>
    <row r="185" ht="17.25" customHeight="1" x14ac:dyDescent="0.25"/>
    <row r="186" ht="17.25" customHeight="1" x14ac:dyDescent="0.25"/>
    <row r="187" ht="17.25" customHeight="1" x14ac:dyDescent="0.25"/>
  </sheetData>
  <autoFilter ref="A6:M134" xr:uid="{00000000-0009-0000-0000-000000000000}"/>
  <mergeCells count="11">
    <mergeCell ref="M5:M6"/>
    <mergeCell ref="A1:M1"/>
    <mergeCell ref="A2:M2"/>
    <mergeCell ref="A3:M3"/>
    <mergeCell ref="A5:A6"/>
    <mergeCell ref="B5:B6"/>
    <mergeCell ref="C5:C6"/>
    <mergeCell ref="D5:D6"/>
    <mergeCell ref="E5:J5"/>
    <mergeCell ref="K5:K6"/>
    <mergeCell ref="L5:L6"/>
  </mergeCells>
  <printOptions horizontalCentered="1"/>
  <pageMargins left="0.32" right="0.37" top="0.46" bottom="0.43307086614173229" header="0.31496062992125984" footer="0.23622047244094491"/>
  <pageSetup scale="44" fitToHeight="4" orientation="landscape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Mayo</vt:lpstr>
      <vt:lpstr>Mayo!Área_de_impresión</vt:lpstr>
      <vt:lpstr>Mayo!Títulos_a_imprimir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Finanzas01</cp:lastModifiedBy>
  <dcterms:created xsi:type="dcterms:W3CDTF">2019-06-26T21:08:16Z</dcterms:created>
  <dcterms:modified xsi:type="dcterms:W3CDTF">2022-06-13T21:42:38Z</dcterms:modified>
</cp:coreProperties>
</file>