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C:\Users\Finanzas01\Documents\ARACELI\Transparencia\"/>
    </mc:Choice>
  </mc:AlternateContent>
  <xr:revisionPtr revIDLastSave="0" documentId="13_ncr:1_{53A654AE-9843-409C-8FB8-0E0CB59F799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rzo" sheetId="1" r:id="rId1"/>
  </sheets>
  <externalReferences>
    <externalReference r:id="rId2"/>
  </externalReferences>
  <definedNames>
    <definedName name="_xlnm._FilterDatabase" localSheetId="0" hidden="1">Marzo!$A$6:$M$136</definedName>
    <definedName name="_xlnm.Print_Area" localSheetId="0">Marzo!$A$1:$M$134</definedName>
    <definedName name="_xlnm.Print_Titles" localSheetId="0">Marzo!$1:$6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4" i="1" l="1"/>
  <c r="L131" i="1"/>
  <c r="L128" i="1"/>
  <c r="L125" i="1"/>
  <c r="L124" i="1"/>
  <c r="L121" i="1"/>
  <c r="L118" i="1"/>
  <c r="L117" i="1"/>
  <c r="L114" i="1"/>
  <c r="L113" i="1"/>
  <c r="L112" i="1"/>
  <c r="L111" i="1"/>
  <c r="L108" i="1"/>
  <c r="L106" i="1"/>
  <c r="L103" i="1"/>
  <c r="L102" i="1"/>
  <c r="L101" i="1"/>
  <c r="L100" i="1"/>
  <c r="L97" i="1"/>
  <c r="L96" i="1"/>
  <c r="L93" i="1"/>
  <c r="L90" i="1"/>
  <c r="L87" i="1"/>
  <c r="L86" i="1"/>
  <c r="L83" i="1"/>
  <c r="L80" i="1"/>
  <c r="L79" i="1"/>
  <c r="L76" i="1"/>
  <c r="L75" i="1"/>
  <c r="L72" i="1"/>
  <c r="L68" i="1"/>
  <c r="L67" i="1"/>
  <c r="L66" i="1"/>
  <c r="L65" i="1"/>
  <c r="L62" i="1"/>
  <c r="L61" i="1"/>
  <c r="L60" i="1"/>
  <c r="L59" i="1"/>
  <c r="L58" i="1"/>
  <c r="L55" i="1"/>
  <c r="L54" i="1"/>
  <c r="L107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5" i="1"/>
  <c r="L34" i="1"/>
  <c r="L31" i="1"/>
  <c r="L28" i="1"/>
  <c r="L27" i="1"/>
  <c r="L26" i="1"/>
  <c r="L25" i="1"/>
  <c r="L24" i="1"/>
  <c r="L21" i="1"/>
  <c r="L20" i="1"/>
  <c r="L17" i="1"/>
  <c r="L14" i="1"/>
  <c r="L13" i="1"/>
  <c r="L12" i="1"/>
  <c r="L11" i="1"/>
  <c r="L10" i="1"/>
  <c r="L9" i="1"/>
  <c r="L8" i="1"/>
  <c r="J134" i="1"/>
  <c r="J131" i="1"/>
  <c r="J128" i="1"/>
  <c r="J125" i="1"/>
  <c r="J124" i="1"/>
  <c r="J121" i="1"/>
  <c r="J118" i="1"/>
  <c r="J117" i="1"/>
  <c r="J114" i="1"/>
  <c r="J113" i="1"/>
  <c r="J112" i="1"/>
  <c r="J111" i="1"/>
  <c r="J108" i="1"/>
  <c r="J106" i="1"/>
  <c r="J103" i="1"/>
  <c r="J102" i="1"/>
  <c r="J101" i="1"/>
  <c r="J100" i="1"/>
  <c r="J97" i="1"/>
  <c r="J96" i="1"/>
  <c r="J93" i="1"/>
  <c r="J90" i="1"/>
  <c r="J87" i="1"/>
  <c r="J86" i="1"/>
  <c r="J83" i="1"/>
  <c r="J80" i="1"/>
  <c r="J79" i="1"/>
  <c r="J76" i="1"/>
  <c r="J75" i="1"/>
  <c r="J72" i="1"/>
  <c r="J68" i="1"/>
  <c r="J67" i="1"/>
  <c r="J66" i="1"/>
  <c r="J65" i="1"/>
  <c r="J62" i="1"/>
  <c r="J61" i="1"/>
  <c r="J60" i="1"/>
  <c r="J59" i="1"/>
  <c r="J58" i="1"/>
  <c r="J55" i="1"/>
  <c r="J54" i="1"/>
  <c r="J107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5" i="1"/>
  <c r="J34" i="1"/>
  <c r="J31" i="1"/>
  <c r="J28" i="1"/>
  <c r="J27" i="1"/>
  <c r="J26" i="1"/>
  <c r="J25" i="1"/>
  <c r="J24" i="1"/>
  <c r="J21" i="1"/>
  <c r="J20" i="1"/>
  <c r="J17" i="1"/>
  <c r="J14" i="1"/>
  <c r="J13" i="1"/>
  <c r="J12" i="1"/>
  <c r="J11" i="1"/>
  <c r="J10" i="1"/>
  <c r="J9" i="1"/>
  <c r="J8" i="1"/>
  <c r="I134" i="1"/>
  <c r="I131" i="1"/>
  <c r="I128" i="1"/>
  <c r="I125" i="1"/>
  <c r="I124" i="1"/>
  <c r="I121" i="1"/>
  <c r="I118" i="1"/>
  <c r="I117" i="1"/>
  <c r="I114" i="1"/>
  <c r="I113" i="1"/>
  <c r="I112" i="1"/>
  <c r="I111" i="1"/>
  <c r="I108" i="1"/>
  <c r="I106" i="1"/>
  <c r="I103" i="1"/>
  <c r="I102" i="1"/>
  <c r="I101" i="1"/>
  <c r="I100" i="1"/>
  <c r="I97" i="1"/>
  <c r="I96" i="1"/>
  <c r="I93" i="1"/>
  <c r="I90" i="1"/>
  <c r="I87" i="1"/>
  <c r="I86" i="1"/>
  <c r="I83" i="1"/>
  <c r="I80" i="1"/>
  <c r="I79" i="1"/>
  <c r="I76" i="1"/>
  <c r="I75" i="1"/>
  <c r="I72" i="1"/>
  <c r="I68" i="1"/>
  <c r="I67" i="1"/>
  <c r="I66" i="1"/>
  <c r="I65" i="1"/>
  <c r="I62" i="1"/>
  <c r="I61" i="1"/>
  <c r="I60" i="1"/>
  <c r="I59" i="1"/>
  <c r="I58" i="1"/>
  <c r="I55" i="1"/>
  <c r="I54" i="1"/>
  <c r="I107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5" i="1"/>
  <c r="I34" i="1"/>
  <c r="I31" i="1"/>
  <c r="I28" i="1"/>
  <c r="I27" i="1"/>
  <c r="I26" i="1"/>
  <c r="I25" i="1"/>
  <c r="I24" i="1"/>
  <c r="I21" i="1"/>
  <c r="I20" i="1"/>
  <c r="I17" i="1"/>
  <c r="I14" i="1"/>
  <c r="I13" i="1"/>
  <c r="I12" i="1"/>
  <c r="I11" i="1"/>
  <c r="I10" i="1"/>
  <c r="I9" i="1"/>
  <c r="H134" i="1"/>
  <c r="H131" i="1"/>
  <c r="H128" i="1"/>
  <c r="H125" i="1"/>
  <c r="H124" i="1"/>
  <c r="H121" i="1"/>
  <c r="H118" i="1"/>
  <c r="H117" i="1"/>
  <c r="H114" i="1"/>
  <c r="H113" i="1"/>
  <c r="H112" i="1"/>
  <c r="H111" i="1"/>
  <c r="H108" i="1"/>
  <c r="H106" i="1"/>
  <c r="H103" i="1"/>
  <c r="H102" i="1"/>
  <c r="H101" i="1"/>
  <c r="H100" i="1"/>
  <c r="H97" i="1"/>
  <c r="H96" i="1"/>
  <c r="H93" i="1"/>
  <c r="H90" i="1"/>
  <c r="H87" i="1"/>
  <c r="H86" i="1"/>
  <c r="H83" i="1"/>
  <c r="H80" i="1"/>
  <c r="H79" i="1"/>
  <c r="H76" i="1"/>
  <c r="H75" i="1"/>
  <c r="H72" i="1"/>
  <c r="H68" i="1"/>
  <c r="H67" i="1"/>
  <c r="H66" i="1"/>
  <c r="H65" i="1"/>
  <c r="H62" i="1"/>
  <c r="H61" i="1"/>
  <c r="H60" i="1"/>
  <c r="H59" i="1"/>
  <c r="H58" i="1"/>
  <c r="H55" i="1"/>
  <c r="H54" i="1"/>
  <c r="H107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5" i="1"/>
  <c r="H34" i="1"/>
  <c r="H31" i="1"/>
  <c r="H28" i="1"/>
  <c r="H27" i="1"/>
  <c r="H26" i="1"/>
  <c r="H25" i="1"/>
  <c r="H24" i="1"/>
  <c r="H21" i="1"/>
  <c r="H20" i="1"/>
  <c r="H17" i="1"/>
  <c r="H14" i="1"/>
  <c r="H13" i="1"/>
  <c r="H12" i="1"/>
  <c r="H11" i="1"/>
  <c r="H10" i="1"/>
  <c r="H9" i="1"/>
  <c r="H8" i="1"/>
  <c r="G134" i="1"/>
  <c r="G131" i="1"/>
  <c r="G128" i="1"/>
  <c r="G125" i="1"/>
  <c r="G124" i="1"/>
  <c r="G121" i="1"/>
  <c r="G118" i="1"/>
  <c r="G117" i="1"/>
  <c r="G114" i="1"/>
  <c r="G113" i="1"/>
  <c r="G112" i="1"/>
  <c r="G111" i="1"/>
  <c r="G108" i="1"/>
  <c r="G106" i="1"/>
  <c r="G103" i="1"/>
  <c r="G102" i="1"/>
  <c r="G101" i="1"/>
  <c r="G100" i="1"/>
  <c r="G97" i="1"/>
  <c r="G96" i="1"/>
  <c r="G93" i="1"/>
  <c r="G90" i="1"/>
  <c r="G87" i="1"/>
  <c r="G86" i="1"/>
  <c r="G83" i="1"/>
  <c r="G80" i="1"/>
  <c r="G79" i="1"/>
  <c r="G76" i="1"/>
  <c r="G75" i="1"/>
  <c r="G72" i="1"/>
  <c r="G68" i="1"/>
  <c r="G67" i="1"/>
  <c r="G66" i="1"/>
  <c r="G65" i="1"/>
  <c r="G62" i="1"/>
  <c r="G61" i="1"/>
  <c r="G60" i="1"/>
  <c r="G59" i="1"/>
  <c r="G58" i="1"/>
  <c r="G55" i="1"/>
  <c r="G54" i="1"/>
  <c r="G107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5" i="1"/>
  <c r="G34" i="1"/>
  <c r="G31" i="1"/>
  <c r="G28" i="1"/>
  <c r="G27" i="1"/>
  <c r="G26" i="1"/>
  <c r="G25" i="1"/>
  <c r="G24" i="1"/>
  <c r="G21" i="1"/>
  <c r="G20" i="1"/>
  <c r="G17" i="1"/>
  <c r="G14" i="1"/>
  <c r="G13" i="1"/>
  <c r="G12" i="1"/>
  <c r="G11" i="1"/>
  <c r="G10" i="1"/>
  <c r="G9" i="1"/>
  <c r="G8" i="1"/>
  <c r="F134" i="1"/>
  <c r="F131" i="1"/>
  <c r="F128" i="1"/>
  <c r="F125" i="1"/>
  <c r="F124" i="1"/>
  <c r="F121" i="1"/>
  <c r="F118" i="1"/>
  <c r="F117" i="1"/>
  <c r="F114" i="1"/>
  <c r="F113" i="1"/>
  <c r="F112" i="1"/>
  <c r="F111" i="1"/>
  <c r="F108" i="1"/>
  <c r="F106" i="1"/>
  <c r="F103" i="1"/>
  <c r="F102" i="1"/>
  <c r="F101" i="1"/>
  <c r="F100" i="1"/>
  <c r="F97" i="1"/>
  <c r="F96" i="1"/>
  <c r="F93" i="1"/>
  <c r="F90" i="1"/>
  <c r="F87" i="1"/>
  <c r="F86" i="1"/>
  <c r="F83" i="1"/>
  <c r="F80" i="1"/>
  <c r="F79" i="1"/>
  <c r="F76" i="1"/>
  <c r="F75" i="1"/>
  <c r="F72" i="1"/>
  <c r="F68" i="1"/>
  <c r="F67" i="1"/>
  <c r="F66" i="1"/>
  <c r="F65" i="1"/>
  <c r="F62" i="1"/>
  <c r="F61" i="1"/>
  <c r="F60" i="1"/>
  <c r="F59" i="1"/>
  <c r="F58" i="1"/>
  <c r="F55" i="1"/>
  <c r="F54" i="1"/>
  <c r="F107" i="1"/>
  <c r="E107" i="1" s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5" i="1"/>
  <c r="F34" i="1"/>
  <c r="F31" i="1"/>
  <c r="F28" i="1"/>
  <c r="F27" i="1"/>
  <c r="F26" i="1"/>
  <c r="F25" i="1"/>
  <c r="F24" i="1"/>
  <c r="F21" i="1"/>
  <c r="F20" i="1"/>
  <c r="F17" i="1"/>
  <c r="F14" i="1"/>
  <c r="F13" i="1"/>
  <c r="F12" i="1"/>
  <c r="F11" i="1"/>
  <c r="F10" i="1"/>
  <c r="F9" i="1"/>
  <c r="I8" i="1"/>
  <c r="F8" i="1"/>
  <c r="E102" i="1"/>
  <c r="L137" i="1" l="1"/>
  <c r="L139" i="1" s="1"/>
  <c r="K21" i="1"/>
  <c r="K35" i="1"/>
  <c r="K9" i="1"/>
  <c r="K106" i="1"/>
  <c r="K121" i="1"/>
  <c r="K14" i="1"/>
  <c r="K28" i="1"/>
  <c r="K41" i="1"/>
  <c r="K49" i="1"/>
  <c r="K58" i="1"/>
  <c r="K68" i="1"/>
  <c r="K87" i="1"/>
  <c r="K103" i="1"/>
  <c r="K128" i="1"/>
  <c r="K12" i="1"/>
  <c r="K26" i="1"/>
  <c r="K39" i="1"/>
  <c r="K44" i="1"/>
  <c r="K47" i="1"/>
  <c r="K52" i="1"/>
  <c r="K54" i="1"/>
  <c r="K61" i="1"/>
  <c r="K66" i="1"/>
  <c r="K76" i="1"/>
  <c r="K83" i="1"/>
  <c r="K96" i="1"/>
  <c r="M96" i="1" s="1"/>
  <c r="K101" i="1"/>
  <c r="K111" i="1"/>
  <c r="K113" i="1"/>
  <c r="K131" i="1"/>
  <c r="K114" i="1"/>
  <c r="K11" i="1"/>
  <c r="K25" i="1"/>
  <c r="K38" i="1"/>
  <c r="K46" i="1"/>
  <c r="K107" i="1"/>
  <c r="M107" i="1" s="1"/>
  <c r="K65" i="1"/>
  <c r="K80" i="1"/>
  <c r="K100" i="1"/>
  <c r="K118" i="1"/>
  <c r="K125" i="1"/>
  <c r="K134" i="1"/>
  <c r="K13" i="1"/>
  <c r="K20" i="1"/>
  <c r="K27" i="1"/>
  <c r="K34" i="1"/>
  <c r="K40" i="1"/>
  <c r="K43" i="1"/>
  <c r="K48" i="1"/>
  <c r="K51" i="1"/>
  <c r="K55" i="1"/>
  <c r="K60" i="1"/>
  <c r="K67" i="1"/>
  <c r="K75" i="1"/>
  <c r="K86" i="1"/>
  <c r="K93" i="1"/>
  <c r="K102" i="1"/>
  <c r="M102" i="1" s="1"/>
  <c r="K10" i="1"/>
  <c r="K24" i="1"/>
  <c r="K45" i="1"/>
  <c r="K53" i="1"/>
  <c r="K62" i="1"/>
  <c r="K79" i="1"/>
  <c r="K97" i="1"/>
  <c r="M97" i="1" s="1"/>
  <c r="K108" i="1"/>
  <c r="K112" i="1"/>
  <c r="K117" i="1"/>
  <c r="K124" i="1"/>
  <c r="K17" i="1"/>
  <c r="K31" i="1"/>
  <c r="K42" i="1"/>
  <c r="K50" i="1"/>
  <c r="K59" i="1"/>
  <c r="K72" i="1"/>
  <c r="K90" i="1"/>
  <c r="E96" i="1"/>
  <c r="M125" i="1" l="1"/>
  <c r="E125" i="1"/>
  <c r="M124" i="1"/>
  <c r="E124" i="1"/>
  <c r="E20" i="1"/>
  <c r="E55" i="1"/>
  <c r="E131" i="1"/>
  <c r="E121" i="1"/>
  <c r="E114" i="1"/>
  <c r="E112" i="1"/>
  <c r="E108" i="1"/>
  <c r="E101" i="1"/>
  <c r="E90" i="1"/>
  <c r="E86" i="1"/>
  <c r="E80" i="1"/>
  <c r="E76" i="1"/>
  <c r="E75" i="1"/>
  <c r="E68" i="1"/>
  <c r="E66" i="1"/>
  <c r="E62" i="1"/>
  <c r="E60" i="1"/>
  <c r="E58" i="1"/>
  <c r="E53" i="1"/>
  <c r="E51" i="1"/>
  <c r="E49" i="1"/>
  <c r="E47" i="1"/>
  <c r="E45" i="1"/>
  <c r="E43" i="1"/>
  <c r="E41" i="1"/>
  <c r="E39" i="1"/>
  <c r="E34" i="1"/>
  <c r="E28" i="1"/>
  <c r="E26" i="1"/>
  <c r="E24" i="1"/>
  <c r="E21" i="1"/>
  <c r="E128" i="1"/>
  <c r="E14" i="1"/>
  <c r="E13" i="1"/>
  <c r="E12" i="1"/>
  <c r="E11" i="1"/>
  <c r="E9" i="1"/>
  <c r="M20" i="1" l="1"/>
  <c r="M55" i="1"/>
  <c r="M66" i="1"/>
  <c r="M80" i="1"/>
  <c r="M114" i="1"/>
  <c r="M14" i="1"/>
  <c r="M101" i="1"/>
  <c r="M53" i="1"/>
  <c r="M103" i="1"/>
  <c r="M131" i="1"/>
  <c r="M17" i="1"/>
  <c r="M9" i="1"/>
  <c r="M35" i="1"/>
  <c r="M52" i="1"/>
  <c r="M90" i="1"/>
  <c r="M11" i="1"/>
  <c r="M21" i="1"/>
  <c r="M28" i="1"/>
  <c r="M60" i="1"/>
  <c r="M75" i="1"/>
  <c r="M108" i="1"/>
  <c r="M26" i="1"/>
  <c r="M44" i="1"/>
  <c r="M45" i="1"/>
  <c r="M58" i="1"/>
  <c r="M68" i="1"/>
  <c r="M86" i="1"/>
  <c r="E17" i="1"/>
  <c r="M24" i="1"/>
  <c r="M34" i="1"/>
  <c r="M40" i="1"/>
  <c r="M41" i="1"/>
  <c r="M48" i="1"/>
  <c r="M49" i="1"/>
  <c r="M62" i="1"/>
  <c r="M76" i="1"/>
  <c r="M112" i="1"/>
  <c r="M121" i="1"/>
  <c r="M10" i="1"/>
  <c r="M13" i="1"/>
  <c r="M31" i="1"/>
  <c r="E31" i="1"/>
  <c r="E72" i="1"/>
  <c r="M72" i="1"/>
  <c r="E87" i="1"/>
  <c r="M87" i="1"/>
  <c r="E100" i="1"/>
  <c r="M100" i="1"/>
  <c r="E106" i="1"/>
  <c r="M106" i="1"/>
  <c r="E113" i="1"/>
  <c r="M113" i="1"/>
  <c r="E118" i="1"/>
  <c r="M118" i="1"/>
  <c r="E54" i="1"/>
  <c r="M54" i="1"/>
  <c r="E59" i="1"/>
  <c r="M59" i="1"/>
  <c r="E65" i="1"/>
  <c r="M65" i="1"/>
  <c r="E79" i="1"/>
  <c r="M79" i="1"/>
  <c r="M128" i="1"/>
  <c r="M61" i="1"/>
  <c r="M67" i="1"/>
  <c r="E134" i="1"/>
  <c r="M134" i="1"/>
  <c r="M12" i="1"/>
  <c r="E10" i="1"/>
  <c r="M25" i="1"/>
  <c r="E25" i="1"/>
  <c r="M27" i="1"/>
  <c r="E27" i="1"/>
  <c r="E38" i="1"/>
  <c r="M38" i="1"/>
  <c r="M39" i="1"/>
  <c r="E42" i="1"/>
  <c r="M42" i="1"/>
  <c r="M43" i="1"/>
  <c r="E46" i="1"/>
  <c r="M46" i="1"/>
  <c r="M47" i="1"/>
  <c r="E50" i="1"/>
  <c r="M50" i="1"/>
  <c r="M51" i="1"/>
  <c r="M83" i="1"/>
  <c r="M93" i="1"/>
  <c r="M111" i="1"/>
  <c r="M117" i="1"/>
  <c r="E35" i="1"/>
  <c r="E40" i="1"/>
  <c r="E44" i="1"/>
  <c r="E48" i="1"/>
  <c r="E52" i="1"/>
  <c r="E61" i="1"/>
  <c r="E67" i="1"/>
  <c r="E83" i="1"/>
  <c r="E93" i="1"/>
  <c r="E111" i="1"/>
  <c r="E117" i="1"/>
  <c r="E8" i="1" l="1"/>
  <c r="K8" i="1" l="1"/>
  <c r="K137" i="1" s="1"/>
  <c r="K139" i="1" s="1"/>
  <c r="M8" i="1" l="1"/>
  <c r="M137" i="1" s="1"/>
  <c r="M139" i="1" s="1"/>
</calcChain>
</file>

<file path=xl/sharedStrings.xml><?xml version="1.0" encoding="utf-8"?>
<sst xmlns="http://schemas.openxmlformats.org/spreadsheetml/2006/main" count="347" uniqueCount="216">
  <si>
    <t>COMITÉ DIRECTIVO ESTATAL DEL PRI EN JALISCO</t>
  </si>
  <si>
    <t>Código</t>
  </si>
  <si>
    <t>Nombre</t>
  </si>
  <si>
    <t>Puesto</t>
  </si>
  <si>
    <t>Tipo de Pago</t>
  </si>
  <si>
    <t xml:space="preserve">TIPO DE PRESTACIONES </t>
  </si>
  <si>
    <t>Total de Percepciones</t>
  </si>
  <si>
    <t>Total de Deducciones</t>
  </si>
  <si>
    <t>Neto</t>
  </si>
  <si>
    <t>Salario Diario Bruto</t>
  </si>
  <si>
    <t xml:space="preserve">Aguinaldo Anual </t>
  </si>
  <si>
    <t>*Prima Vacacional</t>
  </si>
  <si>
    <t xml:space="preserve">Vacaciones </t>
  </si>
  <si>
    <t>Otras Percepciones</t>
  </si>
  <si>
    <t>Departamento 4103 CDE PRESIDENCIA</t>
  </si>
  <si>
    <t>00007</t>
  </si>
  <si>
    <t>De León Corona Jane Vanessa</t>
  </si>
  <si>
    <t>Auxiliar Administrativo</t>
  </si>
  <si>
    <t>Sueldos</t>
  </si>
  <si>
    <t>00216</t>
  </si>
  <si>
    <t>Decena Hernandez Lizette</t>
  </si>
  <si>
    <t>00113</t>
  </si>
  <si>
    <t>Hernandez Murillo Jose Adrian</t>
  </si>
  <si>
    <t>00199</t>
  </si>
  <si>
    <t>Meza Arana Mayra Gisela</t>
  </si>
  <si>
    <t>Departamento 4104 CDE SECRETARIA GENERAL</t>
  </si>
  <si>
    <t>Departamento 4106 CDE SECRETARIA DE ACCION ELECTORAL</t>
  </si>
  <si>
    <t>00202</t>
  </si>
  <si>
    <t>Arciniega Oropeza Alejandra Paola</t>
  </si>
  <si>
    <t>00743</t>
  </si>
  <si>
    <t>Martinez Macias  Norma Irene</t>
  </si>
  <si>
    <t>Departamento 4123 CDE SECRETARIA DE ATENCION P DISCAPACIDAD</t>
  </si>
  <si>
    <t>00276</t>
  </si>
  <si>
    <t>Mata Avila Jesus</t>
  </si>
  <si>
    <t>Secretario</t>
  </si>
  <si>
    <t>Departamento 4109 CDE SECRETARIA DE COMUNICACION SOCIAL</t>
  </si>
  <si>
    <t>00005</t>
  </si>
  <si>
    <t>Contreras García Lucila</t>
  </si>
  <si>
    <t>00021</t>
  </si>
  <si>
    <t>Rojas Lopez Miguel Angel</t>
  </si>
  <si>
    <t>Departamento 4107 CDE SECRETARIA DE FINANZAS Y ADMINISTRACION</t>
  </si>
  <si>
    <t>00001</t>
  </si>
  <si>
    <t>Andrade Padilla Daniel</t>
  </si>
  <si>
    <t>Auxiliar de Mantenimiento</t>
  </si>
  <si>
    <t>00461</t>
  </si>
  <si>
    <t>Borrayo De La Cruz Ericka Guillermina</t>
  </si>
  <si>
    <t>Intendente</t>
  </si>
  <si>
    <t>00187</t>
  </si>
  <si>
    <t>Gallegos Negrete Rosa Elena</t>
  </si>
  <si>
    <t>00165</t>
  </si>
  <si>
    <t>Gomez Dueñas Roselia</t>
  </si>
  <si>
    <t>00451</t>
  </si>
  <si>
    <t>Partida Ceja Francisco Javier</t>
  </si>
  <si>
    <t>00118</t>
  </si>
  <si>
    <t>Ramirez Gallegos Lorena</t>
  </si>
  <si>
    <t>00080</t>
  </si>
  <si>
    <t>Romero Romero Ingrid</t>
  </si>
  <si>
    <t>00169</t>
  </si>
  <si>
    <t>Tovar Lopez Rogelio</t>
  </si>
  <si>
    <t>Encargado de Informatica</t>
  </si>
  <si>
    <t>00836</t>
  </si>
  <si>
    <t>Arredondo Zuñiga Victor Manuel</t>
  </si>
  <si>
    <t>Velador</t>
  </si>
  <si>
    <t>Auxiliar Contable</t>
  </si>
  <si>
    <t>Reyes Granada Araceli Janeth</t>
  </si>
  <si>
    <t>00843</t>
  </si>
  <si>
    <t>Navarro Villa Lorena</t>
  </si>
  <si>
    <t>Larios Calvario Manuel</t>
  </si>
  <si>
    <t>Mantenimiento</t>
  </si>
  <si>
    <t>Luna Medrano Cesar Alejandro</t>
  </si>
  <si>
    <t>Departamento JUBILADOS</t>
  </si>
  <si>
    <t>Delgado Valenzuela Roberto</t>
  </si>
  <si>
    <t>Jubilado</t>
  </si>
  <si>
    <t>Rodriguez Ramirez Magdaleno</t>
  </si>
  <si>
    <t>Santillan Gonzalez Maria De La Paz</t>
  </si>
  <si>
    <t>Departamento 4105 CDE SECRETARIA DE ORGANIZACION</t>
  </si>
  <si>
    <t>00517</t>
  </si>
  <si>
    <t>Alvarado Rojas Mayra Alejandra</t>
  </si>
  <si>
    <t>00158</t>
  </si>
  <si>
    <t>Melendez Quezada Owen Mario</t>
  </si>
  <si>
    <t>Ortiz Mora Jose Alberto</t>
  </si>
  <si>
    <t>Departamento 4110 CDE SECRETARIA JURIDICA Y DE TRANSPARENCIA</t>
  </si>
  <si>
    <t>00195</t>
  </si>
  <si>
    <t>Murguia Escobedo Sandra Buenaventura</t>
  </si>
  <si>
    <t>Abogada</t>
  </si>
  <si>
    <t>Departamento 4117 CDE COMISION DE JUSTICIA PARTIDARIA</t>
  </si>
  <si>
    <t>00071</t>
  </si>
  <si>
    <t>Huerta Gomez Elizabeth</t>
  </si>
  <si>
    <t>Coordinador</t>
  </si>
  <si>
    <t>Departamento 4118 CDE COMISION ESTATAL DE PROCESOS INTERNOS</t>
  </si>
  <si>
    <t>00042</t>
  </si>
  <si>
    <t>Muciño Velazquez Erika Viviana</t>
  </si>
  <si>
    <t>Departamento 9114 INSTITUTO REYES HEROLES</t>
  </si>
  <si>
    <t>00093</t>
  </si>
  <si>
    <t>Hernandez Virgen Veronica</t>
  </si>
  <si>
    <t>Departamento 4301 SECT MOVIMIENTO TERRITORIAL</t>
  </si>
  <si>
    <t>00015</t>
  </si>
  <si>
    <t>López Hueso Tayde Lucina</t>
  </si>
  <si>
    <t>Flores Diaz Maria De La Luz</t>
  </si>
  <si>
    <t>Departamento 4501 ORG CNC</t>
  </si>
  <si>
    <t>00156</t>
  </si>
  <si>
    <t>Carrillo Carrillo Sandra Luz</t>
  </si>
  <si>
    <t>00096</t>
  </si>
  <si>
    <t>Sanchez Sanchez Micaela</t>
  </si>
  <si>
    <t>Gonzalez Vizcaino Maria Lucia</t>
  </si>
  <si>
    <t>Departamento 4502 ORG CNOP</t>
  </si>
  <si>
    <t>00781</t>
  </si>
  <si>
    <t>Hernandez Diaz Genesis</t>
  </si>
  <si>
    <t>Departamento 4741 COM MUN GUADALAJARA</t>
  </si>
  <si>
    <t>Departamento 67 CM MUN ZAPOPAN</t>
  </si>
  <si>
    <t>Departamento 4221 COM MUN TONALA</t>
  </si>
  <si>
    <t>Departamento 4794 COM MUN TEPATITLAN DE MORELOS</t>
  </si>
  <si>
    <t>00279</t>
  </si>
  <si>
    <t>Bravo Garcia Andrea Nallely</t>
  </si>
  <si>
    <t>Departamento 4799 COM MUN TLAQUEPAQUE</t>
  </si>
  <si>
    <t>00846</t>
  </si>
  <si>
    <t>Gonzalez Real Blanca Lucero</t>
  </si>
  <si>
    <t>00845</t>
  </si>
  <si>
    <t>Cuellar Hernández Rocío Elizabeth</t>
  </si>
  <si>
    <t>Ortiz Gallardo Yuri Ernestina</t>
  </si>
  <si>
    <t>00842</t>
  </si>
  <si>
    <t>Rivas Padilla  Margarita</t>
  </si>
  <si>
    <t>00873</t>
  </si>
  <si>
    <t>Mendez Salcedo Jorge Alberto</t>
  </si>
  <si>
    <t>Sub-Secretario de Finanzas</t>
  </si>
  <si>
    <t>00874</t>
  </si>
  <si>
    <t>Guerrero Torres Edgar Emmanuel</t>
  </si>
  <si>
    <t>Hernandez Garcia Ramiro</t>
  </si>
  <si>
    <t>Presidente</t>
  </si>
  <si>
    <t>Administrativo</t>
  </si>
  <si>
    <t>Departamento 4108 CDE SECRETARIA DE GESTION SOCIAL</t>
  </si>
  <si>
    <t>Departamento 4112 CDE SECRETARIA TECNICA DEL CPE</t>
  </si>
  <si>
    <t>Gonzalez Ramirez Miriam Noemi</t>
  </si>
  <si>
    <t>López Samano Claudia</t>
  </si>
  <si>
    <t>Iñiguez Ibarra Gustavo</t>
  </si>
  <si>
    <t>Secretario de Procesos Internos</t>
  </si>
  <si>
    <t>Departamento 4303 SECT FRENTE JUVENIL REVOLUCIONARIO</t>
  </si>
  <si>
    <t>Chavez Mora Jesus Armando</t>
  </si>
  <si>
    <t>Ayala  Rodriguez Eliazer</t>
  </si>
  <si>
    <t>Encargado</t>
  </si>
  <si>
    <t>Camiruaga López Monica Del Carmen</t>
  </si>
  <si>
    <t>Gil Medina Miriam Elyada</t>
  </si>
  <si>
    <t>Secretaria Juridica y de Tranparencia</t>
  </si>
  <si>
    <t>REMUNERACIONES DEL ORGANO ESTRUCTURA ORGANICA</t>
  </si>
  <si>
    <t>Dominguez Vazquez Fernando</t>
  </si>
  <si>
    <t>00856</t>
  </si>
  <si>
    <t>00865</t>
  </si>
  <si>
    <t>00067</t>
  </si>
  <si>
    <t>00863</t>
  </si>
  <si>
    <t>00855</t>
  </si>
  <si>
    <t>00857</t>
  </si>
  <si>
    <t>00837</t>
  </si>
  <si>
    <t>00870</t>
  </si>
  <si>
    <t>00864</t>
  </si>
  <si>
    <t>00868</t>
  </si>
  <si>
    <t>00871</t>
  </si>
  <si>
    <t>00853</t>
  </si>
  <si>
    <t>00848</t>
  </si>
  <si>
    <t>00858</t>
  </si>
  <si>
    <t>00839</t>
  </si>
  <si>
    <t>00840</t>
  </si>
  <si>
    <t>00861</t>
  </si>
  <si>
    <t>00862</t>
  </si>
  <si>
    <t>00838</t>
  </si>
  <si>
    <t>00876</t>
  </si>
  <si>
    <t>Perez Palacios Jorge Antonio</t>
  </si>
  <si>
    <t>00850</t>
  </si>
  <si>
    <t>Becerra Iñiguez Julio Ricardo</t>
  </si>
  <si>
    <t>Departamento 9115 CDE COORD DE ORG Y CONSERVACION DE ARCHI</t>
  </si>
  <si>
    <t>Encargado de Archivo de Concentracion</t>
  </si>
  <si>
    <t>00879</t>
  </si>
  <si>
    <t>00878</t>
  </si>
  <si>
    <t>Tovar Covarrubias Brianda Jackeline</t>
  </si>
  <si>
    <t>00881</t>
  </si>
  <si>
    <t>Vazquez Ochoa Ismael Isaac</t>
  </si>
  <si>
    <t>00880</t>
  </si>
  <si>
    <t>Macias Lopez Roberto</t>
  </si>
  <si>
    <t>Sueldo - Bruto  Mensual</t>
  </si>
  <si>
    <t xml:space="preserve">Sueldos </t>
  </si>
  <si>
    <t>00887</t>
  </si>
  <si>
    <t>De Leon Meza Hugo Fidencio</t>
  </si>
  <si>
    <t>00889</t>
  </si>
  <si>
    <t>Rodriguez Orozco Luis Manuel</t>
  </si>
  <si>
    <t>00860</t>
  </si>
  <si>
    <t>De La Torre Gonzalez Juan Carlos</t>
  </si>
  <si>
    <t xml:space="preserve">Secretario </t>
  </si>
  <si>
    <t>00902</t>
  </si>
  <si>
    <t>Diaz Cervantes Oscar Ivan</t>
  </si>
  <si>
    <t>00912</t>
  </si>
  <si>
    <t>Cuevas Chacon Jose Luis</t>
  </si>
  <si>
    <t>00915</t>
  </si>
  <si>
    <t>Carrillo Vazquez Jose Manuel</t>
  </si>
  <si>
    <t>00927</t>
  </si>
  <si>
    <t>Coronado Rojas Jenifer Yaneth</t>
  </si>
  <si>
    <t>00901</t>
  </si>
  <si>
    <t>Padilla Cruz Margarita</t>
  </si>
  <si>
    <t>00936</t>
  </si>
  <si>
    <t>Hernandez Arriaga Erik Daniel</t>
  </si>
  <si>
    <t>00939</t>
  </si>
  <si>
    <t>Cantu Perez Jose Manuel</t>
  </si>
  <si>
    <t>Departamento 4122 CDE SECRETARIA DE OPERACIÓN POLITICA</t>
  </si>
  <si>
    <t>00941</t>
  </si>
  <si>
    <t>Olivares Arevalo Ana Victoria</t>
  </si>
  <si>
    <t>00061</t>
  </si>
  <si>
    <t>Arreola Castañeda Alberto</t>
  </si>
  <si>
    <t>00946</t>
  </si>
  <si>
    <t>Velasco Benitez Jaime Fernando</t>
  </si>
  <si>
    <t>00947</t>
  </si>
  <si>
    <t>Cienfuegos Paredes Manuel De Jesus</t>
  </si>
  <si>
    <t>00913</t>
  </si>
  <si>
    <t>Jimenez Villarroel Lisset Carolina</t>
  </si>
  <si>
    <t>Departamento 17 OMPRI</t>
  </si>
  <si>
    <t>00948</t>
  </si>
  <si>
    <t>Guerrero Ruvalcaba Jose De Jesus</t>
  </si>
  <si>
    <t>ABRIL DE 2022</t>
  </si>
  <si>
    <t>Santana Aguilar Maria Felix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</si>
</sst>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&quot;$&quot;#,##0.00"/>
  </numFmts>
  <fonts count="2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24"/>
      <name val="Arial"/>
      <family val="2"/>
    </font>
    <font>
      <sz val="11"/>
      <color theme="1"/>
      <name val="Arial"/>
      <family val="2"/>
    </font>
    <font>
      <b/>
      <sz val="24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 tint="0.34998626667073579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4">
    <xf numFmtId="0" fontId="0" fillId="0" borderId="0"/>
    <xf numFmtId="164" fontId="13" fillId="0" borderId="0" applyFont="0" applyFill="0" applyBorder="0" applyAlignment="0" applyProtection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46">
    <xf numFmtId="0" fontId="0" fillId="0" borderId="0" xfId="0"/>
    <xf numFmtId="0" fontId="15" fillId="0" borderId="0" xfId="0" applyFont="1" applyAlignment="1">
      <alignment vertical="center"/>
    </xf>
    <xf numFmtId="0" fontId="16" fillId="0" borderId="0" xfId="0" applyFont="1" applyBorder="1" applyAlignment="1">
      <alignment horizontal="center" vertical="center"/>
    </xf>
    <xf numFmtId="164" fontId="17" fillId="2" borderId="1" xfId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49" fontId="17" fillId="3" borderId="2" xfId="0" applyNumberFormat="1" applyFont="1" applyFill="1" applyBorder="1" applyAlignment="1">
      <alignment horizontal="left" vertical="center"/>
    </xf>
    <xf numFmtId="0" fontId="19" fillId="3" borderId="2" xfId="0" applyFont="1" applyFill="1" applyBorder="1" applyAlignment="1">
      <alignment vertical="center"/>
    </xf>
    <xf numFmtId="0" fontId="19" fillId="3" borderId="2" xfId="0" applyFont="1" applyFill="1" applyBorder="1" applyAlignment="1">
      <alignment horizontal="center" vertical="center"/>
    </xf>
    <xf numFmtId="164" fontId="19" fillId="3" borderId="2" xfId="1" applyFont="1" applyFill="1" applyBorder="1" applyAlignment="1">
      <alignment horizontal="center" vertical="center"/>
    </xf>
    <xf numFmtId="40" fontId="19" fillId="3" borderId="2" xfId="1" applyNumberFormat="1" applyFont="1" applyFill="1" applyBorder="1" applyAlignment="1">
      <alignment horizontal="right" vertical="center"/>
    </xf>
    <xf numFmtId="0" fontId="18" fillId="0" borderId="0" xfId="0" applyFont="1" applyAlignment="1">
      <alignment vertical="center"/>
    </xf>
    <xf numFmtId="49" fontId="18" fillId="0" borderId="2" xfId="0" applyNumberFormat="1" applyFont="1" applyBorder="1" applyAlignment="1">
      <alignment horizontal="center" vertical="center"/>
    </xf>
    <xf numFmtId="0" fontId="18" fillId="0" borderId="2" xfId="0" applyFont="1" applyFill="1" applyBorder="1" applyAlignment="1">
      <alignment vertical="center"/>
    </xf>
    <xf numFmtId="0" fontId="18" fillId="0" borderId="2" xfId="0" applyFont="1" applyBorder="1" applyAlignment="1">
      <alignment horizontal="center" vertical="center"/>
    </xf>
    <xf numFmtId="164" fontId="18" fillId="0" borderId="2" xfId="1" applyFont="1" applyBorder="1" applyAlignment="1">
      <alignment horizontal="center" vertical="center"/>
    </xf>
    <xf numFmtId="40" fontId="18" fillId="0" borderId="2" xfId="1" applyNumberFormat="1" applyFont="1" applyBorder="1" applyAlignment="1">
      <alignment horizontal="right" vertical="center"/>
    </xf>
    <xf numFmtId="0" fontId="18" fillId="0" borderId="2" xfId="0" applyFont="1" applyBorder="1" applyAlignment="1">
      <alignment vertical="center"/>
    </xf>
    <xf numFmtId="49" fontId="20" fillId="0" borderId="2" xfId="0" applyNumberFormat="1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18" fillId="0" borderId="0" xfId="0" applyFont="1" applyFill="1" applyAlignment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Border="1" applyAlignment="1">
      <alignment vertical="center"/>
    </xf>
    <xf numFmtId="49" fontId="18" fillId="0" borderId="0" xfId="0" applyNumberFormat="1" applyFont="1" applyAlignment="1">
      <alignment horizontal="left" vertical="center"/>
    </xf>
    <xf numFmtId="164" fontId="18" fillId="0" borderId="0" xfId="1" applyFont="1" applyAlignment="1">
      <alignment horizontal="center" vertical="center"/>
    </xf>
    <xf numFmtId="40" fontId="20" fillId="0" borderId="0" xfId="1" applyNumberFormat="1" applyFont="1" applyAlignment="1">
      <alignment horizontal="right" vertical="center"/>
    </xf>
    <xf numFmtId="40" fontId="18" fillId="0" borderId="0" xfId="1" applyNumberFormat="1" applyFont="1" applyAlignment="1">
      <alignment horizontal="right" vertical="center"/>
    </xf>
    <xf numFmtId="164" fontId="18" fillId="0" borderId="0" xfId="1" applyFont="1" applyAlignment="1">
      <alignment horizontal="right" vertical="center"/>
    </xf>
    <xf numFmtId="165" fontId="22" fillId="0" borderId="0" xfId="4" applyNumberFormat="1" applyFont="1"/>
    <xf numFmtId="165" fontId="22" fillId="0" borderId="0" xfId="4" applyNumberFormat="1" applyFont="1"/>
    <xf numFmtId="165" fontId="22" fillId="0" borderId="0" xfId="0" applyNumberFormat="1" applyFont="1"/>
    <xf numFmtId="49" fontId="18" fillId="0" borderId="0" xfId="0" applyNumberFormat="1" applyFont="1" applyBorder="1" applyAlignment="1">
      <alignment horizontal="center" vertical="center"/>
    </xf>
    <xf numFmtId="165" fontId="21" fillId="0" borderId="0" xfId="11" applyNumberFormat="1" applyFont="1"/>
    <xf numFmtId="165" fontId="22" fillId="0" borderId="0" xfId="0" applyNumberFormat="1" applyFont="1"/>
    <xf numFmtId="165" fontId="22" fillId="0" borderId="0" xfId="0" applyNumberFormat="1" applyFont="1"/>
    <xf numFmtId="40" fontId="17" fillId="2" borderId="1" xfId="1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7" fontId="16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49" fontId="17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</cellXfs>
  <cellStyles count="14">
    <cellStyle name="Millares" xfId="1" builtinId="3"/>
    <cellStyle name="Normal" xfId="0" builtinId="0"/>
    <cellStyle name="Normal 10" xfId="10" xr:uid="{00000000-0005-0000-0000-000002000000}"/>
    <cellStyle name="Normal 11" xfId="11" xr:uid="{00000000-0005-0000-0000-000003000000}"/>
    <cellStyle name="Normal 12" xfId="12" xr:uid="{00000000-0005-0000-0000-000004000000}"/>
    <cellStyle name="Normal 13" xfId="13" xr:uid="{00000000-0005-0000-0000-000005000000}"/>
    <cellStyle name="Normal 2" xfId="2" xr:uid="{00000000-0005-0000-0000-000006000000}"/>
    <cellStyle name="Normal 3" xfId="3" xr:uid="{00000000-0005-0000-0000-000007000000}"/>
    <cellStyle name="Normal 4" xfId="4" xr:uid="{00000000-0005-0000-0000-000008000000}"/>
    <cellStyle name="Normal 5" xfId="5" xr:uid="{00000000-0005-0000-0000-000009000000}"/>
    <cellStyle name="Normal 6" xfId="6" xr:uid="{00000000-0005-0000-0000-00000A000000}"/>
    <cellStyle name="Normal 7" xfId="7" xr:uid="{00000000-0005-0000-0000-00000B000000}"/>
    <cellStyle name="Normal 8" xfId="8" xr:uid="{00000000-0005-0000-0000-00000C000000}"/>
    <cellStyle name="Normal 9" xfId="9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2" name="Picture 1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3" name="Picture 1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4" name="Picture 1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5" name="Picture 1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istado%20de%20nomina/SULEDOS%2004%20ABRIL%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11">
          <cell r="A11" t="str">
            <v xml:space="preserve">    Reg. Pat. IMSS:  B9010102109</v>
          </cell>
        </row>
        <row r="13">
          <cell r="A13" t="str">
            <v>Departamento 13 JUBILADOS Y TERCERA E</v>
          </cell>
        </row>
        <row r="14">
          <cell r="A14" t="str">
            <v>00067</v>
          </cell>
          <cell r="B14" t="str">
            <v>Flores Diaz Maria De La Luz</v>
          </cell>
          <cell r="C14">
            <v>3457.4</v>
          </cell>
          <cell r="D14">
            <v>0</v>
          </cell>
          <cell r="E14">
            <v>1728.7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5186.1000000000004</v>
          </cell>
          <cell r="K14">
            <v>0</v>
          </cell>
          <cell r="L14">
            <v>0</v>
          </cell>
          <cell r="M14">
            <v>0</v>
          </cell>
          <cell r="N14">
            <v>-320.60000000000002</v>
          </cell>
          <cell r="O14">
            <v>-17.18</v>
          </cell>
          <cell r="P14">
            <v>303.42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-17.18</v>
          </cell>
          <cell r="AF14">
            <v>5203.28</v>
          </cell>
          <cell r="AG14">
            <v>142.4</v>
          </cell>
          <cell r="AH14">
            <v>256.33999999999997</v>
          </cell>
          <cell r="AI14">
            <v>731.26</v>
          </cell>
          <cell r="AJ14">
            <v>119.92</v>
          </cell>
          <cell r="AK14">
            <v>103.72</v>
          </cell>
          <cell r="AL14">
            <v>4939.82</v>
          </cell>
          <cell r="AM14">
            <v>1130</v>
          </cell>
        </row>
        <row r="15">
          <cell r="A15" t="str">
            <v>00845</v>
          </cell>
          <cell r="B15" t="str">
            <v>Santillan Gonzalez Maria De La Paz</v>
          </cell>
          <cell r="C15">
            <v>3457.4</v>
          </cell>
          <cell r="D15">
            <v>0</v>
          </cell>
          <cell r="E15">
            <v>1728.7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5186.1000000000004</v>
          </cell>
          <cell r="K15">
            <v>0</v>
          </cell>
          <cell r="L15">
            <v>0</v>
          </cell>
          <cell r="M15">
            <v>0</v>
          </cell>
          <cell r="N15">
            <v>-320.60000000000002</v>
          </cell>
          <cell r="O15">
            <v>-17.18</v>
          </cell>
          <cell r="P15">
            <v>303.42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-17.18</v>
          </cell>
          <cell r="AF15">
            <v>5203.28</v>
          </cell>
          <cell r="AG15">
            <v>142.4</v>
          </cell>
          <cell r="AH15">
            <v>256.33999999999997</v>
          </cell>
          <cell r="AI15">
            <v>731.26</v>
          </cell>
          <cell r="AJ15">
            <v>119.92</v>
          </cell>
          <cell r="AK15">
            <v>103.72</v>
          </cell>
          <cell r="AL15">
            <v>4939.82</v>
          </cell>
          <cell r="AM15">
            <v>1130</v>
          </cell>
        </row>
        <row r="16">
          <cell r="A16" t="str">
            <v>00846</v>
          </cell>
          <cell r="B16" t="str">
            <v>Rodriguez Ramirez Magdaleno</v>
          </cell>
          <cell r="C16">
            <v>3457.4</v>
          </cell>
          <cell r="D16">
            <v>0</v>
          </cell>
          <cell r="E16">
            <v>1728.7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5186.1000000000004</v>
          </cell>
          <cell r="K16">
            <v>0</v>
          </cell>
          <cell r="L16">
            <v>0</v>
          </cell>
          <cell r="M16">
            <v>0</v>
          </cell>
          <cell r="N16">
            <v>-320.60000000000002</v>
          </cell>
          <cell r="O16">
            <v>-17.18</v>
          </cell>
          <cell r="P16">
            <v>303.42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-17.18</v>
          </cell>
          <cell r="AF16">
            <v>5203.28</v>
          </cell>
          <cell r="AG16">
            <v>142.4</v>
          </cell>
          <cell r="AH16">
            <v>256.33999999999997</v>
          </cell>
          <cell r="AI16">
            <v>731.26</v>
          </cell>
          <cell r="AJ16">
            <v>119.92</v>
          </cell>
          <cell r="AK16">
            <v>103.72</v>
          </cell>
          <cell r="AL16">
            <v>4939.82</v>
          </cell>
          <cell r="AM16">
            <v>1130</v>
          </cell>
        </row>
        <row r="17">
          <cell r="A17" t="str">
            <v>00857</v>
          </cell>
          <cell r="B17" t="str">
            <v>Delgado Valenzuela Roberto</v>
          </cell>
          <cell r="C17">
            <v>3556.4</v>
          </cell>
          <cell r="D17">
            <v>0</v>
          </cell>
          <cell r="E17">
            <v>1778.2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5334.6</v>
          </cell>
          <cell r="K17">
            <v>0</v>
          </cell>
          <cell r="L17">
            <v>0</v>
          </cell>
          <cell r="M17">
            <v>0</v>
          </cell>
          <cell r="N17">
            <v>-290.76</v>
          </cell>
          <cell r="O17">
            <v>0</v>
          </cell>
          <cell r="P17">
            <v>312.92</v>
          </cell>
          <cell r="Q17">
            <v>22.16</v>
          </cell>
          <cell r="R17">
            <v>146.5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168.66</v>
          </cell>
          <cell r="AF17">
            <v>5165.9399999999996</v>
          </cell>
          <cell r="AG17">
            <v>107.94</v>
          </cell>
          <cell r="AH17">
            <v>194.3</v>
          </cell>
          <cell r="AI17">
            <v>696.8</v>
          </cell>
          <cell r="AJ17">
            <v>123.36</v>
          </cell>
          <cell r="AK17">
            <v>106.7</v>
          </cell>
          <cell r="AL17">
            <v>5081.4399999999996</v>
          </cell>
          <cell r="AM17">
            <v>999.04</v>
          </cell>
        </row>
        <row r="18">
          <cell r="A18" t="str">
            <v>00879</v>
          </cell>
          <cell r="B18" t="str">
            <v>Santana Aguilar Maria Felix</v>
          </cell>
          <cell r="C18">
            <v>6000</v>
          </cell>
          <cell r="D18">
            <v>4200</v>
          </cell>
          <cell r="E18">
            <v>3000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13200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1397.5</v>
          </cell>
          <cell r="Q18">
            <v>1397.5</v>
          </cell>
          <cell r="R18">
            <v>370.68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1768.18</v>
          </cell>
          <cell r="AF18">
            <v>11431.82</v>
          </cell>
          <cell r="AG18">
            <v>255.6</v>
          </cell>
          <cell r="AH18">
            <v>460.08</v>
          </cell>
          <cell r="AI18">
            <v>909.86</v>
          </cell>
          <cell r="AJ18">
            <v>292.12</v>
          </cell>
          <cell r="AK18">
            <v>264</v>
          </cell>
          <cell r="AL18">
            <v>12032.84</v>
          </cell>
          <cell r="AM18">
            <v>1625.54</v>
          </cell>
        </row>
        <row r="19">
          <cell r="A19" t="str">
            <v>Total Depto</v>
          </cell>
          <cell r="C19" t="str">
            <v xml:space="preserve">  -----------------------</v>
          </cell>
          <cell r="D19" t="str">
            <v xml:space="preserve">  -----------------------</v>
          </cell>
          <cell r="E19" t="str">
            <v xml:space="preserve">  -----------------------</v>
          </cell>
          <cell r="F19" t="str">
            <v xml:space="preserve">  -----------------------</v>
          </cell>
          <cell r="G19" t="str">
            <v xml:space="preserve">  -----------------------</v>
          </cell>
          <cell r="H19" t="str">
            <v xml:space="preserve">  -----------------------</v>
          </cell>
          <cell r="I19" t="str">
            <v xml:space="preserve">  -----------------------</v>
          </cell>
          <cell r="J19" t="str">
            <v xml:space="preserve">  -----------------------</v>
          </cell>
          <cell r="K19" t="str">
            <v xml:space="preserve">  -----------------------</v>
          </cell>
          <cell r="L19" t="str">
            <v xml:space="preserve">  -----------------------</v>
          </cell>
          <cell r="M19" t="str">
            <v xml:space="preserve">  -----------------------</v>
          </cell>
          <cell r="N19" t="str">
            <v xml:space="preserve">  -----------------------</v>
          </cell>
          <cell r="O19" t="str">
            <v xml:space="preserve">  -----------------------</v>
          </cell>
          <cell r="P19" t="str">
            <v xml:space="preserve">  -----------------------</v>
          </cell>
          <cell r="Q19" t="str">
            <v xml:space="preserve">  -----------------------</v>
          </cell>
          <cell r="R19" t="str">
            <v xml:space="preserve">  -----------------------</v>
          </cell>
          <cell r="S19" t="str">
            <v xml:space="preserve">  -----------------------</v>
          </cell>
          <cell r="T19" t="str">
            <v xml:space="preserve">  -----------------------</v>
          </cell>
          <cell r="U19" t="str">
            <v xml:space="preserve">  -----------------------</v>
          </cell>
          <cell r="V19" t="str">
            <v xml:space="preserve">  -----------------------</v>
          </cell>
          <cell r="W19" t="str">
            <v xml:space="preserve">  -----------------------</v>
          </cell>
          <cell r="X19" t="str">
            <v xml:space="preserve">  -----------------------</v>
          </cell>
          <cell r="Y19" t="str">
            <v xml:space="preserve">  -----------------------</v>
          </cell>
          <cell r="Z19" t="str">
            <v xml:space="preserve">  -----------------------</v>
          </cell>
          <cell r="AA19" t="str">
            <v xml:space="preserve">  -----------------------</v>
          </cell>
          <cell r="AB19" t="str">
            <v xml:space="preserve">  -----------------------</v>
          </cell>
          <cell r="AC19" t="str">
            <v xml:space="preserve">  -----------------------</v>
          </cell>
          <cell r="AD19" t="str">
            <v xml:space="preserve">  -----------------------</v>
          </cell>
          <cell r="AE19" t="str">
            <v xml:space="preserve">  -----------------------</v>
          </cell>
          <cell r="AF19" t="str">
            <v xml:space="preserve">  -----------------------</v>
          </cell>
          <cell r="AG19" t="str">
            <v xml:space="preserve">  -----------------------</v>
          </cell>
          <cell r="AH19" t="str">
            <v xml:space="preserve">  -----------------------</v>
          </cell>
          <cell r="AI19" t="str">
            <v xml:space="preserve">  -----------------------</v>
          </cell>
          <cell r="AJ19" t="str">
            <v xml:space="preserve">  -----------------------</v>
          </cell>
          <cell r="AK19" t="str">
            <v xml:space="preserve">  -----------------------</v>
          </cell>
          <cell r="AL19" t="str">
            <v xml:space="preserve">  -----------------------</v>
          </cell>
          <cell r="AM19" t="str">
            <v xml:space="preserve">  -----------------------</v>
          </cell>
        </row>
        <row r="20">
          <cell r="C20">
            <v>19928.599999999999</v>
          </cell>
          <cell r="D20">
            <v>4200</v>
          </cell>
          <cell r="E20">
            <v>9964.2999999999993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34092.9</v>
          </cell>
          <cell r="K20">
            <v>0</v>
          </cell>
          <cell r="L20">
            <v>0</v>
          </cell>
          <cell r="M20">
            <v>0</v>
          </cell>
          <cell r="N20">
            <v>-1252.56</v>
          </cell>
          <cell r="O20">
            <v>-51.54</v>
          </cell>
          <cell r="P20">
            <v>2620.6799999999998</v>
          </cell>
          <cell r="Q20">
            <v>1419.66</v>
          </cell>
          <cell r="R20">
            <v>517.17999999999995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1885.3</v>
          </cell>
          <cell r="AF20">
            <v>32207.599999999999</v>
          </cell>
          <cell r="AG20">
            <v>790.74</v>
          </cell>
          <cell r="AH20">
            <v>1423.4</v>
          </cell>
          <cell r="AI20">
            <v>3800.44</v>
          </cell>
          <cell r="AJ20">
            <v>775.24</v>
          </cell>
          <cell r="AK20">
            <v>681.86</v>
          </cell>
          <cell r="AL20">
            <v>31933.74</v>
          </cell>
          <cell r="AM20">
            <v>6014.58</v>
          </cell>
        </row>
        <row r="22">
          <cell r="A22" t="str">
            <v>Departamento 17 OMPRI</v>
          </cell>
        </row>
        <row r="23">
          <cell r="A23" t="str">
            <v>00156</v>
          </cell>
          <cell r="B23" t="str">
            <v>Carrillo Carrillo Sandra Luz</v>
          </cell>
          <cell r="C23">
            <v>5278.8</v>
          </cell>
          <cell r="D23">
            <v>0</v>
          </cell>
          <cell r="E23">
            <v>2639.4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7918.2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591.12</v>
          </cell>
          <cell r="Q23">
            <v>591.12</v>
          </cell>
          <cell r="R23">
            <v>222.16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813.28</v>
          </cell>
          <cell r="AF23">
            <v>7104.92</v>
          </cell>
          <cell r="AG23">
            <v>161.94</v>
          </cell>
          <cell r="AH23">
            <v>291.5</v>
          </cell>
          <cell r="AI23">
            <v>757.34</v>
          </cell>
          <cell r="AJ23">
            <v>185.08</v>
          </cell>
          <cell r="AK23">
            <v>158.36000000000001</v>
          </cell>
          <cell r="AL23">
            <v>7623.9</v>
          </cell>
          <cell r="AM23">
            <v>1210.78</v>
          </cell>
        </row>
        <row r="24">
          <cell r="A24" t="str">
            <v>00948</v>
          </cell>
          <cell r="B24" t="str">
            <v>Guerrero Ruvalcaba Jose De Jesus</v>
          </cell>
          <cell r="C24">
            <v>3657.4</v>
          </cell>
          <cell r="D24">
            <v>2073.9</v>
          </cell>
          <cell r="E24">
            <v>1828.7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7560</v>
          </cell>
          <cell r="K24">
            <v>15</v>
          </cell>
          <cell r="L24">
            <v>1390.8</v>
          </cell>
          <cell r="M24">
            <v>0</v>
          </cell>
          <cell r="N24">
            <v>0</v>
          </cell>
          <cell r="O24">
            <v>0</v>
          </cell>
          <cell r="P24">
            <v>552.16</v>
          </cell>
          <cell r="Q24">
            <v>552.16</v>
          </cell>
          <cell r="R24">
            <v>184.68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927.2</v>
          </cell>
          <cell r="AB24">
            <v>0</v>
          </cell>
          <cell r="AC24">
            <v>0</v>
          </cell>
          <cell r="AD24">
            <v>0</v>
          </cell>
          <cell r="AE24">
            <v>3069.84</v>
          </cell>
          <cell r="AF24">
            <v>4490.16</v>
          </cell>
          <cell r="AG24">
            <v>136.08000000000001</v>
          </cell>
          <cell r="AH24">
            <v>244.94</v>
          </cell>
          <cell r="AI24">
            <v>724.94</v>
          </cell>
          <cell r="AJ24">
            <v>155.52000000000001</v>
          </cell>
          <cell r="AK24">
            <v>151.19999999999999</v>
          </cell>
          <cell r="AL24">
            <v>6406.18</v>
          </cell>
          <cell r="AM24">
            <v>1105.96</v>
          </cell>
        </row>
        <row r="25">
          <cell r="A25" t="str">
            <v>Total Depto</v>
          </cell>
          <cell r="C25" t="str">
            <v xml:space="preserve">  -----------------------</v>
          </cell>
          <cell r="D25" t="str">
            <v xml:space="preserve">  -----------------------</v>
          </cell>
          <cell r="E25" t="str">
            <v xml:space="preserve">  -----------------------</v>
          </cell>
          <cell r="F25" t="str">
            <v xml:space="preserve">  -----------------------</v>
          </cell>
          <cell r="G25" t="str">
            <v xml:space="preserve">  -----------------------</v>
          </cell>
          <cell r="H25" t="str">
            <v xml:space="preserve">  -----------------------</v>
          </cell>
          <cell r="I25" t="str">
            <v xml:space="preserve">  -----------------------</v>
          </cell>
          <cell r="J25" t="str">
            <v xml:space="preserve">  -----------------------</v>
          </cell>
          <cell r="K25" t="str">
            <v xml:space="preserve">  -----------------------</v>
          </cell>
          <cell r="L25" t="str">
            <v xml:space="preserve">  -----------------------</v>
          </cell>
          <cell r="M25" t="str">
            <v xml:space="preserve">  -----------------------</v>
          </cell>
          <cell r="N25" t="str">
            <v xml:space="preserve">  -----------------------</v>
          </cell>
          <cell r="O25" t="str">
            <v xml:space="preserve">  -----------------------</v>
          </cell>
          <cell r="P25" t="str">
            <v xml:space="preserve">  -----------------------</v>
          </cell>
          <cell r="Q25" t="str">
            <v xml:space="preserve">  -----------------------</v>
          </cell>
          <cell r="R25" t="str">
            <v xml:space="preserve">  -----------------------</v>
          </cell>
          <cell r="S25" t="str">
            <v xml:space="preserve">  -----------------------</v>
          </cell>
          <cell r="T25" t="str">
            <v xml:space="preserve">  -----------------------</v>
          </cell>
          <cell r="U25" t="str">
            <v xml:space="preserve">  -----------------------</v>
          </cell>
          <cell r="V25" t="str">
            <v xml:space="preserve">  -----------------------</v>
          </cell>
          <cell r="W25" t="str">
            <v xml:space="preserve">  -----------------------</v>
          </cell>
          <cell r="X25" t="str">
            <v xml:space="preserve">  -----------------------</v>
          </cell>
          <cell r="Y25" t="str">
            <v xml:space="preserve">  -----------------------</v>
          </cell>
          <cell r="Z25" t="str">
            <v xml:space="preserve">  -----------------------</v>
          </cell>
          <cell r="AA25" t="str">
            <v xml:space="preserve">  -----------------------</v>
          </cell>
          <cell r="AB25" t="str">
            <v xml:space="preserve">  -----------------------</v>
          </cell>
          <cell r="AC25" t="str">
            <v xml:space="preserve">  -----------------------</v>
          </cell>
          <cell r="AD25" t="str">
            <v xml:space="preserve">  -----------------------</v>
          </cell>
          <cell r="AE25" t="str">
            <v xml:space="preserve">  -----------------------</v>
          </cell>
          <cell r="AF25" t="str">
            <v xml:space="preserve">  -----------------------</v>
          </cell>
          <cell r="AG25" t="str">
            <v xml:space="preserve">  -----------------------</v>
          </cell>
          <cell r="AH25" t="str">
            <v xml:space="preserve">  -----------------------</v>
          </cell>
          <cell r="AI25" t="str">
            <v xml:space="preserve">  -----------------------</v>
          </cell>
          <cell r="AJ25" t="str">
            <v xml:space="preserve">  -----------------------</v>
          </cell>
          <cell r="AK25" t="str">
            <v xml:space="preserve">  -----------------------</v>
          </cell>
          <cell r="AL25" t="str">
            <v xml:space="preserve">  -----------------------</v>
          </cell>
          <cell r="AM25" t="str">
            <v xml:space="preserve">  -----------------------</v>
          </cell>
        </row>
        <row r="26">
          <cell r="C26">
            <v>8936.2000000000007</v>
          </cell>
          <cell r="D26">
            <v>2073.9</v>
          </cell>
          <cell r="E26">
            <v>4468.1000000000004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15478.2</v>
          </cell>
          <cell r="K26">
            <v>15</v>
          </cell>
          <cell r="L26">
            <v>1390.8</v>
          </cell>
          <cell r="M26">
            <v>0</v>
          </cell>
          <cell r="N26">
            <v>0</v>
          </cell>
          <cell r="O26">
            <v>0</v>
          </cell>
          <cell r="P26">
            <v>1143.28</v>
          </cell>
          <cell r="Q26">
            <v>1143.28</v>
          </cell>
          <cell r="R26">
            <v>406.84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927.2</v>
          </cell>
          <cell r="AB26">
            <v>0</v>
          </cell>
          <cell r="AC26">
            <v>0</v>
          </cell>
          <cell r="AD26">
            <v>0</v>
          </cell>
          <cell r="AE26">
            <v>3883.12</v>
          </cell>
          <cell r="AF26">
            <v>11595.08</v>
          </cell>
          <cell r="AG26">
            <v>298.02</v>
          </cell>
          <cell r="AH26">
            <v>536.44000000000005</v>
          </cell>
          <cell r="AI26">
            <v>1482.28</v>
          </cell>
          <cell r="AJ26">
            <v>340.6</v>
          </cell>
          <cell r="AK26">
            <v>309.56</v>
          </cell>
          <cell r="AL26">
            <v>14030.08</v>
          </cell>
          <cell r="AM26">
            <v>2316.7399999999998</v>
          </cell>
        </row>
        <row r="28">
          <cell r="A28" t="str">
            <v>Departamento 24 SECRETARIA GRAL</v>
          </cell>
        </row>
        <row r="29">
          <cell r="A29" t="str">
            <v>00874</v>
          </cell>
          <cell r="B29" t="str">
            <v>Camiruaga Lopez Monica Del Carmen</v>
          </cell>
          <cell r="C29">
            <v>4000</v>
          </cell>
          <cell r="D29">
            <v>4705.1000000000004</v>
          </cell>
          <cell r="E29">
            <v>2000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10705.1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956.66</v>
          </cell>
          <cell r="Q29">
            <v>956.66</v>
          </cell>
          <cell r="R29">
            <v>288.44</v>
          </cell>
          <cell r="S29">
            <v>2000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3245.1</v>
          </cell>
          <cell r="AF29">
            <v>7460</v>
          </cell>
          <cell r="AG29">
            <v>203.74</v>
          </cell>
          <cell r="AH29">
            <v>366.74</v>
          </cell>
          <cell r="AI29">
            <v>825.4</v>
          </cell>
          <cell r="AJ29">
            <v>232.84</v>
          </cell>
          <cell r="AK29">
            <v>214.1</v>
          </cell>
          <cell r="AL29">
            <v>9591.48</v>
          </cell>
          <cell r="AM29">
            <v>1395.88</v>
          </cell>
        </row>
        <row r="30">
          <cell r="A30" t="str">
            <v>Total Depto</v>
          </cell>
          <cell r="C30" t="str">
            <v xml:space="preserve">  -----------------------</v>
          </cell>
          <cell r="D30" t="str">
            <v xml:space="preserve">  -----------------------</v>
          </cell>
          <cell r="E30" t="str">
            <v xml:space="preserve">  -----------------------</v>
          </cell>
          <cell r="F30" t="str">
            <v xml:space="preserve">  -----------------------</v>
          </cell>
          <cell r="G30" t="str">
            <v xml:space="preserve">  -----------------------</v>
          </cell>
          <cell r="H30" t="str">
            <v xml:space="preserve">  -----------------------</v>
          </cell>
          <cell r="I30" t="str">
            <v xml:space="preserve">  -----------------------</v>
          </cell>
          <cell r="J30" t="str">
            <v xml:space="preserve">  -----------------------</v>
          </cell>
          <cell r="K30" t="str">
            <v xml:space="preserve">  -----------------------</v>
          </cell>
          <cell r="L30" t="str">
            <v xml:space="preserve">  -----------------------</v>
          </cell>
          <cell r="M30" t="str">
            <v xml:space="preserve">  -----------------------</v>
          </cell>
          <cell r="N30" t="str">
            <v xml:space="preserve">  -----------------------</v>
          </cell>
          <cell r="O30" t="str">
            <v xml:space="preserve">  -----------------------</v>
          </cell>
          <cell r="P30" t="str">
            <v xml:space="preserve">  -----------------------</v>
          </cell>
          <cell r="Q30" t="str">
            <v xml:space="preserve">  -----------------------</v>
          </cell>
          <cell r="R30" t="str">
            <v xml:space="preserve">  -----------------------</v>
          </cell>
          <cell r="S30" t="str">
            <v xml:space="preserve">  -----------------------</v>
          </cell>
          <cell r="T30" t="str">
            <v xml:space="preserve">  -----------------------</v>
          </cell>
          <cell r="U30" t="str">
            <v xml:space="preserve">  -----------------------</v>
          </cell>
          <cell r="V30" t="str">
            <v xml:space="preserve">  -----------------------</v>
          </cell>
          <cell r="W30" t="str">
            <v xml:space="preserve">  -----------------------</v>
          </cell>
          <cell r="X30" t="str">
            <v xml:space="preserve">  -----------------------</v>
          </cell>
          <cell r="Y30" t="str">
            <v xml:space="preserve">  -----------------------</v>
          </cell>
          <cell r="Z30" t="str">
            <v xml:space="preserve">  -----------------------</v>
          </cell>
          <cell r="AA30" t="str">
            <v xml:space="preserve">  -----------------------</v>
          </cell>
          <cell r="AB30" t="str">
            <v xml:space="preserve">  -----------------------</v>
          </cell>
          <cell r="AC30" t="str">
            <v xml:space="preserve">  -----------------------</v>
          </cell>
          <cell r="AD30" t="str">
            <v xml:space="preserve">  -----------------------</v>
          </cell>
          <cell r="AE30" t="str">
            <v xml:space="preserve">  -----------------------</v>
          </cell>
          <cell r="AF30" t="str">
            <v xml:space="preserve">  -----------------------</v>
          </cell>
          <cell r="AG30" t="str">
            <v xml:space="preserve">  -----------------------</v>
          </cell>
          <cell r="AH30" t="str">
            <v xml:space="preserve">  -----------------------</v>
          </cell>
          <cell r="AI30" t="str">
            <v xml:space="preserve">  -----------------------</v>
          </cell>
          <cell r="AJ30" t="str">
            <v xml:space="preserve">  -----------------------</v>
          </cell>
          <cell r="AK30" t="str">
            <v xml:space="preserve">  -----------------------</v>
          </cell>
          <cell r="AL30" t="str">
            <v xml:space="preserve">  -----------------------</v>
          </cell>
          <cell r="AM30" t="str">
            <v xml:space="preserve">  -----------------------</v>
          </cell>
        </row>
        <row r="31">
          <cell r="C31">
            <v>4000</v>
          </cell>
          <cell r="D31">
            <v>4705.1000000000004</v>
          </cell>
          <cell r="E31">
            <v>2000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10705.1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956.66</v>
          </cell>
          <cell r="Q31">
            <v>956.66</v>
          </cell>
          <cell r="R31">
            <v>288.44</v>
          </cell>
          <cell r="S31">
            <v>2000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3245.1</v>
          </cell>
          <cell r="AF31">
            <v>7460</v>
          </cell>
          <cell r="AG31">
            <v>203.74</v>
          </cell>
          <cell r="AH31">
            <v>366.74</v>
          </cell>
          <cell r="AI31">
            <v>825.4</v>
          </cell>
          <cell r="AJ31">
            <v>232.84</v>
          </cell>
          <cell r="AK31">
            <v>214.1</v>
          </cell>
          <cell r="AL31">
            <v>9591.48</v>
          </cell>
          <cell r="AM31">
            <v>1395.88</v>
          </cell>
        </row>
        <row r="33">
          <cell r="A33" t="str">
            <v>Departamento 60 CDE SECRETARIA JURIDICA Y DE TRANSPARENC</v>
          </cell>
        </row>
        <row r="34">
          <cell r="A34" t="str">
            <v>00195</v>
          </cell>
          <cell r="B34" t="str">
            <v>Murguia Escobedo Sandra Buenaventura</v>
          </cell>
          <cell r="C34">
            <v>6612.2</v>
          </cell>
          <cell r="D34">
            <v>0</v>
          </cell>
          <cell r="E34">
            <v>3306.1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9918.2999999999993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830.76</v>
          </cell>
          <cell r="Q34">
            <v>830.76</v>
          </cell>
          <cell r="R34">
            <v>283.58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1114.3399999999999</v>
          </cell>
          <cell r="AF34">
            <v>8803.9599999999991</v>
          </cell>
          <cell r="AG34">
            <v>200.68</v>
          </cell>
          <cell r="AH34">
            <v>361.22</v>
          </cell>
          <cell r="AI34">
            <v>820.42</v>
          </cell>
          <cell r="AJ34">
            <v>229.35</v>
          </cell>
          <cell r="AK34">
            <v>198.36</v>
          </cell>
          <cell r="AL34">
            <v>9447.3799999999992</v>
          </cell>
          <cell r="AM34">
            <v>1382.32</v>
          </cell>
        </row>
        <row r="35">
          <cell r="A35" t="str">
            <v>00870</v>
          </cell>
          <cell r="B35" t="str">
            <v>Gil Medina Miriam Elyada</v>
          </cell>
          <cell r="C35">
            <v>9500</v>
          </cell>
          <cell r="D35">
            <v>9537.56</v>
          </cell>
          <cell r="E35">
            <v>4750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23787.56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3658.82</v>
          </cell>
          <cell r="Q35">
            <v>3658.82</v>
          </cell>
          <cell r="R35">
            <v>722.22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4381.04</v>
          </cell>
          <cell r="AF35">
            <v>19406.52</v>
          </cell>
          <cell r="AG35">
            <v>477.3</v>
          </cell>
          <cell r="AH35">
            <v>859.16</v>
          </cell>
          <cell r="AI35">
            <v>1270.92</v>
          </cell>
          <cell r="AJ35">
            <v>545.5</v>
          </cell>
          <cell r="AK35">
            <v>475.76</v>
          </cell>
          <cell r="AL35">
            <v>22470.080000000002</v>
          </cell>
          <cell r="AM35">
            <v>2607.38</v>
          </cell>
        </row>
        <row r="36">
          <cell r="A36" t="str">
            <v>Total Depto</v>
          </cell>
          <cell r="C36" t="str">
            <v xml:space="preserve">  -----------------------</v>
          </cell>
          <cell r="D36" t="str">
            <v xml:space="preserve">  -----------------------</v>
          </cell>
          <cell r="E36" t="str">
            <v xml:space="preserve">  -----------------------</v>
          </cell>
          <cell r="F36" t="str">
            <v xml:space="preserve">  -----------------------</v>
          </cell>
          <cell r="G36" t="str">
            <v xml:space="preserve">  -----------------------</v>
          </cell>
          <cell r="H36" t="str">
            <v xml:space="preserve">  -----------------------</v>
          </cell>
          <cell r="I36" t="str">
            <v xml:space="preserve">  -----------------------</v>
          </cell>
          <cell r="J36" t="str">
            <v xml:space="preserve">  -----------------------</v>
          </cell>
          <cell r="K36" t="str">
            <v xml:space="preserve">  -----------------------</v>
          </cell>
          <cell r="L36" t="str">
            <v xml:space="preserve">  -----------------------</v>
          </cell>
          <cell r="M36" t="str">
            <v xml:space="preserve">  -----------------------</v>
          </cell>
          <cell r="N36" t="str">
            <v xml:space="preserve">  -----------------------</v>
          </cell>
          <cell r="O36" t="str">
            <v xml:space="preserve">  -----------------------</v>
          </cell>
          <cell r="P36" t="str">
            <v xml:space="preserve">  -----------------------</v>
          </cell>
          <cell r="Q36" t="str">
            <v xml:space="preserve">  -----------------------</v>
          </cell>
          <cell r="R36" t="str">
            <v xml:space="preserve">  -----------------------</v>
          </cell>
          <cell r="S36" t="str">
            <v xml:space="preserve">  -----------------------</v>
          </cell>
          <cell r="T36" t="str">
            <v xml:space="preserve">  -----------------------</v>
          </cell>
          <cell r="U36" t="str">
            <v xml:space="preserve">  -----------------------</v>
          </cell>
          <cell r="V36" t="str">
            <v xml:space="preserve">  -----------------------</v>
          </cell>
          <cell r="W36" t="str">
            <v xml:space="preserve">  -----------------------</v>
          </cell>
          <cell r="X36" t="str">
            <v xml:space="preserve">  -----------------------</v>
          </cell>
          <cell r="Y36" t="str">
            <v xml:space="preserve">  -----------------------</v>
          </cell>
          <cell r="Z36" t="str">
            <v xml:space="preserve">  -----------------------</v>
          </cell>
          <cell r="AA36" t="str">
            <v xml:space="preserve">  -----------------------</v>
          </cell>
          <cell r="AB36" t="str">
            <v xml:space="preserve">  -----------------------</v>
          </cell>
          <cell r="AC36" t="str">
            <v xml:space="preserve">  -----------------------</v>
          </cell>
          <cell r="AD36" t="str">
            <v xml:space="preserve">  -----------------------</v>
          </cell>
          <cell r="AE36" t="str">
            <v xml:space="preserve">  -----------------------</v>
          </cell>
          <cell r="AF36" t="str">
            <v xml:space="preserve">  -----------------------</v>
          </cell>
          <cell r="AG36" t="str">
            <v xml:space="preserve">  -----------------------</v>
          </cell>
          <cell r="AH36" t="str">
            <v xml:space="preserve">  -----------------------</v>
          </cell>
          <cell r="AI36" t="str">
            <v xml:space="preserve">  -----------------------</v>
          </cell>
          <cell r="AJ36" t="str">
            <v xml:space="preserve">  -----------------------</v>
          </cell>
          <cell r="AK36" t="str">
            <v xml:space="preserve">  -----------------------</v>
          </cell>
          <cell r="AL36" t="str">
            <v xml:space="preserve">  -----------------------</v>
          </cell>
          <cell r="AM36" t="str">
            <v xml:space="preserve">  -----------------------</v>
          </cell>
        </row>
        <row r="37">
          <cell r="C37">
            <v>16112.2</v>
          </cell>
          <cell r="D37">
            <v>9537.56</v>
          </cell>
          <cell r="E37">
            <v>8056.1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33705.86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4489.58</v>
          </cell>
          <cell r="Q37">
            <v>4489.58</v>
          </cell>
          <cell r="R37">
            <v>1005.8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5495.38</v>
          </cell>
          <cell r="AF37">
            <v>28210.48</v>
          </cell>
          <cell r="AG37">
            <v>677.98</v>
          </cell>
          <cell r="AH37">
            <v>1220.3800000000001</v>
          </cell>
          <cell r="AI37">
            <v>2091.34</v>
          </cell>
          <cell r="AJ37">
            <v>774.85</v>
          </cell>
          <cell r="AK37">
            <v>674.12</v>
          </cell>
          <cell r="AL37">
            <v>31917.46</v>
          </cell>
          <cell r="AM37">
            <v>3989.7</v>
          </cell>
        </row>
        <row r="39">
          <cell r="A39" t="str">
            <v>Departamento 4103 CDE PRESIDENCIA</v>
          </cell>
        </row>
        <row r="40">
          <cell r="A40" t="str">
            <v>00007</v>
          </cell>
          <cell r="B40" t="str">
            <v>De León Corona Jane Vanessa</v>
          </cell>
          <cell r="C40">
            <v>11767.5</v>
          </cell>
          <cell r="D40">
            <v>1961.25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13728.75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1534.99</v>
          </cell>
          <cell r="Q40">
            <v>1534.99</v>
          </cell>
          <cell r="R40">
            <v>342.92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1877.91</v>
          </cell>
          <cell r="AF40">
            <v>11850.84</v>
          </cell>
          <cell r="AG40">
            <v>238.1</v>
          </cell>
          <cell r="AH40">
            <v>428.58</v>
          </cell>
          <cell r="AI40">
            <v>881.36</v>
          </cell>
          <cell r="AJ40">
            <v>272.12</v>
          </cell>
          <cell r="AK40">
            <v>274.58</v>
          </cell>
          <cell r="AL40">
            <v>11208.84</v>
          </cell>
          <cell r="AM40">
            <v>1548.04</v>
          </cell>
        </row>
        <row r="41">
          <cell r="A41" t="str">
            <v>00113</v>
          </cell>
          <cell r="B41" t="str">
            <v>Hernandez Murillo Jose Adrian</v>
          </cell>
          <cell r="C41">
            <v>11619.6</v>
          </cell>
          <cell r="D41">
            <v>2323.92</v>
          </cell>
          <cell r="E41">
            <v>5809.8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19753.32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2797.11</v>
          </cell>
          <cell r="Q41">
            <v>2797.11</v>
          </cell>
          <cell r="R41">
            <v>524.54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3321.65</v>
          </cell>
          <cell r="AF41">
            <v>16431.669999999998</v>
          </cell>
          <cell r="AG41">
            <v>352.66</v>
          </cell>
          <cell r="AH41">
            <v>634.78</v>
          </cell>
          <cell r="AI41">
            <v>1067.94</v>
          </cell>
          <cell r="AJ41">
            <v>403.04</v>
          </cell>
          <cell r="AK41">
            <v>395.06</v>
          </cell>
          <cell r="AL41">
            <v>16601.939999999999</v>
          </cell>
          <cell r="AM41">
            <v>2055.38</v>
          </cell>
        </row>
        <row r="42">
          <cell r="A42" t="str">
            <v>00118</v>
          </cell>
          <cell r="B42" t="str">
            <v>Ramirez Gallegos Lorena</v>
          </cell>
          <cell r="C42">
            <v>5700</v>
          </cell>
          <cell r="D42">
            <v>1425</v>
          </cell>
          <cell r="E42">
            <v>2850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9975</v>
          </cell>
          <cell r="K42">
            <v>0</v>
          </cell>
          <cell r="L42">
            <v>0</v>
          </cell>
          <cell r="M42">
            <v>3026.28</v>
          </cell>
          <cell r="N42">
            <v>0</v>
          </cell>
          <cell r="O42">
            <v>0</v>
          </cell>
          <cell r="P42">
            <v>867.4</v>
          </cell>
          <cell r="Q42">
            <v>867.4</v>
          </cell>
          <cell r="R42">
            <v>239.7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4133.38</v>
          </cell>
          <cell r="AF42">
            <v>5841.62</v>
          </cell>
          <cell r="AG42">
            <v>173</v>
          </cell>
          <cell r="AH42">
            <v>311.39999999999998</v>
          </cell>
          <cell r="AI42">
            <v>775.34</v>
          </cell>
          <cell r="AJ42">
            <v>197.72</v>
          </cell>
          <cell r="AK42">
            <v>199.5</v>
          </cell>
          <cell r="AL42">
            <v>8144.16</v>
          </cell>
          <cell r="AM42">
            <v>1259.74</v>
          </cell>
        </row>
        <row r="43">
          <cell r="A43" t="str">
            <v>00199</v>
          </cell>
          <cell r="B43" t="str">
            <v>Meza Arana Mayra Gisela</v>
          </cell>
          <cell r="C43">
            <v>7845</v>
          </cell>
          <cell r="D43">
            <v>1569</v>
          </cell>
          <cell r="E43">
            <v>3922.5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13336.5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1451.21</v>
          </cell>
          <cell r="Q43">
            <v>1451.21</v>
          </cell>
          <cell r="R43">
            <v>259.48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1710.69</v>
          </cell>
          <cell r="AF43">
            <v>11625.81</v>
          </cell>
          <cell r="AG43">
            <v>185.5</v>
          </cell>
          <cell r="AH43">
            <v>333.9</v>
          </cell>
          <cell r="AI43">
            <v>795.7</v>
          </cell>
          <cell r="AJ43">
            <v>212</v>
          </cell>
          <cell r="AK43">
            <v>266.74</v>
          </cell>
          <cell r="AL43">
            <v>8732.6200000000008</v>
          </cell>
          <cell r="AM43">
            <v>1315.1</v>
          </cell>
        </row>
        <row r="44">
          <cell r="A44" t="str">
            <v>00838</v>
          </cell>
          <cell r="B44" t="str">
            <v>Hernandez García Ramiro</v>
          </cell>
          <cell r="C44">
            <v>20615.919999999998</v>
          </cell>
          <cell r="D44">
            <v>0</v>
          </cell>
          <cell r="E44">
            <v>7690.24</v>
          </cell>
          <cell r="F44">
            <v>0</v>
          </cell>
          <cell r="G44">
            <v>12599.82</v>
          </cell>
          <cell r="H44">
            <v>0</v>
          </cell>
          <cell r="I44">
            <v>0</v>
          </cell>
          <cell r="J44">
            <v>40905.980000000003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4690.8500000000004</v>
          </cell>
          <cell r="Q44">
            <v>4690.8500000000004</v>
          </cell>
          <cell r="R44">
            <v>728.58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2074.7399999999998</v>
          </cell>
          <cell r="AC44">
            <v>0</v>
          </cell>
          <cell r="AD44">
            <v>0</v>
          </cell>
          <cell r="AE44">
            <v>7494.17</v>
          </cell>
          <cell r="AF44">
            <v>33411.81</v>
          </cell>
          <cell r="AG44">
            <v>481.3</v>
          </cell>
          <cell r="AH44">
            <v>866.34</v>
          </cell>
          <cell r="AI44">
            <v>1277.44</v>
          </cell>
          <cell r="AJ44">
            <v>550.05999999999995</v>
          </cell>
          <cell r="AK44">
            <v>818.12</v>
          </cell>
          <cell r="AL44">
            <v>22658.16</v>
          </cell>
          <cell r="AM44">
            <v>2625.08</v>
          </cell>
        </row>
        <row r="45">
          <cell r="A45" t="str">
            <v>00843</v>
          </cell>
          <cell r="B45" t="str">
            <v>Dominguez Vazquez Fernando</v>
          </cell>
          <cell r="C45">
            <v>4000</v>
          </cell>
          <cell r="D45">
            <v>8139.64</v>
          </cell>
          <cell r="E45">
            <v>2000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14139.64</v>
          </cell>
          <cell r="K45">
            <v>0</v>
          </cell>
          <cell r="L45">
            <v>2679.78</v>
          </cell>
          <cell r="M45">
            <v>0</v>
          </cell>
          <cell r="N45">
            <v>0</v>
          </cell>
          <cell r="O45">
            <v>0</v>
          </cell>
          <cell r="P45">
            <v>1644.15</v>
          </cell>
          <cell r="Q45">
            <v>1644.15</v>
          </cell>
          <cell r="R45">
            <v>322.18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4646.1099999999997</v>
          </cell>
          <cell r="AF45">
            <v>9493.5300000000007</v>
          </cell>
          <cell r="AG45">
            <v>225.02</v>
          </cell>
          <cell r="AH45">
            <v>405.02</v>
          </cell>
          <cell r="AI45">
            <v>860.04</v>
          </cell>
          <cell r="AJ45">
            <v>257.16000000000003</v>
          </cell>
          <cell r="AK45">
            <v>282.79000000000002</v>
          </cell>
          <cell r="AL45">
            <v>10592.94</v>
          </cell>
          <cell r="AM45">
            <v>1490.08</v>
          </cell>
        </row>
        <row r="46">
          <cell r="A46" t="str">
            <v>00865</v>
          </cell>
          <cell r="B46" t="str">
            <v>Guerrero Torres Edgar Emmanuel</v>
          </cell>
          <cell r="C46">
            <v>15105.48</v>
          </cell>
          <cell r="D46">
            <v>0</v>
          </cell>
          <cell r="E46">
            <v>4966.1899999999996</v>
          </cell>
          <cell r="F46">
            <v>0</v>
          </cell>
          <cell r="G46">
            <v>9232.01</v>
          </cell>
          <cell r="H46">
            <v>0</v>
          </cell>
          <cell r="I46">
            <v>0</v>
          </cell>
          <cell r="J46">
            <v>29303.68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2865.11</v>
          </cell>
          <cell r="Q46">
            <v>2865.11</v>
          </cell>
          <cell r="R46">
            <v>524.54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1355.38</v>
          </cell>
          <cell r="AC46">
            <v>0</v>
          </cell>
          <cell r="AD46">
            <v>0</v>
          </cell>
          <cell r="AE46">
            <v>4745.03</v>
          </cell>
          <cell r="AF46">
            <v>24558.65</v>
          </cell>
          <cell r="AG46">
            <v>352.66</v>
          </cell>
          <cell r="AH46">
            <v>634.78</v>
          </cell>
          <cell r="AI46">
            <v>1067.94</v>
          </cell>
          <cell r="AJ46">
            <v>403.04</v>
          </cell>
          <cell r="AK46">
            <v>586.07000000000005</v>
          </cell>
          <cell r="AL46">
            <v>16601.939999999999</v>
          </cell>
          <cell r="AM46">
            <v>2055.38</v>
          </cell>
        </row>
        <row r="47">
          <cell r="A47" t="str">
            <v>Total Depto</v>
          </cell>
          <cell r="C47" t="str">
            <v xml:space="preserve">  -----------------------</v>
          </cell>
          <cell r="D47" t="str">
            <v xml:space="preserve">  -----------------------</v>
          </cell>
          <cell r="E47" t="str">
            <v xml:space="preserve">  -----------------------</v>
          </cell>
          <cell r="F47" t="str">
            <v xml:space="preserve">  -----------------------</v>
          </cell>
          <cell r="G47" t="str">
            <v xml:space="preserve">  -----------------------</v>
          </cell>
          <cell r="H47" t="str">
            <v xml:space="preserve">  -----------------------</v>
          </cell>
          <cell r="I47" t="str">
            <v xml:space="preserve">  -----------------------</v>
          </cell>
          <cell r="J47" t="str">
            <v xml:space="preserve">  -----------------------</v>
          </cell>
          <cell r="K47" t="str">
            <v xml:space="preserve">  -----------------------</v>
          </cell>
          <cell r="L47" t="str">
            <v xml:space="preserve">  -----------------------</v>
          </cell>
          <cell r="M47" t="str">
            <v xml:space="preserve">  -----------------------</v>
          </cell>
          <cell r="N47" t="str">
            <v xml:space="preserve">  -----------------------</v>
          </cell>
          <cell r="O47" t="str">
            <v xml:space="preserve">  -----------------------</v>
          </cell>
          <cell r="P47" t="str">
            <v xml:space="preserve">  -----------------------</v>
          </cell>
          <cell r="Q47" t="str">
            <v xml:space="preserve">  -----------------------</v>
          </cell>
          <cell r="R47" t="str">
            <v xml:space="preserve">  -----------------------</v>
          </cell>
          <cell r="S47" t="str">
            <v xml:space="preserve">  -----------------------</v>
          </cell>
          <cell r="T47" t="str">
            <v xml:space="preserve">  -----------------------</v>
          </cell>
          <cell r="U47" t="str">
            <v xml:space="preserve">  -----------------------</v>
          </cell>
          <cell r="V47" t="str">
            <v xml:space="preserve">  -----------------------</v>
          </cell>
          <cell r="W47" t="str">
            <v xml:space="preserve">  -----------------------</v>
          </cell>
          <cell r="X47" t="str">
            <v xml:space="preserve">  -----------------------</v>
          </cell>
          <cell r="Y47" t="str">
            <v xml:space="preserve">  -----------------------</v>
          </cell>
          <cell r="Z47" t="str">
            <v xml:space="preserve">  -----------------------</v>
          </cell>
          <cell r="AA47" t="str">
            <v xml:space="preserve">  -----------------------</v>
          </cell>
          <cell r="AB47" t="str">
            <v xml:space="preserve">  -----------------------</v>
          </cell>
          <cell r="AC47" t="str">
            <v xml:space="preserve">  -----------------------</v>
          </cell>
          <cell r="AD47" t="str">
            <v xml:space="preserve">  -----------------------</v>
          </cell>
          <cell r="AE47" t="str">
            <v xml:space="preserve">  -----------------------</v>
          </cell>
          <cell r="AF47" t="str">
            <v xml:space="preserve">  -----------------------</v>
          </cell>
          <cell r="AG47" t="str">
            <v xml:space="preserve">  -----------------------</v>
          </cell>
          <cell r="AH47" t="str">
            <v xml:space="preserve">  -----------------------</v>
          </cell>
          <cell r="AI47" t="str">
            <v xml:space="preserve">  -----------------------</v>
          </cell>
          <cell r="AJ47" t="str">
            <v xml:space="preserve">  -----------------------</v>
          </cell>
          <cell r="AK47" t="str">
            <v xml:space="preserve">  -----------------------</v>
          </cell>
          <cell r="AL47" t="str">
            <v xml:space="preserve">  -----------------------</v>
          </cell>
          <cell r="AM47" t="str">
            <v xml:space="preserve">  -----------------------</v>
          </cell>
        </row>
        <row r="48">
          <cell r="C48">
            <v>76653.5</v>
          </cell>
          <cell r="D48">
            <v>15418.81</v>
          </cell>
          <cell r="E48">
            <v>27238.73</v>
          </cell>
          <cell r="F48">
            <v>0</v>
          </cell>
          <cell r="G48">
            <v>21831.83</v>
          </cell>
          <cell r="H48">
            <v>0</v>
          </cell>
          <cell r="I48">
            <v>0</v>
          </cell>
          <cell r="J48">
            <v>141142.87</v>
          </cell>
          <cell r="K48">
            <v>0</v>
          </cell>
          <cell r="L48">
            <v>2679.78</v>
          </cell>
          <cell r="M48">
            <v>3026.28</v>
          </cell>
          <cell r="N48">
            <v>0</v>
          </cell>
          <cell r="O48">
            <v>0</v>
          </cell>
          <cell r="P48">
            <v>15850.82</v>
          </cell>
          <cell r="Q48">
            <v>15850.82</v>
          </cell>
          <cell r="R48">
            <v>2941.94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3430.12</v>
          </cell>
          <cell r="AC48">
            <v>0</v>
          </cell>
          <cell r="AD48">
            <v>0</v>
          </cell>
          <cell r="AE48">
            <v>27928.94</v>
          </cell>
          <cell r="AF48">
            <v>113213.93</v>
          </cell>
          <cell r="AG48">
            <v>2008.24</v>
          </cell>
          <cell r="AH48">
            <v>3614.8</v>
          </cell>
          <cell r="AI48">
            <v>6725.76</v>
          </cell>
          <cell r="AJ48">
            <v>2295.14</v>
          </cell>
          <cell r="AK48">
            <v>2822.86</v>
          </cell>
          <cell r="AL48">
            <v>94540.6</v>
          </cell>
          <cell r="AM48">
            <v>12348.8</v>
          </cell>
        </row>
        <row r="50">
          <cell r="A50" t="str">
            <v>Departamento 4104 CDE SECRETARIA GENERAL</v>
          </cell>
        </row>
        <row r="51">
          <cell r="A51" t="str">
            <v>00061</v>
          </cell>
          <cell r="B51" t="str">
            <v>Arreola Castañeda Alberto</v>
          </cell>
          <cell r="C51">
            <v>7666.59</v>
          </cell>
          <cell r="D51">
            <v>3614.72</v>
          </cell>
          <cell r="E51">
            <v>2333.31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13614.62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1485.88</v>
          </cell>
          <cell r="Q51">
            <v>1485.88</v>
          </cell>
          <cell r="R51">
            <v>386.52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1872.4</v>
          </cell>
          <cell r="AF51">
            <v>11742.22</v>
          </cell>
          <cell r="AG51">
            <v>265.60000000000002</v>
          </cell>
          <cell r="AH51">
            <v>478.06</v>
          </cell>
          <cell r="AI51">
            <v>926.14</v>
          </cell>
          <cell r="AJ51">
            <v>303.54000000000002</v>
          </cell>
          <cell r="AK51">
            <v>272.3</v>
          </cell>
          <cell r="AL51">
            <v>12503.18</v>
          </cell>
          <cell r="AM51">
            <v>1669.8</v>
          </cell>
        </row>
        <row r="52">
          <cell r="A52" t="str">
            <v>Total Depto</v>
          </cell>
          <cell r="C52" t="str">
            <v xml:space="preserve">  -----------------------</v>
          </cell>
          <cell r="D52" t="str">
            <v xml:space="preserve">  -----------------------</v>
          </cell>
          <cell r="E52" t="str">
            <v xml:space="preserve">  -----------------------</v>
          </cell>
          <cell r="F52" t="str">
            <v xml:space="preserve">  -----------------------</v>
          </cell>
          <cell r="G52" t="str">
            <v xml:space="preserve">  -----------------------</v>
          </cell>
          <cell r="H52" t="str">
            <v xml:space="preserve">  -----------------------</v>
          </cell>
          <cell r="I52" t="str">
            <v xml:space="preserve">  -----------------------</v>
          </cell>
          <cell r="J52" t="str">
            <v xml:space="preserve">  -----------------------</v>
          </cell>
          <cell r="K52" t="str">
            <v xml:space="preserve">  -----------------------</v>
          </cell>
          <cell r="L52" t="str">
            <v xml:space="preserve">  -----------------------</v>
          </cell>
          <cell r="M52" t="str">
            <v xml:space="preserve">  -----------------------</v>
          </cell>
          <cell r="N52" t="str">
            <v xml:space="preserve">  -----------------------</v>
          </cell>
          <cell r="O52" t="str">
            <v xml:space="preserve">  -----------------------</v>
          </cell>
          <cell r="P52" t="str">
            <v xml:space="preserve">  -----------------------</v>
          </cell>
          <cell r="Q52" t="str">
            <v xml:space="preserve">  -----------------------</v>
          </cell>
          <cell r="R52" t="str">
            <v xml:space="preserve">  -----------------------</v>
          </cell>
          <cell r="S52" t="str">
            <v xml:space="preserve">  -----------------------</v>
          </cell>
          <cell r="T52" t="str">
            <v xml:space="preserve">  -----------------------</v>
          </cell>
          <cell r="U52" t="str">
            <v xml:space="preserve">  -----------------------</v>
          </cell>
          <cell r="V52" t="str">
            <v xml:space="preserve">  -----------------------</v>
          </cell>
          <cell r="W52" t="str">
            <v xml:space="preserve">  -----------------------</v>
          </cell>
          <cell r="X52" t="str">
            <v xml:space="preserve">  -----------------------</v>
          </cell>
          <cell r="Y52" t="str">
            <v xml:space="preserve">  -----------------------</v>
          </cell>
          <cell r="Z52" t="str">
            <v xml:space="preserve">  -----------------------</v>
          </cell>
          <cell r="AA52" t="str">
            <v xml:space="preserve">  -----------------------</v>
          </cell>
          <cell r="AB52" t="str">
            <v xml:space="preserve">  -----------------------</v>
          </cell>
          <cell r="AC52" t="str">
            <v xml:space="preserve">  -----------------------</v>
          </cell>
          <cell r="AD52" t="str">
            <v xml:space="preserve">  -----------------------</v>
          </cell>
          <cell r="AE52" t="str">
            <v xml:space="preserve">  -----------------------</v>
          </cell>
          <cell r="AF52" t="str">
            <v xml:space="preserve">  -----------------------</v>
          </cell>
          <cell r="AG52" t="str">
            <v xml:space="preserve">  -----------------------</v>
          </cell>
          <cell r="AH52" t="str">
            <v xml:space="preserve">  -----------------------</v>
          </cell>
          <cell r="AI52" t="str">
            <v xml:space="preserve">  -----------------------</v>
          </cell>
          <cell r="AJ52" t="str">
            <v xml:space="preserve">  -----------------------</v>
          </cell>
          <cell r="AK52" t="str">
            <v xml:space="preserve">  -----------------------</v>
          </cell>
          <cell r="AL52" t="str">
            <v xml:space="preserve">  -----------------------</v>
          </cell>
          <cell r="AM52" t="str">
            <v xml:space="preserve">  -----------------------</v>
          </cell>
        </row>
        <row r="53">
          <cell r="C53">
            <v>7666.59</v>
          </cell>
          <cell r="D53">
            <v>3614.72</v>
          </cell>
          <cell r="E53">
            <v>2333.31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13614.62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1485.88</v>
          </cell>
          <cell r="Q53">
            <v>1485.88</v>
          </cell>
          <cell r="R53">
            <v>386.52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1872.4</v>
          </cell>
          <cell r="AF53">
            <v>11742.22</v>
          </cell>
          <cell r="AG53">
            <v>265.60000000000002</v>
          </cell>
          <cell r="AH53">
            <v>478.06</v>
          </cell>
          <cell r="AI53">
            <v>926.14</v>
          </cell>
          <cell r="AJ53">
            <v>303.54000000000002</v>
          </cell>
          <cell r="AK53">
            <v>272.3</v>
          </cell>
          <cell r="AL53">
            <v>12503.18</v>
          </cell>
          <cell r="AM53">
            <v>1669.8</v>
          </cell>
        </row>
        <row r="55">
          <cell r="A55" t="str">
            <v>Departamento 4105 CDE SECRETARIA DE ORGANIZACION</v>
          </cell>
        </row>
        <row r="56">
          <cell r="A56" t="str">
            <v>00158</v>
          </cell>
          <cell r="B56" t="str">
            <v>Melendez Quezada Owen Mario</v>
          </cell>
          <cell r="C56">
            <v>6112</v>
          </cell>
          <cell r="D56">
            <v>0</v>
          </cell>
          <cell r="E56">
            <v>3056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9168</v>
          </cell>
          <cell r="K56">
            <v>0</v>
          </cell>
          <cell r="L56">
            <v>1004.92</v>
          </cell>
          <cell r="M56">
            <v>0</v>
          </cell>
          <cell r="N56">
            <v>0</v>
          </cell>
          <cell r="O56">
            <v>0</v>
          </cell>
          <cell r="P56">
            <v>727.1</v>
          </cell>
          <cell r="Q56">
            <v>727.1</v>
          </cell>
          <cell r="R56">
            <v>259.54000000000002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1991.56</v>
          </cell>
          <cell r="AF56">
            <v>7176.44</v>
          </cell>
          <cell r="AG56">
            <v>185.5</v>
          </cell>
          <cell r="AH56">
            <v>333.9</v>
          </cell>
          <cell r="AI56">
            <v>795.7</v>
          </cell>
          <cell r="AJ56">
            <v>212</v>
          </cell>
          <cell r="AK56">
            <v>183.36</v>
          </cell>
          <cell r="AL56">
            <v>8732.74</v>
          </cell>
          <cell r="AM56">
            <v>1315.1</v>
          </cell>
        </row>
        <row r="57">
          <cell r="A57" t="str">
            <v>00517</v>
          </cell>
          <cell r="B57" t="str">
            <v>Alvarado Rojas Mayra Alejandra</v>
          </cell>
          <cell r="C57">
            <v>8400</v>
          </cell>
          <cell r="D57">
            <v>0</v>
          </cell>
          <cell r="E57">
            <v>600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9000</v>
          </cell>
          <cell r="K57">
            <v>0</v>
          </cell>
          <cell r="L57">
            <v>0</v>
          </cell>
          <cell r="M57">
            <v>2657.7</v>
          </cell>
          <cell r="N57">
            <v>0</v>
          </cell>
          <cell r="O57">
            <v>0</v>
          </cell>
          <cell r="P57">
            <v>708.82</v>
          </cell>
          <cell r="Q57">
            <v>708.82</v>
          </cell>
          <cell r="R57">
            <v>254.12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3620.64</v>
          </cell>
          <cell r="AF57">
            <v>5379.36</v>
          </cell>
          <cell r="AG57">
            <v>182.1</v>
          </cell>
          <cell r="AH57">
            <v>327.78</v>
          </cell>
          <cell r="AI57">
            <v>790.16</v>
          </cell>
          <cell r="AJ57">
            <v>208.12</v>
          </cell>
          <cell r="AK57">
            <v>180</v>
          </cell>
          <cell r="AL57">
            <v>8572.7199999999993</v>
          </cell>
          <cell r="AM57">
            <v>1300.04</v>
          </cell>
        </row>
        <row r="58">
          <cell r="A58" t="str">
            <v>00837</v>
          </cell>
          <cell r="B58" t="str">
            <v>Ortiz Mora Jose Alberto</v>
          </cell>
          <cell r="C58">
            <v>9333.24</v>
          </cell>
          <cell r="D58">
            <v>5614.72</v>
          </cell>
          <cell r="E58">
            <v>666.66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15614.62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1913.08</v>
          </cell>
          <cell r="Q58">
            <v>1913.08</v>
          </cell>
          <cell r="R58">
            <v>442.02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2355.1</v>
          </cell>
          <cell r="AF58">
            <v>13259.52</v>
          </cell>
          <cell r="AG58">
            <v>300.58</v>
          </cell>
          <cell r="AH58">
            <v>541.05999999999995</v>
          </cell>
          <cell r="AI58">
            <v>983.14</v>
          </cell>
          <cell r="AJ58">
            <v>343.54</v>
          </cell>
          <cell r="AK58">
            <v>312.3</v>
          </cell>
          <cell r="AL58">
            <v>14150.68</v>
          </cell>
          <cell r="AM58">
            <v>1824.78</v>
          </cell>
        </row>
        <row r="59">
          <cell r="A59" t="str">
            <v>00889</v>
          </cell>
          <cell r="B59" t="str">
            <v>Rodriguez Orozco Luis Manuel</v>
          </cell>
          <cell r="C59">
            <v>7509.6</v>
          </cell>
          <cell r="D59">
            <v>3813.9</v>
          </cell>
          <cell r="E59">
            <v>536.4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11859.9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1157.3599999999999</v>
          </cell>
          <cell r="Q59">
            <v>1157.3599999999999</v>
          </cell>
          <cell r="R59">
            <v>430.24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1587.6</v>
          </cell>
          <cell r="AF59">
            <v>10272.299999999999</v>
          </cell>
          <cell r="AG59">
            <v>293.18</v>
          </cell>
          <cell r="AH59">
            <v>527.70000000000005</v>
          </cell>
          <cell r="AI59">
            <v>971.04</v>
          </cell>
          <cell r="AJ59">
            <v>335.06</v>
          </cell>
          <cell r="AK59">
            <v>237.2</v>
          </cell>
          <cell r="AL59">
            <v>13801.46</v>
          </cell>
          <cell r="AM59">
            <v>1791.92</v>
          </cell>
        </row>
        <row r="60">
          <cell r="A60" t="str">
            <v>Total Depto</v>
          </cell>
          <cell r="C60" t="str">
            <v xml:space="preserve">  -----------------------</v>
          </cell>
          <cell r="D60" t="str">
            <v xml:space="preserve">  -----------------------</v>
          </cell>
          <cell r="E60" t="str">
            <v xml:space="preserve">  -----------------------</v>
          </cell>
          <cell r="F60" t="str">
            <v xml:space="preserve">  -----------------------</v>
          </cell>
          <cell r="G60" t="str">
            <v xml:space="preserve">  -----------------------</v>
          </cell>
          <cell r="H60" t="str">
            <v xml:space="preserve">  -----------------------</v>
          </cell>
          <cell r="I60" t="str">
            <v xml:space="preserve">  -----------------------</v>
          </cell>
          <cell r="J60" t="str">
            <v xml:space="preserve">  -----------------------</v>
          </cell>
          <cell r="K60" t="str">
            <v xml:space="preserve">  -----------------------</v>
          </cell>
          <cell r="L60" t="str">
            <v xml:space="preserve">  -----------------------</v>
          </cell>
          <cell r="M60" t="str">
            <v xml:space="preserve">  -----------------------</v>
          </cell>
          <cell r="N60" t="str">
            <v xml:space="preserve">  -----------------------</v>
          </cell>
          <cell r="O60" t="str">
            <v xml:space="preserve">  -----------------------</v>
          </cell>
          <cell r="P60" t="str">
            <v xml:space="preserve">  -----------------------</v>
          </cell>
          <cell r="Q60" t="str">
            <v xml:space="preserve">  -----------------------</v>
          </cell>
          <cell r="R60" t="str">
            <v xml:space="preserve">  -----------------------</v>
          </cell>
          <cell r="S60" t="str">
            <v xml:space="preserve">  -----------------------</v>
          </cell>
          <cell r="T60" t="str">
            <v xml:space="preserve">  -----------------------</v>
          </cell>
          <cell r="U60" t="str">
            <v xml:space="preserve">  -----------------------</v>
          </cell>
          <cell r="V60" t="str">
            <v xml:space="preserve">  -----------------------</v>
          </cell>
          <cell r="W60" t="str">
            <v xml:space="preserve">  -----------------------</v>
          </cell>
          <cell r="X60" t="str">
            <v xml:space="preserve">  -----------------------</v>
          </cell>
          <cell r="Y60" t="str">
            <v xml:space="preserve">  -----------------------</v>
          </cell>
          <cell r="Z60" t="str">
            <v xml:space="preserve">  -----------------------</v>
          </cell>
          <cell r="AA60" t="str">
            <v xml:space="preserve">  -----------------------</v>
          </cell>
          <cell r="AB60" t="str">
            <v xml:space="preserve">  -----------------------</v>
          </cell>
          <cell r="AC60" t="str">
            <v xml:space="preserve">  -----------------------</v>
          </cell>
          <cell r="AD60" t="str">
            <v xml:space="preserve">  -----------------------</v>
          </cell>
          <cell r="AE60" t="str">
            <v xml:space="preserve">  -----------------------</v>
          </cell>
          <cell r="AF60" t="str">
            <v xml:space="preserve">  -----------------------</v>
          </cell>
          <cell r="AG60" t="str">
            <v xml:space="preserve">  -----------------------</v>
          </cell>
          <cell r="AH60" t="str">
            <v xml:space="preserve">  -----------------------</v>
          </cell>
          <cell r="AI60" t="str">
            <v xml:space="preserve">  -----------------------</v>
          </cell>
          <cell r="AJ60" t="str">
            <v xml:space="preserve">  -----------------------</v>
          </cell>
          <cell r="AK60" t="str">
            <v xml:space="preserve">  -----------------------</v>
          </cell>
          <cell r="AL60" t="str">
            <v xml:space="preserve">  -----------------------</v>
          </cell>
          <cell r="AM60" t="str">
            <v xml:space="preserve">  -----------------------</v>
          </cell>
        </row>
        <row r="61">
          <cell r="C61">
            <v>31354.84</v>
          </cell>
          <cell r="D61">
            <v>9428.6200000000008</v>
          </cell>
          <cell r="E61">
            <v>4859.0600000000004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45642.52</v>
          </cell>
          <cell r="K61">
            <v>0</v>
          </cell>
          <cell r="L61">
            <v>1004.92</v>
          </cell>
          <cell r="M61">
            <v>2657.7</v>
          </cell>
          <cell r="N61">
            <v>0</v>
          </cell>
          <cell r="O61">
            <v>0</v>
          </cell>
          <cell r="P61">
            <v>4506.3599999999997</v>
          </cell>
          <cell r="Q61">
            <v>4506.3599999999997</v>
          </cell>
          <cell r="R61">
            <v>1385.92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9554.9</v>
          </cell>
          <cell r="AF61">
            <v>36087.620000000003</v>
          </cell>
          <cell r="AG61">
            <v>961.36</v>
          </cell>
          <cell r="AH61">
            <v>1730.44</v>
          </cell>
          <cell r="AI61">
            <v>3540.04</v>
          </cell>
          <cell r="AJ61">
            <v>1098.72</v>
          </cell>
          <cell r="AK61">
            <v>912.86</v>
          </cell>
          <cell r="AL61">
            <v>45257.599999999999</v>
          </cell>
          <cell r="AM61">
            <v>6231.84</v>
          </cell>
        </row>
        <row r="63">
          <cell r="A63" t="str">
            <v>Departamento 4106 CDE SECRETARIA DE ACCION ELECTORAL</v>
          </cell>
        </row>
        <row r="64">
          <cell r="A64" t="str">
            <v>00202</v>
          </cell>
          <cell r="B64" t="str">
            <v>Arciniega Oropeza Alejandra Paola</v>
          </cell>
          <cell r="C64">
            <v>6112</v>
          </cell>
          <cell r="D64">
            <v>0</v>
          </cell>
          <cell r="E64">
            <v>3056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9168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727.1</v>
          </cell>
          <cell r="Q64">
            <v>727.1</v>
          </cell>
          <cell r="R64">
            <v>267.98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995.08</v>
          </cell>
          <cell r="AF64">
            <v>8172.92</v>
          </cell>
          <cell r="AG64">
            <v>190.84</v>
          </cell>
          <cell r="AH64">
            <v>343.52</v>
          </cell>
          <cell r="AI64">
            <v>804.4</v>
          </cell>
          <cell r="AJ64">
            <v>218.12</v>
          </cell>
          <cell r="AK64">
            <v>183.36</v>
          </cell>
          <cell r="AL64">
            <v>8984.4599999999991</v>
          </cell>
          <cell r="AM64">
            <v>1338.76</v>
          </cell>
        </row>
        <row r="65">
          <cell r="A65" t="str">
            <v>00743</v>
          </cell>
          <cell r="B65" t="str">
            <v>Martinez Macias  Norma Irene</v>
          </cell>
          <cell r="C65">
            <v>7696</v>
          </cell>
          <cell r="D65">
            <v>0</v>
          </cell>
          <cell r="E65">
            <v>3848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11544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1100.74</v>
          </cell>
          <cell r="Q65">
            <v>1100.74</v>
          </cell>
          <cell r="R65">
            <v>335.76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1436.5</v>
          </cell>
          <cell r="AF65">
            <v>10107.5</v>
          </cell>
          <cell r="AG65">
            <v>233.58</v>
          </cell>
          <cell r="AH65">
            <v>420.44</v>
          </cell>
          <cell r="AI65">
            <v>874</v>
          </cell>
          <cell r="AJ65">
            <v>266.94</v>
          </cell>
          <cell r="AK65">
            <v>230.88</v>
          </cell>
          <cell r="AL65">
            <v>10996.04</v>
          </cell>
          <cell r="AM65">
            <v>1528.02</v>
          </cell>
        </row>
        <row r="66">
          <cell r="A66" t="str">
            <v>00901</v>
          </cell>
          <cell r="B66" t="str">
            <v>Padilla Cruz Margarita</v>
          </cell>
          <cell r="C66">
            <v>6112</v>
          </cell>
          <cell r="D66">
            <v>1113.9000000000001</v>
          </cell>
          <cell r="E66">
            <v>3056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10281.9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888.94</v>
          </cell>
          <cell r="Q66">
            <v>888.94</v>
          </cell>
          <cell r="R66">
            <v>317.54000000000002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1206.48</v>
          </cell>
          <cell r="AF66">
            <v>9075.42</v>
          </cell>
          <cell r="AG66">
            <v>222.1</v>
          </cell>
          <cell r="AH66">
            <v>399.78</v>
          </cell>
          <cell r="AI66">
            <v>855.3</v>
          </cell>
          <cell r="AJ66">
            <v>253.82</v>
          </cell>
          <cell r="AK66">
            <v>205.64</v>
          </cell>
          <cell r="AL66">
            <v>10455.52</v>
          </cell>
          <cell r="AM66">
            <v>1477.18</v>
          </cell>
        </row>
        <row r="67">
          <cell r="A67" t="str">
            <v>00939</v>
          </cell>
          <cell r="B67" t="str">
            <v>Cantu Perez Jose Manuel</v>
          </cell>
          <cell r="C67">
            <v>3457.4</v>
          </cell>
          <cell r="D67">
            <v>1113.9000000000001</v>
          </cell>
          <cell r="E67">
            <v>1728.7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6300</v>
          </cell>
          <cell r="K67">
            <v>0</v>
          </cell>
          <cell r="L67">
            <v>0</v>
          </cell>
          <cell r="M67">
            <v>0</v>
          </cell>
          <cell r="N67">
            <v>-250.2</v>
          </cell>
          <cell r="O67">
            <v>0</v>
          </cell>
          <cell r="P67">
            <v>415.06</v>
          </cell>
          <cell r="Q67">
            <v>164.86</v>
          </cell>
          <cell r="R67">
            <v>192.06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356.92</v>
          </cell>
          <cell r="AF67">
            <v>5943.08</v>
          </cell>
          <cell r="AG67">
            <v>141.52000000000001</v>
          </cell>
          <cell r="AH67">
            <v>254.76</v>
          </cell>
          <cell r="AI67">
            <v>730.4</v>
          </cell>
          <cell r="AJ67">
            <v>161.74</v>
          </cell>
          <cell r="AK67">
            <v>126</v>
          </cell>
          <cell r="AL67">
            <v>6662.72</v>
          </cell>
          <cell r="AM67">
            <v>1126.68</v>
          </cell>
        </row>
        <row r="68">
          <cell r="A68" t="str">
            <v>Total Depto</v>
          </cell>
          <cell r="C68" t="str">
            <v xml:space="preserve">  -----------------------</v>
          </cell>
          <cell r="D68" t="str">
            <v xml:space="preserve">  -----------------------</v>
          </cell>
          <cell r="E68" t="str">
            <v xml:space="preserve">  -----------------------</v>
          </cell>
          <cell r="F68" t="str">
            <v xml:space="preserve">  -----------------------</v>
          </cell>
          <cell r="G68" t="str">
            <v xml:space="preserve">  -----------------------</v>
          </cell>
          <cell r="H68" t="str">
            <v xml:space="preserve">  -----------------------</v>
          </cell>
          <cell r="I68" t="str">
            <v xml:space="preserve">  -----------------------</v>
          </cell>
          <cell r="J68" t="str">
            <v xml:space="preserve">  -----------------------</v>
          </cell>
          <cell r="K68" t="str">
            <v xml:space="preserve">  -----------------------</v>
          </cell>
          <cell r="L68" t="str">
            <v xml:space="preserve">  -----------------------</v>
          </cell>
          <cell r="M68" t="str">
            <v xml:space="preserve">  -----------------------</v>
          </cell>
          <cell r="N68" t="str">
            <v xml:space="preserve">  -----------------------</v>
          </cell>
          <cell r="O68" t="str">
            <v xml:space="preserve">  -----------------------</v>
          </cell>
          <cell r="P68" t="str">
            <v xml:space="preserve">  -----------------------</v>
          </cell>
          <cell r="Q68" t="str">
            <v xml:space="preserve">  -----------------------</v>
          </cell>
          <cell r="R68" t="str">
            <v xml:space="preserve">  -----------------------</v>
          </cell>
          <cell r="S68" t="str">
            <v xml:space="preserve">  -----------------------</v>
          </cell>
          <cell r="T68" t="str">
            <v xml:space="preserve">  -----------------------</v>
          </cell>
          <cell r="U68" t="str">
            <v xml:space="preserve">  -----------------------</v>
          </cell>
          <cell r="V68" t="str">
            <v xml:space="preserve">  -----------------------</v>
          </cell>
          <cell r="W68" t="str">
            <v xml:space="preserve">  -----------------------</v>
          </cell>
          <cell r="X68" t="str">
            <v xml:space="preserve">  -----------------------</v>
          </cell>
          <cell r="Y68" t="str">
            <v xml:space="preserve">  -----------------------</v>
          </cell>
          <cell r="Z68" t="str">
            <v xml:space="preserve">  -----------------------</v>
          </cell>
          <cell r="AA68" t="str">
            <v xml:space="preserve">  -----------------------</v>
          </cell>
          <cell r="AB68" t="str">
            <v xml:space="preserve">  -----------------------</v>
          </cell>
          <cell r="AC68" t="str">
            <v xml:space="preserve">  -----------------------</v>
          </cell>
          <cell r="AD68" t="str">
            <v xml:space="preserve">  -----------------------</v>
          </cell>
          <cell r="AE68" t="str">
            <v xml:space="preserve">  -----------------------</v>
          </cell>
          <cell r="AF68" t="str">
            <v xml:space="preserve">  -----------------------</v>
          </cell>
          <cell r="AG68" t="str">
            <v xml:space="preserve">  -----------------------</v>
          </cell>
          <cell r="AH68" t="str">
            <v xml:space="preserve">  -----------------------</v>
          </cell>
          <cell r="AI68" t="str">
            <v xml:space="preserve">  -----------------------</v>
          </cell>
          <cell r="AJ68" t="str">
            <v xml:space="preserve">  -----------------------</v>
          </cell>
          <cell r="AK68" t="str">
            <v xml:space="preserve">  -----------------------</v>
          </cell>
          <cell r="AL68" t="str">
            <v xml:space="preserve">  -----------------------</v>
          </cell>
          <cell r="AM68" t="str">
            <v xml:space="preserve">  -----------------------</v>
          </cell>
        </row>
        <row r="69">
          <cell r="C69">
            <v>23377.4</v>
          </cell>
          <cell r="D69">
            <v>2227.8000000000002</v>
          </cell>
          <cell r="E69">
            <v>11688.7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37293.9</v>
          </cell>
          <cell r="K69">
            <v>0</v>
          </cell>
          <cell r="L69">
            <v>0</v>
          </cell>
          <cell r="M69">
            <v>0</v>
          </cell>
          <cell r="N69">
            <v>-250.2</v>
          </cell>
          <cell r="O69">
            <v>0</v>
          </cell>
          <cell r="P69">
            <v>3131.84</v>
          </cell>
          <cell r="Q69">
            <v>2881.64</v>
          </cell>
          <cell r="R69">
            <v>1113.3399999999999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3994.98</v>
          </cell>
          <cell r="AF69">
            <v>33298.92</v>
          </cell>
          <cell r="AG69">
            <v>788.04</v>
          </cell>
          <cell r="AH69">
            <v>1418.5</v>
          </cell>
          <cell r="AI69">
            <v>3264.1</v>
          </cell>
          <cell r="AJ69">
            <v>900.62</v>
          </cell>
          <cell r="AK69">
            <v>745.88</v>
          </cell>
          <cell r="AL69">
            <v>37098.74</v>
          </cell>
          <cell r="AM69">
            <v>5470.64</v>
          </cell>
        </row>
        <row r="71">
          <cell r="A71" t="str">
            <v>Departamento 4107 CDE SECRETARIA DE FINANZAS Y ADMINISTRA</v>
          </cell>
        </row>
        <row r="72">
          <cell r="A72" t="str">
            <v>00001</v>
          </cell>
          <cell r="B72" t="str">
            <v>Andrade Padilla Daniel</v>
          </cell>
          <cell r="C72">
            <v>7845</v>
          </cell>
          <cell r="D72">
            <v>343.22</v>
          </cell>
          <cell r="E72">
            <v>3922.5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12110.72</v>
          </cell>
          <cell r="K72">
            <v>0</v>
          </cell>
          <cell r="L72">
            <v>2012.48</v>
          </cell>
          <cell r="M72">
            <v>0</v>
          </cell>
          <cell r="N72">
            <v>0</v>
          </cell>
          <cell r="O72">
            <v>0</v>
          </cell>
          <cell r="P72">
            <v>1202.3</v>
          </cell>
          <cell r="Q72">
            <v>1202.3</v>
          </cell>
          <cell r="R72">
            <v>359.24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3574.02</v>
          </cell>
          <cell r="AF72">
            <v>8536.7000000000007</v>
          </cell>
          <cell r="AG72">
            <v>248.4</v>
          </cell>
          <cell r="AH72">
            <v>447.1</v>
          </cell>
          <cell r="AI72">
            <v>898.14</v>
          </cell>
          <cell r="AJ72">
            <v>283.88</v>
          </cell>
          <cell r="AK72">
            <v>242.22</v>
          </cell>
          <cell r="AL72">
            <v>11693.5</v>
          </cell>
          <cell r="AM72">
            <v>1593.64</v>
          </cell>
        </row>
        <row r="73">
          <cell r="A73" t="str">
            <v>00021</v>
          </cell>
          <cell r="B73" t="str">
            <v>Rojas Lopez Miguel Angel</v>
          </cell>
          <cell r="C73">
            <v>5278.8</v>
          </cell>
          <cell r="D73">
            <v>1286.7</v>
          </cell>
          <cell r="E73">
            <v>2639.4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9204.9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756.81</v>
          </cell>
          <cell r="Q73">
            <v>756.81</v>
          </cell>
          <cell r="R73">
            <v>252.38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1009.19</v>
          </cell>
          <cell r="AF73">
            <v>8195.7099999999991</v>
          </cell>
          <cell r="AG73">
            <v>181</v>
          </cell>
          <cell r="AH73">
            <v>325.8</v>
          </cell>
          <cell r="AI73">
            <v>788.38</v>
          </cell>
          <cell r="AJ73">
            <v>206.86</v>
          </cell>
          <cell r="AK73">
            <v>184.1</v>
          </cell>
          <cell r="AL73">
            <v>8520.82</v>
          </cell>
          <cell r="AM73">
            <v>1295.18</v>
          </cell>
        </row>
        <row r="74">
          <cell r="A74" t="str">
            <v>00080</v>
          </cell>
          <cell r="B74" t="str">
            <v>Romero Romero Ingrid</v>
          </cell>
          <cell r="C74">
            <v>10336</v>
          </cell>
          <cell r="D74">
            <v>452.2</v>
          </cell>
          <cell r="E74">
            <v>5168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15956.2</v>
          </cell>
          <cell r="K74">
            <v>0</v>
          </cell>
          <cell r="L74">
            <v>3628.28</v>
          </cell>
          <cell r="M74">
            <v>0</v>
          </cell>
          <cell r="N74">
            <v>0</v>
          </cell>
          <cell r="O74">
            <v>0</v>
          </cell>
          <cell r="P74">
            <v>1986.05</v>
          </cell>
          <cell r="Q74">
            <v>1986.05</v>
          </cell>
          <cell r="R74">
            <v>462.8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6077.13</v>
          </cell>
          <cell r="AF74">
            <v>9879.07</v>
          </cell>
          <cell r="AG74">
            <v>313.7</v>
          </cell>
          <cell r="AH74">
            <v>564.66</v>
          </cell>
          <cell r="AI74">
            <v>1004.48</v>
          </cell>
          <cell r="AJ74">
            <v>358.52</v>
          </cell>
          <cell r="AK74">
            <v>319.12</v>
          </cell>
          <cell r="AL74">
            <v>14767.82</v>
          </cell>
          <cell r="AM74">
            <v>1882.84</v>
          </cell>
        </row>
        <row r="75">
          <cell r="A75" t="str">
            <v>00165</v>
          </cell>
          <cell r="B75" t="str">
            <v>Gomez Dueñas Roselia</v>
          </cell>
          <cell r="C75">
            <v>4440</v>
          </cell>
          <cell r="D75">
            <v>194.25</v>
          </cell>
          <cell r="E75">
            <v>2220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6854.25</v>
          </cell>
          <cell r="K75">
            <v>0</v>
          </cell>
          <cell r="L75">
            <v>0</v>
          </cell>
          <cell r="M75">
            <v>2211.9</v>
          </cell>
          <cell r="N75">
            <v>-232.47</v>
          </cell>
          <cell r="O75">
            <v>0</v>
          </cell>
          <cell r="P75">
            <v>475.37</v>
          </cell>
          <cell r="Q75">
            <v>242.9</v>
          </cell>
          <cell r="R75">
            <v>182.88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170</v>
          </cell>
          <cell r="AB75">
            <v>0</v>
          </cell>
          <cell r="AC75">
            <v>0</v>
          </cell>
          <cell r="AD75">
            <v>0</v>
          </cell>
          <cell r="AE75">
            <v>2807.68</v>
          </cell>
          <cell r="AF75">
            <v>4046.57</v>
          </cell>
          <cell r="AG75">
            <v>134.76</v>
          </cell>
          <cell r="AH75">
            <v>242.56</v>
          </cell>
          <cell r="AI75">
            <v>723.62</v>
          </cell>
          <cell r="AJ75">
            <v>154</v>
          </cell>
          <cell r="AK75">
            <v>137.08000000000001</v>
          </cell>
          <cell r="AL75">
            <v>6343.9</v>
          </cell>
          <cell r="AM75">
            <v>1100.94</v>
          </cell>
        </row>
        <row r="76">
          <cell r="A76" t="str">
            <v>00169</v>
          </cell>
          <cell r="B76" t="str">
            <v>Tovar Lopez Rogelio</v>
          </cell>
          <cell r="C76">
            <v>13125</v>
          </cell>
          <cell r="D76">
            <v>525</v>
          </cell>
          <cell r="E76">
            <v>2625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16275</v>
          </cell>
          <cell r="K76">
            <v>0</v>
          </cell>
          <cell r="L76">
            <v>1844.12</v>
          </cell>
          <cell r="M76">
            <v>0</v>
          </cell>
          <cell r="N76">
            <v>0</v>
          </cell>
          <cell r="O76">
            <v>0</v>
          </cell>
          <cell r="P76">
            <v>2054.14</v>
          </cell>
          <cell r="Q76">
            <v>2054.14</v>
          </cell>
          <cell r="R76">
            <v>470.68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4368.9399999999996</v>
          </cell>
          <cell r="AF76">
            <v>11906.06</v>
          </cell>
          <cell r="AG76">
            <v>318.68</v>
          </cell>
          <cell r="AH76">
            <v>573.62</v>
          </cell>
          <cell r="AI76">
            <v>1012.6</v>
          </cell>
          <cell r="AJ76">
            <v>364.2</v>
          </cell>
          <cell r="AK76">
            <v>325.5</v>
          </cell>
          <cell r="AL76">
            <v>15002.38</v>
          </cell>
          <cell r="AM76">
            <v>1904.9</v>
          </cell>
        </row>
        <row r="77">
          <cell r="A77" t="str">
            <v>00187</v>
          </cell>
          <cell r="B77" t="str">
            <v>Gallegos Negrete Rosa Elena</v>
          </cell>
          <cell r="C77">
            <v>4440</v>
          </cell>
          <cell r="D77">
            <v>0</v>
          </cell>
          <cell r="E77">
            <v>2220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6660</v>
          </cell>
          <cell r="K77">
            <v>0</v>
          </cell>
          <cell r="L77">
            <v>0</v>
          </cell>
          <cell r="M77">
            <v>2299.44</v>
          </cell>
          <cell r="N77">
            <v>-250.2</v>
          </cell>
          <cell r="O77">
            <v>0</v>
          </cell>
          <cell r="P77">
            <v>454.24</v>
          </cell>
          <cell r="Q77">
            <v>204.04</v>
          </cell>
          <cell r="R77">
            <v>182.88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2686.36</v>
          </cell>
          <cell r="AF77">
            <v>3973.64</v>
          </cell>
          <cell r="AG77">
            <v>134.76</v>
          </cell>
          <cell r="AH77">
            <v>242.56</v>
          </cell>
          <cell r="AI77">
            <v>723.62</v>
          </cell>
          <cell r="AJ77">
            <v>154</v>
          </cell>
          <cell r="AK77">
            <v>133.19999999999999</v>
          </cell>
          <cell r="AL77">
            <v>6343.9</v>
          </cell>
          <cell r="AM77">
            <v>1100.94</v>
          </cell>
        </row>
        <row r="78">
          <cell r="A78" t="str">
            <v>00451</v>
          </cell>
          <cell r="B78" t="str">
            <v>Partida Ceja Francisco Javier</v>
          </cell>
          <cell r="C78">
            <v>6112</v>
          </cell>
          <cell r="D78">
            <v>3757.2</v>
          </cell>
          <cell r="E78">
            <v>3056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12925.2</v>
          </cell>
          <cell r="K78">
            <v>0</v>
          </cell>
          <cell r="L78">
            <v>0</v>
          </cell>
          <cell r="M78">
            <v>3365.2</v>
          </cell>
          <cell r="N78">
            <v>0</v>
          </cell>
          <cell r="O78">
            <v>0</v>
          </cell>
          <cell r="P78">
            <v>1373.66</v>
          </cell>
          <cell r="Q78">
            <v>1373.66</v>
          </cell>
          <cell r="R78">
            <v>327.72</v>
          </cell>
          <cell r="S78">
            <v>150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5216.58</v>
          </cell>
          <cell r="AF78">
            <v>7708.62</v>
          </cell>
          <cell r="AG78">
            <v>228.52</v>
          </cell>
          <cell r="AH78">
            <v>411.34</v>
          </cell>
          <cell r="AI78">
            <v>865.76</v>
          </cell>
          <cell r="AJ78">
            <v>261.16000000000003</v>
          </cell>
          <cell r="AK78">
            <v>258.5</v>
          </cell>
          <cell r="AL78">
            <v>10758.04</v>
          </cell>
          <cell r="AM78">
            <v>1505.62</v>
          </cell>
        </row>
        <row r="79">
          <cell r="A79" t="str">
            <v>00461</v>
          </cell>
          <cell r="B79" t="str">
            <v>Borrayo De La Cruz Ericka Guillermina</v>
          </cell>
          <cell r="C79">
            <v>4440</v>
          </cell>
          <cell r="D79">
            <v>194.25</v>
          </cell>
          <cell r="E79">
            <v>2220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6854.25</v>
          </cell>
          <cell r="K79">
            <v>0</v>
          </cell>
          <cell r="L79">
            <v>0</v>
          </cell>
          <cell r="M79">
            <v>0</v>
          </cell>
          <cell r="N79">
            <v>-232.47</v>
          </cell>
          <cell r="O79">
            <v>0</v>
          </cell>
          <cell r="P79">
            <v>475.37</v>
          </cell>
          <cell r="Q79">
            <v>242.9</v>
          </cell>
          <cell r="R79">
            <v>182.88</v>
          </cell>
          <cell r="S79">
            <v>400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825.78</v>
          </cell>
          <cell r="AF79">
            <v>6028.47</v>
          </cell>
          <cell r="AG79">
            <v>134.76</v>
          </cell>
          <cell r="AH79">
            <v>242.56</v>
          </cell>
          <cell r="AI79">
            <v>723.62</v>
          </cell>
          <cell r="AJ79">
            <v>154</v>
          </cell>
          <cell r="AK79">
            <v>137.08000000000001</v>
          </cell>
          <cell r="AL79">
            <v>6343.9</v>
          </cell>
          <cell r="AM79">
            <v>1100.94</v>
          </cell>
        </row>
        <row r="80">
          <cell r="A80" t="str">
            <v>00836</v>
          </cell>
          <cell r="B80" t="str">
            <v>Arredondo Zuñiga Victor Manuel</v>
          </cell>
          <cell r="C80">
            <v>4256</v>
          </cell>
          <cell r="D80">
            <v>0</v>
          </cell>
          <cell r="E80">
            <v>2128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6384</v>
          </cell>
          <cell r="K80">
            <v>0</v>
          </cell>
          <cell r="L80">
            <v>0</v>
          </cell>
          <cell r="M80">
            <v>0</v>
          </cell>
          <cell r="N80">
            <v>-250.2</v>
          </cell>
          <cell r="O80">
            <v>0</v>
          </cell>
          <cell r="P80">
            <v>424.2</v>
          </cell>
          <cell r="Q80">
            <v>174</v>
          </cell>
          <cell r="R80">
            <v>175.32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349.32</v>
          </cell>
          <cell r="AF80">
            <v>6034.68</v>
          </cell>
          <cell r="AG80">
            <v>129.18</v>
          </cell>
          <cell r="AH80">
            <v>232.5</v>
          </cell>
          <cell r="AI80">
            <v>718.02</v>
          </cell>
          <cell r="AJ80">
            <v>147.62</v>
          </cell>
          <cell r="AK80">
            <v>127.68</v>
          </cell>
          <cell r="AL80">
            <v>6080.92</v>
          </cell>
          <cell r="AM80">
            <v>1079.7</v>
          </cell>
        </row>
        <row r="81">
          <cell r="A81" t="str">
            <v>00839</v>
          </cell>
          <cell r="B81" t="str">
            <v>Reyes Granada Araceli Janeth</v>
          </cell>
          <cell r="C81">
            <v>11223.03</v>
          </cell>
          <cell r="D81">
            <v>2600</v>
          </cell>
          <cell r="E81">
            <v>4809.87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18632.900000000001</v>
          </cell>
          <cell r="K81">
            <v>0</v>
          </cell>
          <cell r="L81">
            <v>2301.62</v>
          </cell>
          <cell r="M81">
            <v>0</v>
          </cell>
          <cell r="N81">
            <v>0</v>
          </cell>
          <cell r="O81">
            <v>0</v>
          </cell>
          <cell r="P81">
            <v>2557.7800000000002</v>
          </cell>
          <cell r="Q81">
            <v>2557.7800000000002</v>
          </cell>
          <cell r="R81">
            <v>551.9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5411.3</v>
          </cell>
          <cell r="AF81">
            <v>13221.6</v>
          </cell>
          <cell r="AG81">
            <v>369.9</v>
          </cell>
          <cell r="AH81">
            <v>665.82</v>
          </cell>
          <cell r="AI81">
            <v>1096.02</v>
          </cell>
          <cell r="AJ81">
            <v>422.74</v>
          </cell>
          <cell r="AK81">
            <v>372.66</v>
          </cell>
          <cell r="AL81">
            <v>17413.580000000002</v>
          </cell>
          <cell r="AM81">
            <v>2131.7399999999998</v>
          </cell>
        </row>
        <row r="82">
          <cell r="A82" t="str">
            <v>00840</v>
          </cell>
          <cell r="B82" t="str">
            <v>Navarro Villa Lorena</v>
          </cell>
          <cell r="C82">
            <v>9377.1299999999992</v>
          </cell>
          <cell r="D82">
            <v>2600</v>
          </cell>
          <cell r="E82">
            <v>4018.77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15995.9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1994.52</v>
          </cell>
          <cell r="Q82">
            <v>1994.52</v>
          </cell>
          <cell r="R82">
            <v>467.34</v>
          </cell>
          <cell r="S82">
            <v>2000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4461.8599999999997</v>
          </cell>
          <cell r="AF82">
            <v>11534.04</v>
          </cell>
          <cell r="AG82">
            <v>316.54000000000002</v>
          </cell>
          <cell r="AH82">
            <v>569.78</v>
          </cell>
          <cell r="AI82">
            <v>1009.12</v>
          </cell>
          <cell r="AJ82">
            <v>361.76</v>
          </cell>
          <cell r="AK82">
            <v>319.92</v>
          </cell>
          <cell r="AL82">
            <v>14901.78</v>
          </cell>
          <cell r="AM82">
            <v>1895.44</v>
          </cell>
        </row>
        <row r="83">
          <cell r="A83" t="str">
            <v>00842</v>
          </cell>
          <cell r="B83" t="str">
            <v>Mendez Salcedo Jorge Alberto</v>
          </cell>
          <cell r="C83">
            <v>14524.5</v>
          </cell>
          <cell r="D83">
            <v>0</v>
          </cell>
          <cell r="E83">
            <v>2904.9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17429.400000000001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2300.7199999999998</v>
          </cell>
          <cell r="Q83">
            <v>2300.7199999999998</v>
          </cell>
          <cell r="R83">
            <v>524.54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2825.26</v>
          </cell>
          <cell r="AF83">
            <v>14604.14</v>
          </cell>
          <cell r="AG83">
            <v>352.66</v>
          </cell>
          <cell r="AH83">
            <v>634.78</v>
          </cell>
          <cell r="AI83">
            <v>1067.94</v>
          </cell>
          <cell r="AJ83">
            <v>403.04</v>
          </cell>
          <cell r="AK83">
            <v>348.58</v>
          </cell>
          <cell r="AL83">
            <v>16601.939999999999</v>
          </cell>
          <cell r="AM83">
            <v>2055.38</v>
          </cell>
        </row>
        <row r="84">
          <cell r="A84" t="str">
            <v>00855</v>
          </cell>
          <cell r="B84" t="str">
            <v>Luna Medrano Cesar Alejandro</v>
          </cell>
          <cell r="C84">
            <v>8600</v>
          </cell>
          <cell r="D84">
            <v>2848.75</v>
          </cell>
          <cell r="E84">
            <v>4300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15748.75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1946.98</v>
          </cell>
          <cell r="Q84">
            <v>1946.98</v>
          </cell>
          <cell r="R84">
            <v>409.08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2356.06</v>
          </cell>
          <cell r="AF84">
            <v>13392.69</v>
          </cell>
          <cell r="AG84">
            <v>279.82</v>
          </cell>
          <cell r="AH84">
            <v>503.68</v>
          </cell>
          <cell r="AI84">
            <v>949.34</v>
          </cell>
          <cell r="AJ84">
            <v>319.8</v>
          </cell>
          <cell r="AK84">
            <v>314.97000000000003</v>
          </cell>
          <cell r="AL84">
            <v>13173.2</v>
          </cell>
          <cell r="AM84">
            <v>1732.84</v>
          </cell>
        </row>
        <row r="85">
          <cell r="A85" t="str">
            <v>00861</v>
          </cell>
          <cell r="B85" t="str">
            <v>Cuellar Hernandez Rocio Elizabeth</v>
          </cell>
          <cell r="C85">
            <v>3630.27</v>
          </cell>
          <cell r="D85">
            <v>0</v>
          </cell>
          <cell r="E85">
            <v>1555.83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5186.1000000000004</v>
          </cell>
          <cell r="K85">
            <v>0</v>
          </cell>
          <cell r="L85">
            <v>0</v>
          </cell>
          <cell r="M85">
            <v>0</v>
          </cell>
          <cell r="N85">
            <v>-320.60000000000002</v>
          </cell>
          <cell r="O85">
            <v>-17.18</v>
          </cell>
          <cell r="P85">
            <v>303.42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-17.18</v>
          </cell>
          <cell r="AF85">
            <v>5203.28</v>
          </cell>
          <cell r="AG85">
            <v>142.4</v>
          </cell>
          <cell r="AH85">
            <v>256.33999999999997</v>
          </cell>
          <cell r="AI85">
            <v>731.26</v>
          </cell>
          <cell r="AJ85">
            <v>119.92</v>
          </cell>
          <cell r="AK85">
            <v>103.72</v>
          </cell>
          <cell r="AL85">
            <v>4939.82</v>
          </cell>
          <cell r="AM85">
            <v>1130</v>
          </cell>
        </row>
        <row r="86">
          <cell r="A86" t="str">
            <v>00862</v>
          </cell>
          <cell r="B86" t="str">
            <v>Ortiz Gallardo Yuri Ernestina</v>
          </cell>
          <cell r="C86">
            <v>3457.4</v>
          </cell>
          <cell r="D86">
            <v>0</v>
          </cell>
          <cell r="E86">
            <v>1728.7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5186.1000000000004</v>
          </cell>
          <cell r="K86">
            <v>0</v>
          </cell>
          <cell r="L86">
            <v>0</v>
          </cell>
          <cell r="M86">
            <v>0</v>
          </cell>
          <cell r="N86">
            <v>-320.60000000000002</v>
          </cell>
          <cell r="O86">
            <v>-17.18</v>
          </cell>
          <cell r="P86">
            <v>303.42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-17.18</v>
          </cell>
          <cell r="AF86">
            <v>5203.28</v>
          </cell>
          <cell r="AG86">
            <v>142.4</v>
          </cell>
          <cell r="AH86">
            <v>256.33999999999997</v>
          </cell>
          <cell r="AI86">
            <v>731.26</v>
          </cell>
          <cell r="AJ86">
            <v>119.92</v>
          </cell>
          <cell r="AK86">
            <v>103.72</v>
          </cell>
          <cell r="AL86">
            <v>4939.82</v>
          </cell>
          <cell r="AM86">
            <v>1130</v>
          </cell>
        </row>
        <row r="87">
          <cell r="A87" t="str">
            <v>00863</v>
          </cell>
          <cell r="B87" t="str">
            <v>Larios Calvario Manuel</v>
          </cell>
          <cell r="C87">
            <v>4666.6000000000004</v>
          </cell>
          <cell r="D87">
            <v>4867.1400000000003</v>
          </cell>
          <cell r="E87">
            <v>2333.3000000000002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11867.04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1244.3599999999999</v>
          </cell>
          <cell r="Q87">
            <v>1244.3599999999999</v>
          </cell>
          <cell r="R87">
            <v>262.27999999999997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1506.64</v>
          </cell>
          <cell r="AF87">
            <v>10360.4</v>
          </cell>
          <cell r="AG87">
            <v>187.24</v>
          </cell>
          <cell r="AH87">
            <v>337.04</v>
          </cell>
          <cell r="AI87">
            <v>798.54</v>
          </cell>
          <cell r="AJ87">
            <v>214</v>
          </cell>
          <cell r="AK87">
            <v>237.34</v>
          </cell>
          <cell r="AL87">
            <v>8814.92</v>
          </cell>
          <cell r="AM87">
            <v>1322.82</v>
          </cell>
        </row>
        <row r="88">
          <cell r="A88" t="str">
            <v>00936</v>
          </cell>
          <cell r="B88" t="str">
            <v>Hernandez Arriaga Erik Daniel</v>
          </cell>
          <cell r="C88">
            <v>6476.4</v>
          </cell>
          <cell r="D88">
            <v>104.5</v>
          </cell>
          <cell r="E88">
            <v>1619.1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8200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621.78</v>
          </cell>
          <cell r="Q88">
            <v>621.78</v>
          </cell>
          <cell r="R88">
            <v>228.02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849.8</v>
          </cell>
          <cell r="AF88">
            <v>7350.2</v>
          </cell>
          <cell r="AG88">
            <v>165.62</v>
          </cell>
          <cell r="AH88">
            <v>298.12</v>
          </cell>
          <cell r="AI88">
            <v>763.36</v>
          </cell>
          <cell r="AJ88">
            <v>189.28</v>
          </cell>
          <cell r="AK88">
            <v>164</v>
          </cell>
          <cell r="AL88">
            <v>7797.16</v>
          </cell>
          <cell r="AM88">
            <v>1227.0999999999999</v>
          </cell>
        </row>
        <row r="89">
          <cell r="A89" t="str">
            <v>00941</v>
          </cell>
          <cell r="B89" t="str">
            <v>Olivares Arevalo Ana Victoria</v>
          </cell>
          <cell r="C89">
            <v>3457.4</v>
          </cell>
          <cell r="D89">
            <v>0</v>
          </cell>
          <cell r="E89">
            <v>1728.7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5186.1000000000004</v>
          </cell>
          <cell r="K89">
            <v>0</v>
          </cell>
          <cell r="L89">
            <v>0</v>
          </cell>
          <cell r="M89">
            <v>0</v>
          </cell>
          <cell r="N89">
            <v>-320.60000000000002</v>
          </cell>
          <cell r="O89">
            <v>-17.18</v>
          </cell>
          <cell r="P89">
            <v>303.42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-17.18</v>
          </cell>
          <cell r="AF89">
            <v>5203.28</v>
          </cell>
          <cell r="AG89">
            <v>142.4</v>
          </cell>
          <cell r="AH89">
            <v>256.33999999999997</v>
          </cell>
          <cell r="AI89">
            <v>731.26</v>
          </cell>
          <cell r="AJ89">
            <v>119.92</v>
          </cell>
          <cell r="AK89">
            <v>103.72</v>
          </cell>
          <cell r="AL89">
            <v>4939.82</v>
          </cell>
          <cell r="AM89">
            <v>1130</v>
          </cell>
        </row>
        <row r="90">
          <cell r="A90" t="str">
            <v>Total Depto</v>
          </cell>
          <cell r="C90" t="str">
            <v xml:space="preserve">  -----------------------</v>
          </cell>
          <cell r="D90" t="str">
            <v xml:space="preserve">  -----------------------</v>
          </cell>
          <cell r="E90" t="str">
            <v xml:space="preserve">  -----------------------</v>
          </cell>
          <cell r="F90" t="str">
            <v xml:space="preserve">  -----------------------</v>
          </cell>
          <cell r="G90" t="str">
            <v xml:space="preserve">  -----------------------</v>
          </cell>
          <cell r="H90" t="str">
            <v xml:space="preserve">  -----------------------</v>
          </cell>
          <cell r="I90" t="str">
            <v xml:space="preserve">  -----------------------</v>
          </cell>
          <cell r="J90" t="str">
            <v xml:space="preserve">  -----------------------</v>
          </cell>
          <cell r="K90" t="str">
            <v xml:space="preserve">  -----------------------</v>
          </cell>
          <cell r="L90" t="str">
            <v xml:space="preserve">  -----------------------</v>
          </cell>
          <cell r="M90" t="str">
            <v xml:space="preserve">  -----------------------</v>
          </cell>
          <cell r="N90" t="str">
            <v xml:space="preserve">  -----------------------</v>
          </cell>
          <cell r="O90" t="str">
            <v xml:space="preserve">  -----------------------</v>
          </cell>
          <cell r="P90" t="str">
            <v xml:space="preserve">  -----------------------</v>
          </cell>
          <cell r="Q90" t="str">
            <v xml:space="preserve">  -----------------------</v>
          </cell>
          <cell r="R90" t="str">
            <v xml:space="preserve">  -----------------------</v>
          </cell>
          <cell r="S90" t="str">
            <v xml:space="preserve">  -----------------------</v>
          </cell>
          <cell r="T90" t="str">
            <v xml:space="preserve">  -----------------------</v>
          </cell>
          <cell r="U90" t="str">
            <v xml:space="preserve">  -----------------------</v>
          </cell>
          <cell r="V90" t="str">
            <v xml:space="preserve">  -----------------------</v>
          </cell>
          <cell r="W90" t="str">
            <v xml:space="preserve">  -----------------------</v>
          </cell>
          <cell r="X90" t="str">
            <v xml:space="preserve">  -----------------------</v>
          </cell>
          <cell r="Y90" t="str">
            <v xml:space="preserve">  -----------------------</v>
          </cell>
          <cell r="Z90" t="str">
            <v xml:space="preserve">  -----------------------</v>
          </cell>
          <cell r="AA90" t="str">
            <v xml:space="preserve">  -----------------------</v>
          </cell>
          <cell r="AB90" t="str">
            <v xml:space="preserve">  -----------------------</v>
          </cell>
          <cell r="AC90" t="str">
            <v xml:space="preserve">  -----------------------</v>
          </cell>
          <cell r="AD90" t="str">
            <v xml:space="preserve">  -----------------------</v>
          </cell>
          <cell r="AE90" t="str">
            <v xml:space="preserve">  -----------------------</v>
          </cell>
          <cell r="AF90" t="str">
            <v xml:space="preserve">  -----------------------</v>
          </cell>
          <cell r="AG90" t="str">
            <v xml:space="preserve">  -----------------------</v>
          </cell>
          <cell r="AH90" t="str">
            <v xml:space="preserve">  -----------------------</v>
          </cell>
          <cell r="AI90" t="str">
            <v xml:space="preserve">  -----------------------</v>
          </cell>
          <cell r="AJ90" t="str">
            <v xml:space="preserve">  -----------------------</v>
          </cell>
          <cell r="AK90" t="str">
            <v xml:space="preserve">  -----------------------</v>
          </cell>
          <cell r="AL90" t="str">
            <v xml:space="preserve">  -----------------------</v>
          </cell>
          <cell r="AM90" t="str">
            <v xml:space="preserve">  -----------------------</v>
          </cell>
        </row>
        <row r="91">
          <cell r="C91">
            <v>125685.53</v>
          </cell>
          <cell r="D91">
            <v>19773.21</v>
          </cell>
          <cell r="E91">
            <v>51198.07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196656.81</v>
          </cell>
          <cell r="K91">
            <v>0</v>
          </cell>
          <cell r="L91">
            <v>9786.5</v>
          </cell>
          <cell r="M91">
            <v>7876.54</v>
          </cell>
          <cell r="N91">
            <v>-1927.14</v>
          </cell>
          <cell r="O91">
            <v>-51.54</v>
          </cell>
          <cell r="P91">
            <v>20778.54</v>
          </cell>
          <cell r="Q91">
            <v>18902.939999999999</v>
          </cell>
          <cell r="R91">
            <v>5039.9399999999996</v>
          </cell>
          <cell r="S91">
            <v>2550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170</v>
          </cell>
          <cell r="AB91">
            <v>0</v>
          </cell>
          <cell r="AC91">
            <v>0</v>
          </cell>
          <cell r="AD91">
            <v>0</v>
          </cell>
          <cell r="AE91">
            <v>44274.38</v>
          </cell>
          <cell r="AF91">
            <v>152382.43</v>
          </cell>
          <cell r="AG91">
            <v>3922.74</v>
          </cell>
          <cell r="AH91">
            <v>7060.94</v>
          </cell>
          <cell r="AI91">
            <v>15336.34</v>
          </cell>
          <cell r="AJ91">
            <v>4354.62</v>
          </cell>
          <cell r="AK91">
            <v>3933.11</v>
          </cell>
          <cell r="AL91">
            <v>179377.22</v>
          </cell>
          <cell r="AM91">
            <v>26320.02</v>
          </cell>
        </row>
        <row r="93">
          <cell r="A93" t="str">
            <v>Departamento 4108 CDE SECRETARIA DE GESTION SOCIAL</v>
          </cell>
        </row>
        <row r="94">
          <cell r="A94" t="str">
            <v>00860</v>
          </cell>
          <cell r="B94" t="str">
            <v>De La Torre Gonzalez Juan Carlos</v>
          </cell>
          <cell r="C94">
            <v>6960</v>
          </cell>
          <cell r="D94">
            <v>6989.48</v>
          </cell>
          <cell r="E94">
            <v>3480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17429.48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2300.7399999999998</v>
          </cell>
          <cell r="Q94">
            <v>2300.7399999999998</v>
          </cell>
          <cell r="R94">
            <v>494.28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2795.02</v>
          </cell>
          <cell r="AF94">
            <v>14634.46</v>
          </cell>
          <cell r="AG94">
            <v>333.56</v>
          </cell>
          <cell r="AH94">
            <v>600.4</v>
          </cell>
          <cell r="AI94">
            <v>1036.82</v>
          </cell>
          <cell r="AJ94">
            <v>381.2</v>
          </cell>
          <cell r="AK94">
            <v>348.58</v>
          </cell>
          <cell r="AL94">
            <v>15702.56</v>
          </cell>
          <cell r="AM94">
            <v>1970.78</v>
          </cell>
        </row>
        <row r="95">
          <cell r="A95" t="str">
            <v>Total Depto</v>
          </cell>
          <cell r="C95" t="str">
            <v xml:space="preserve">  -----------------------</v>
          </cell>
          <cell r="D95" t="str">
            <v xml:space="preserve">  -----------------------</v>
          </cell>
          <cell r="E95" t="str">
            <v xml:space="preserve">  -----------------------</v>
          </cell>
          <cell r="F95" t="str">
            <v xml:space="preserve">  -----------------------</v>
          </cell>
          <cell r="G95" t="str">
            <v xml:space="preserve">  -----------------------</v>
          </cell>
          <cell r="H95" t="str">
            <v xml:space="preserve">  -----------------------</v>
          </cell>
          <cell r="I95" t="str">
            <v xml:space="preserve">  -----------------------</v>
          </cell>
          <cell r="J95" t="str">
            <v xml:space="preserve">  -----------------------</v>
          </cell>
          <cell r="K95" t="str">
            <v xml:space="preserve">  -----------------------</v>
          </cell>
          <cell r="L95" t="str">
            <v xml:space="preserve">  -----------------------</v>
          </cell>
          <cell r="M95" t="str">
            <v xml:space="preserve">  -----------------------</v>
          </cell>
          <cell r="N95" t="str">
            <v xml:space="preserve">  -----------------------</v>
          </cell>
          <cell r="O95" t="str">
            <v xml:space="preserve">  -----------------------</v>
          </cell>
          <cell r="P95" t="str">
            <v xml:space="preserve">  -----------------------</v>
          </cell>
          <cell r="Q95" t="str">
            <v xml:space="preserve">  -----------------------</v>
          </cell>
          <cell r="R95" t="str">
            <v xml:space="preserve">  -----------------------</v>
          </cell>
          <cell r="S95" t="str">
            <v xml:space="preserve">  -----------------------</v>
          </cell>
          <cell r="T95" t="str">
            <v xml:space="preserve">  -----------------------</v>
          </cell>
          <cell r="U95" t="str">
            <v xml:space="preserve">  -----------------------</v>
          </cell>
          <cell r="V95" t="str">
            <v xml:space="preserve">  -----------------------</v>
          </cell>
          <cell r="W95" t="str">
            <v xml:space="preserve">  -----------------------</v>
          </cell>
          <cell r="X95" t="str">
            <v xml:space="preserve">  -----------------------</v>
          </cell>
          <cell r="Y95" t="str">
            <v xml:space="preserve">  -----------------------</v>
          </cell>
          <cell r="Z95" t="str">
            <v xml:space="preserve">  -----------------------</v>
          </cell>
          <cell r="AA95" t="str">
            <v xml:space="preserve">  -----------------------</v>
          </cell>
          <cell r="AB95" t="str">
            <v xml:space="preserve">  -----------------------</v>
          </cell>
          <cell r="AC95" t="str">
            <v xml:space="preserve">  -----------------------</v>
          </cell>
          <cell r="AD95" t="str">
            <v xml:space="preserve">  -----------------------</v>
          </cell>
          <cell r="AE95" t="str">
            <v xml:space="preserve">  -----------------------</v>
          </cell>
          <cell r="AF95" t="str">
            <v xml:space="preserve">  -----------------------</v>
          </cell>
          <cell r="AG95" t="str">
            <v xml:space="preserve">  -----------------------</v>
          </cell>
          <cell r="AH95" t="str">
            <v xml:space="preserve">  -----------------------</v>
          </cell>
          <cell r="AI95" t="str">
            <v xml:space="preserve">  -----------------------</v>
          </cell>
          <cell r="AJ95" t="str">
            <v xml:space="preserve">  -----------------------</v>
          </cell>
          <cell r="AK95" t="str">
            <v xml:space="preserve">  -----------------------</v>
          </cell>
          <cell r="AL95" t="str">
            <v xml:space="preserve">  -----------------------</v>
          </cell>
          <cell r="AM95" t="str">
            <v xml:space="preserve">  -----------------------</v>
          </cell>
        </row>
        <row r="96">
          <cell r="C96">
            <v>6960</v>
          </cell>
          <cell r="D96">
            <v>6989.48</v>
          </cell>
          <cell r="E96">
            <v>3480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17429.48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2300.7399999999998</v>
          </cell>
          <cell r="Q96">
            <v>2300.7399999999998</v>
          </cell>
          <cell r="R96">
            <v>494.28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2795.02</v>
          </cell>
          <cell r="AF96">
            <v>14634.46</v>
          </cell>
          <cell r="AG96">
            <v>333.56</v>
          </cell>
          <cell r="AH96">
            <v>600.4</v>
          </cell>
          <cell r="AI96">
            <v>1036.82</v>
          </cell>
          <cell r="AJ96">
            <v>381.2</v>
          </cell>
          <cell r="AK96">
            <v>348.58</v>
          </cell>
          <cell r="AL96">
            <v>15702.56</v>
          </cell>
          <cell r="AM96">
            <v>1970.78</v>
          </cell>
        </row>
        <row r="98">
          <cell r="A98" t="str">
            <v>Departamento 4109 CDE SECRETARIA DE COMUNICACION SOCIAL</v>
          </cell>
        </row>
        <row r="99">
          <cell r="A99" t="str">
            <v>00005</v>
          </cell>
          <cell r="B99" t="str">
            <v>Contreras García Lucila</v>
          </cell>
          <cell r="C99">
            <v>12487.8</v>
          </cell>
          <cell r="D99">
            <v>0</v>
          </cell>
          <cell r="E99">
            <v>1921.2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14409</v>
          </cell>
          <cell r="K99">
            <v>15</v>
          </cell>
          <cell r="L99">
            <v>0</v>
          </cell>
          <cell r="M99">
            <v>786.12</v>
          </cell>
          <cell r="N99">
            <v>0</v>
          </cell>
          <cell r="O99">
            <v>0</v>
          </cell>
          <cell r="P99">
            <v>1655.56</v>
          </cell>
          <cell r="Q99">
            <v>1655.56</v>
          </cell>
          <cell r="R99">
            <v>427.66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2884.34</v>
          </cell>
          <cell r="AF99">
            <v>11524.66</v>
          </cell>
          <cell r="AG99">
            <v>291.54000000000002</v>
          </cell>
          <cell r="AH99">
            <v>524.78</v>
          </cell>
          <cell r="AI99">
            <v>968.4</v>
          </cell>
          <cell r="AJ99">
            <v>333.2</v>
          </cell>
          <cell r="AK99">
            <v>288.18</v>
          </cell>
          <cell r="AL99">
            <v>13724.84</v>
          </cell>
          <cell r="AM99">
            <v>1784.72</v>
          </cell>
        </row>
        <row r="100">
          <cell r="A100" t="str">
            <v>00902</v>
          </cell>
          <cell r="B100" t="str">
            <v>Diaz Cervantes Oscar Ivan</v>
          </cell>
          <cell r="C100">
            <v>4494.62</v>
          </cell>
          <cell r="D100">
            <v>10013.9</v>
          </cell>
          <cell r="E100">
            <v>691.48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15200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1824.52</v>
          </cell>
          <cell r="Q100">
            <v>1824.52</v>
          </cell>
          <cell r="R100">
            <v>196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2020.52</v>
          </cell>
          <cell r="AF100">
            <v>13179.48</v>
          </cell>
          <cell r="AG100">
            <v>144.41999999999999</v>
          </cell>
          <cell r="AH100">
            <v>259.94</v>
          </cell>
          <cell r="AI100">
            <v>733.26</v>
          </cell>
          <cell r="AJ100">
            <v>165.04</v>
          </cell>
          <cell r="AK100">
            <v>304</v>
          </cell>
          <cell r="AL100">
            <v>6798.42</v>
          </cell>
          <cell r="AM100">
            <v>1137.6199999999999</v>
          </cell>
        </row>
        <row r="101">
          <cell r="A101" t="str">
            <v>Total Depto</v>
          </cell>
          <cell r="C101" t="str">
            <v xml:space="preserve">  -----------------------</v>
          </cell>
          <cell r="D101" t="str">
            <v xml:space="preserve">  -----------------------</v>
          </cell>
          <cell r="E101" t="str">
            <v xml:space="preserve">  -----------------------</v>
          </cell>
          <cell r="F101" t="str">
            <v xml:space="preserve">  -----------------------</v>
          </cell>
          <cell r="G101" t="str">
            <v xml:space="preserve">  -----------------------</v>
          </cell>
          <cell r="H101" t="str">
            <v xml:space="preserve">  -----------------------</v>
          </cell>
          <cell r="I101" t="str">
            <v xml:space="preserve">  -----------------------</v>
          </cell>
          <cell r="J101" t="str">
            <v xml:space="preserve">  -----------------------</v>
          </cell>
          <cell r="K101" t="str">
            <v xml:space="preserve">  -----------------------</v>
          </cell>
          <cell r="L101" t="str">
            <v xml:space="preserve">  -----------------------</v>
          </cell>
          <cell r="M101" t="str">
            <v xml:space="preserve">  -----------------------</v>
          </cell>
          <cell r="N101" t="str">
            <v xml:space="preserve">  -----------------------</v>
          </cell>
          <cell r="O101" t="str">
            <v xml:space="preserve">  -----------------------</v>
          </cell>
          <cell r="P101" t="str">
            <v xml:space="preserve">  -----------------------</v>
          </cell>
          <cell r="Q101" t="str">
            <v xml:space="preserve">  -----------------------</v>
          </cell>
          <cell r="R101" t="str">
            <v xml:space="preserve">  -----------------------</v>
          </cell>
          <cell r="S101" t="str">
            <v xml:space="preserve">  -----------------------</v>
          </cell>
          <cell r="T101" t="str">
            <v xml:space="preserve">  -----------------------</v>
          </cell>
          <cell r="U101" t="str">
            <v xml:space="preserve">  -----------------------</v>
          </cell>
          <cell r="V101" t="str">
            <v xml:space="preserve">  -----------------------</v>
          </cell>
          <cell r="W101" t="str">
            <v xml:space="preserve">  -----------------------</v>
          </cell>
          <cell r="X101" t="str">
            <v xml:space="preserve">  -----------------------</v>
          </cell>
          <cell r="Y101" t="str">
            <v xml:space="preserve">  -----------------------</v>
          </cell>
          <cell r="Z101" t="str">
            <v xml:space="preserve">  -----------------------</v>
          </cell>
          <cell r="AA101" t="str">
            <v xml:space="preserve">  -----------------------</v>
          </cell>
          <cell r="AB101" t="str">
            <v xml:space="preserve">  -----------------------</v>
          </cell>
          <cell r="AC101" t="str">
            <v xml:space="preserve">  -----------------------</v>
          </cell>
          <cell r="AD101" t="str">
            <v xml:space="preserve">  -----------------------</v>
          </cell>
          <cell r="AE101" t="str">
            <v xml:space="preserve">  -----------------------</v>
          </cell>
          <cell r="AF101" t="str">
            <v xml:space="preserve">  -----------------------</v>
          </cell>
          <cell r="AG101" t="str">
            <v xml:space="preserve">  -----------------------</v>
          </cell>
          <cell r="AH101" t="str">
            <v xml:space="preserve">  -----------------------</v>
          </cell>
          <cell r="AI101" t="str">
            <v xml:space="preserve">  -----------------------</v>
          </cell>
          <cell r="AJ101" t="str">
            <v xml:space="preserve">  -----------------------</v>
          </cell>
          <cell r="AK101" t="str">
            <v xml:space="preserve">  -----------------------</v>
          </cell>
          <cell r="AL101" t="str">
            <v xml:space="preserve">  -----------------------</v>
          </cell>
          <cell r="AM101" t="str">
            <v xml:space="preserve">  -----------------------</v>
          </cell>
        </row>
        <row r="102">
          <cell r="C102">
            <v>16982.419999999998</v>
          </cell>
          <cell r="D102">
            <v>10013.9</v>
          </cell>
          <cell r="E102">
            <v>2612.6799999999998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29609</v>
          </cell>
          <cell r="K102">
            <v>15</v>
          </cell>
          <cell r="L102">
            <v>0</v>
          </cell>
          <cell r="M102">
            <v>786.12</v>
          </cell>
          <cell r="N102">
            <v>0</v>
          </cell>
          <cell r="O102">
            <v>0</v>
          </cell>
          <cell r="P102">
            <v>3480.08</v>
          </cell>
          <cell r="Q102">
            <v>3480.08</v>
          </cell>
          <cell r="R102">
            <v>623.66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4904.8599999999997</v>
          </cell>
          <cell r="AF102">
            <v>24704.14</v>
          </cell>
          <cell r="AG102">
            <v>435.96</v>
          </cell>
          <cell r="AH102">
            <v>784.72</v>
          </cell>
          <cell r="AI102">
            <v>1701.66</v>
          </cell>
          <cell r="AJ102">
            <v>498.24</v>
          </cell>
          <cell r="AK102">
            <v>592.17999999999995</v>
          </cell>
          <cell r="AL102">
            <v>20523.259999999998</v>
          </cell>
          <cell r="AM102">
            <v>2922.34</v>
          </cell>
        </row>
        <row r="104">
          <cell r="A104" t="str">
            <v>Departamento 4112 CDE SECRETARIA TECNICA DEL CPE</v>
          </cell>
        </row>
        <row r="105">
          <cell r="A105" t="str">
            <v>00864</v>
          </cell>
          <cell r="B105" t="str">
            <v>Gonzalez Ramirez Miriam Noemi</v>
          </cell>
          <cell r="C105">
            <v>4000</v>
          </cell>
          <cell r="D105">
            <v>2139.6999999999998</v>
          </cell>
          <cell r="E105">
            <v>2000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8139.7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615.22</v>
          </cell>
          <cell r="Q105">
            <v>615.22</v>
          </cell>
          <cell r="R105">
            <v>217.26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832.48</v>
          </cell>
          <cell r="AF105">
            <v>7307.22</v>
          </cell>
          <cell r="AG105">
            <v>158.84</v>
          </cell>
          <cell r="AH105">
            <v>285.92</v>
          </cell>
          <cell r="AI105">
            <v>752.28</v>
          </cell>
          <cell r="AJ105">
            <v>181.54</v>
          </cell>
          <cell r="AK105">
            <v>162.80000000000001</v>
          </cell>
          <cell r="AL105">
            <v>7477.84</v>
          </cell>
          <cell r="AM105">
            <v>1197.04</v>
          </cell>
        </row>
        <row r="106">
          <cell r="A106" t="str">
            <v>00868</v>
          </cell>
          <cell r="B106" t="str">
            <v>Lopez Samano Claudia</v>
          </cell>
          <cell r="C106">
            <v>4000</v>
          </cell>
          <cell r="D106">
            <v>2139.6999999999998</v>
          </cell>
          <cell r="E106">
            <v>2000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8139.7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615.22</v>
          </cell>
          <cell r="Q106">
            <v>615.22</v>
          </cell>
          <cell r="R106">
            <v>217.26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832.48</v>
          </cell>
          <cell r="AF106">
            <v>7307.22</v>
          </cell>
          <cell r="AG106">
            <v>158.84</v>
          </cell>
          <cell r="AH106">
            <v>285.92</v>
          </cell>
          <cell r="AI106">
            <v>752.28</v>
          </cell>
          <cell r="AJ106">
            <v>181.54</v>
          </cell>
          <cell r="AK106">
            <v>162.80000000000001</v>
          </cell>
          <cell r="AL106">
            <v>7477.84</v>
          </cell>
          <cell r="AM106">
            <v>1197.04</v>
          </cell>
        </row>
        <row r="107">
          <cell r="A107" t="str">
            <v>Total Depto</v>
          </cell>
          <cell r="C107" t="str">
            <v xml:space="preserve">  -----------------------</v>
          </cell>
          <cell r="D107" t="str">
            <v xml:space="preserve">  -----------------------</v>
          </cell>
          <cell r="E107" t="str">
            <v xml:space="preserve">  -----------------------</v>
          </cell>
          <cell r="F107" t="str">
            <v xml:space="preserve">  -----------------------</v>
          </cell>
          <cell r="G107" t="str">
            <v xml:space="preserve">  -----------------------</v>
          </cell>
          <cell r="H107" t="str">
            <v xml:space="preserve">  -----------------------</v>
          </cell>
          <cell r="I107" t="str">
            <v xml:space="preserve">  -----------------------</v>
          </cell>
          <cell r="J107" t="str">
            <v xml:space="preserve">  -----------------------</v>
          </cell>
          <cell r="K107" t="str">
            <v xml:space="preserve">  -----------------------</v>
          </cell>
          <cell r="L107" t="str">
            <v xml:space="preserve">  -----------------------</v>
          </cell>
          <cell r="M107" t="str">
            <v xml:space="preserve">  -----------------------</v>
          </cell>
          <cell r="N107" t="str">
            <v xml:space="preserve">  -----------------------</v>
          </cell>
          <cell r="O107" t="str">
            <v xml:space="preserve">  -----------------------</v>
          </cell>
          <cell r="P107" t="str">
            <v xml:space="preserve">  -----------------------</v>
          </cell>
          <cell r="Q107" t="str">
            <v xml:space="preserve">  -----------------------</v>
          </cell>
          <cell r="R107" t="str">
            <v xml:space="preserve">  -----------------------</v>
          </cell>
          <cell r="S107" t="str">
            <v xml:space="preserve">  -----------------------</v>
          </cell>
          <cell r="T107" t="str">
            <v xml:space="preserve">  -----------------------</v>
          </cell>
          <cell r="U107" t="str">
            <v xml:space="preserve">  -----------------------</v>
          </cell>
          <cell r="V107" t="str">
            <v xml:space="preserve">  -----------------------</v>
          </cell>
          <cell r="W107" t="str">
            <v xml:space="preserve">  -----------------------</v>
          </cell>
          <cell r="X107" t="str">
            <v xml:space="preserve">  -----------------------</v>
          </cell>
          <cell r="Y107" t="str">
            <v xml:space="preserve">  -----------------------</v>
          </cell>
          <cell r="Z107" t="str">
            <v xml:space="preserve">  -----------------------</v>
          </cell>
          <cell r="AA107" t="str">
            <v xml:space="preserve">  -----------------------</v>
          </cell>
          <cell r="AB107" t="str">
            <v xml:space="preserve">  -----------------------</v>
          </cell>
          <cell r="AC107" t="str">
            <v xml:space="preserve">  -----------------------</v>
          </cell>
          <cell r="AD107" t="str">
            <v xml:space="preserve">  -----------------------</v>
          </cell>
          <cell r="AE107" t="str">
            <v xml:space="preserve">  -----------------------</v>
          </cell>
          <cell r="AF107" t="str">
            <v xml:space="preserve">  -----------------------</v>
          </cell>
          <cell r="AG107" t="str">
            <v xml:space="preserve">  -----------------------</v>
          </cell>
          <cell r="AH107" t="str">
            <v xml:space="preserve">  -----------------------</v>
          </cell>
          <cell r="AI107" t="str">
            <v xml:space="preserve">  -----------------------</v>
          </cell>
          <cell r="AJ107" t="str">
            <v xml:space="preserve">  -----------------------</v>
          </cell>
          <cell r="AK107" t="str">
            <v xml:space="preserve">  -----------------------</v>
          </cell>
          <cell r="AL107" t="str">
            <v xml:space="preserve">  -----------------------</v>
          </cell>
          <cell r="AM107" t="str">
            <v xml:space="preserve">  -----------------------</v>
          </cell>
        </row>
        <row r="108">
          <cell r="C108">
            <v>8000</v>
          </cell>
          <cell r="D108">
            <v>4279.3999999999996</v>
          </cell>
          <cell r="E108">
            <v>4000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16279.4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1230.44</v>
          </cell>
          <cell r="Q108">
            <v>1230.44</v>
          </cell>
          <cell r="R108">
            <v>434.52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1664.96</v>
          </cell>
          <cell r="AF108">
            <v>14614.44</v>
          </cell>
          <cell r="AG108">
            <v>317.68</v>
          </cell>
          <cell r="AH108">
            <v>571.84</v>
          </cell>
          <cell r="AI108">
            <v>1504.56</v>
          </cell>
          <cell r="AJ108">
            <v>363.08</v>
          </cell>
          <cell r="AK108">
            <v>325.60000000000002</v>
          </cell>
          <cell r="AL108">
            <v>14955.68</v>
          </cell>
          <cell r="AM108">
            <v>2394.08</v>
          </cell>
        </row>
        <row r="110">
          <cell r="A110" t="str">
            <v>Departamento 4117 CDE COMISION DE JUSTICIA PARTIDARIA</v>
          </cell>
        </row>
        <row r="111">
          <cell r="A111" t="str">
            <v>00071</v>
          </cell>
          <cell r="B111" t="str">
            <v>Huerta Gomez Elizabeth</v>
          </cell>
          <cell r="C111">
            <v>13087.5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13087.5</v>
          </cell>
          <cell r="K111">
            <v>0</v>
          </cell>
          <cell r="L111">
            <v>0</v>
          </cell>
          <cell r="M111">
            <v>3638.66</v>
          </cell>
          <cell r="N111">
            <v>0</v>
          </cell>
          <cell r="O111">
            <v>0</v>
          </cell>
          <cell r="P111">
            <v>1377.34</v>
          </cell>
          <cell r="Q111">
            <v>1377.34</v>
          </cell>
          <cell r="R111">
            <v>385.26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5401.26</v>
          </cell>
          <cell r="AF111">
            <v>7686.24</v>
          </cell>
          <cell r="AG111">
            <v>264.8</v>
          </cell>
          <cell r="AH111">
            <v>476.64</v>
          </cell>
          <cell r="AI111">
            <v>924.86</v>
          </cell>
          <cell r="AJ111">
            <v>302.64</v>
          </cell>
          <cell r="AK111">
            <v>261.76</v>
          </cell>
          <cell r="AL111">
            <v>12466.1</v>
          </cell>
          <cell r="AM111">
            <v>1666.3</v>
          </cell>
        </row>
        <row r="112">
          <cell r="A112" t="str">
            <v>Total Depto</v>
          </cell>
          <cell r="C112" t="str">
            <v xml:space="preserve">  -----------------------</v>
          </cell>
          <cell r="D112" t="str">
            <v xml:space="preserve">  -----------------------</v>
          </cell>
          <cell r="E112" t="str">
            <v xml:space="preserve">  -----------------------</v>
          </cell>
          <cell r="F112" t="str">
            <v xml:space="preserve">  -----------------------</v>
          </cell>
          <cell r="G112" t="str">
            <v xml:space="preserve">  -----------------------</v>
          </cell>
          <cell r="H112" t="str">
            <v xml:space="preserve">  -----------------------</v>
          </cell>
          <cell r="I112" t="str">
            <v xml:space="preserve">  -----------------------</v>
          </cell>
          <cell r="J112" t="str">
            <v xml:space="preserve">  -----------------------</v>
          </cell>
          <cell r="K112" t="str">
            <v xml:space="preserve">  -----------------------</v>
          </cell>
          <cell r="L112" t="str">
            <v xml:space="preserve">  -----------------------</v>
          </cell>
          <cell r="M112" t="str">
            <v xml:space="preserve">  -----------------------</v>
          </cell>
          <cell r="N112" t="str">
            <v xml:space="preserve">  -----------------------</v>
          </cell>
          <cell r="O112" t="str">
            <v xml:space="preserve">  -----------------------</v>
          </cell>
          <cell r="P112" t="str">
            <v xml:space="preserve">  -----------------------</v>
          </cell>
          <cell r="Q112" t="str">
            <v xml:space="preserve">  -----------------------</v>
          </cell>
          <cell r="R112" t="str">
            <v xml:space="preserve">  -----------------------</v>
          </cell>
          <cell r="S112" t="str">
            <v xml:space="preserve">  -----------------------</v>
          </cell>
          <cell r="T112" t="str">
            <v xml:space="preserve">  -----------------------</v>
          </cell>
          <cell r="U112" t="str">
            <v xml:space="preserve">  -----------------------</v>
          </cell>
          <cell r="V112" t="str">
            <v xml:space="preserve">  -----------------------</v>
          </cell>
          <cell r="W112" t="str">
            <v xml:space="preserve">  -----------------------</v>
          </cell>
          <cell r="X112" t="str">
            <v xml:space="preserve">  -----------------------</v>
          </cell>
          <cell r="Y112" t="str">
            <v xml:space="preserve">  -----------------------</v>
          </cell>
          <cell r="Z112" t="str">
            <v xml:space="preserve">  -----------------------</v>
          </cell>
          <cell r="AA112" t="str">
            <v xml:space="preserve">  -----------------------</v>
          </cell>
          <cell r="AB112" t="str">
            <v xml:space="preserve">  -----------------------</v>
          </cell>
          <cell r="AC112" t="str">
            <v xml:space="preserve">  -----------------------</v>
          </cell>
          <cell r="AD112" t="str">
            <v xml:space="preserve">  -----------------------</v>
          </cell>
          <cell r="AE112" t="str">
            <v xml:space="preserve">  -----------------------</v>
          </cell>
          <cell r="AF112" t="str">
            <v xml:space="preserve">  -----------------------</v>
          </cell>
          <cell r="AG112" t="str">
            <v xml:space="preserve">  -----------------------</v>
          </cell>
          <cell r="AH112" t="str">
            <v xml:space="preserve">  -----------------------</v>
          </cell>
          <cell r="AI112" t="str">
            <v xml:space="preserve">  -----------------------</v>
          </cell>
          <cell r="AJ112" t="str">
            <v xml:space="preserve">  -----------------------</v>
          </cell>
          <cell r="AK112" t="str">
            <v xml:space="preserve">  -----------------------</v>
          </cell>
          <cell r="AL112" t="str">
            <v xml:space="preserve">  -----------------------</v>
          </cell>
          <cell r="AM112" t="str">
            <v xml:space="preserve">  -----------------------</v>
          </cell>
        </row>
        <row r="113">
          <cell r="C113">
            <v>13087.5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13087.5</v>
          </cell>
          <cell r="K113">
            <v>0</v>
          </cell>
          <cell r="L113">
            <v>0</v>
          </cell>
          <cell r="M113">
            <v>3638.66</v>
          </cell>
          <cell r="N113">
            <v>0</v>
          </cell>
          <cell r="O113">
            <v>0</v>
          </cell>
          <cell r="P113">
            <v>1377.34</v>
          </cell>
          <cell r="Q113">
            <v>1377.34</v>
          </cell>
          <cell r="R113">
            <v>385.26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5401.26</v>
          </cell>
          <cell r="AF113">
            <v>7686.24</v>
          </cell>
          <cell r="AG113">
            <v>264.8</v>
          </cell>
          <cell r="AH113">
            <v>476.64</v>
          </cell>
          <cell r="AI113">
            <v>924.86</v>
          </cell>
          <cell r="AJ113">
            <v>302.64</v>
          </cell>
          <cell r="AK113">
            <v>261.76</v>
          </cell>
          <cell r="AL113">
            <v>12466.1</v>
          </cell>
          <cell r="AM113">
            <v>1666.3</v>
          </cell>
        </row>
        <row r="115">
          <cell r="A115" t="str">
            <v>Departamento 4118 CDE COMISION ESTATAL DE PROCESOS INTERN</v>
          </cell>
        </row>
        <row r="116">
          <cell r="A116" t="str">
            <v>00042</v>
          </cell>
          <cell r="B116" t="str">
            <v>Muciño Velazquez Erika Viviana</v>
          </cell>
          <cell r="C116">
            <v>6533.8</v>
          </cell>
          <cell r="D116">
            <v>0</v>
          </cell>
          <cell r="E116">
            <v>3266.9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9800.7000000000007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811.94</v>
          </cell>
          <cell r="Q116">
            <v>811.94</v>
          </cell>
          <cell r="R116">
            <v>279.8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1091.74</v>
          </cell>
          <cell r="AF116">
            <v>8708.9599999999991</v>
          </cell>
          <cell r="AG116">
            <v>198.3</v>
          </cell>
          <cell r="AH116">
            <v>356.94</v>
          </cell>
          <cell r="AI116">
            <v>816.54</v>
          </cell>
          <cell r="AJ116">
            <v>226.64</v>
          </cell>
          <cell r="AK116">
            <v>196.02</v>
          </cell>
          <cell r="AL116">
            <v>9335.42</v>
          </cell>
          <cell r="AM116">
            <v>1371.78</v>
          </cell>
        </row>
        <row r="117">
          <cell r="A117" t="str">
            <v>00856</v>
          </cell>
          <cell r="B117" t="str">
            <v>Iñiguez Ibarra Gustavo</v>
          </cell>
          <cell r="C117">
            <v>6660</v>
          </cell>
          <cell r="D117">
            <v>1120.74</v>
          </cell>
          <cell r="E117">
            <v>3330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11110.74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1023.1</v>
          </cell>
          <cell r="Q117">
            <v>1023.1</v>
          </cell>
          <cell r="R117">
            <v>316.98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1340.08</v>
          </cell>
          <cell r="AF117">
            <v>9770.66</v>
          </cell>
          <cell r="AG117">
            <v>221.74</v>
          </cell>
          <cell r="AH117">
            <v>399.14</v>
          </cell>
          <cell r="AI117">
            <v>854.72</v>
          </cell>
          <cell r="AJ117">
            <v>253.42</v>
          </cell>
          <cell r="AK117">
            <v>222.22</v>
          </cell>
          <cell r="AL117">
            <v>10438.959999999999</v>
          </cell>
          <cell r="AM117">
            <v>1475.6</v>
          </cell>
        </row>
        <row r="118">
          <cell r="A118" t="str">
            <v>Total Depto</v>
          </cell>
          <cell r="C118" t="str">
            <v xml:space="preserve">  -----------------------</v>
          </cell>
          <cell r="D118" t="str">
            <v xml:space="preserve">  -----------------------</v>
          </cell>
          <cell r="E118" t="str">
            <v xml:space="preserve">  -----------------------</v>
          </cell>
          <cell r="F118" t="str">
            <v xml:space="preserve">  -----------------------</v>
          </cell>
          <cell r="G118" t="str">
            <v xml:space="preserve">  -----------------------</v>
          </cell>
          <cell r="H118" t="str">
            <v xml:space="preserve">  -----------------------</v>
          </cell>
          <cell r="I118" t="str">
            <v xml:space="preserve">  -----------------------</v>
          </cell>
          <cell r="J118" t="str">
            <v xml:space="preserve">  -----------------------</v>
          </cell>
          <cell r="K118" t="str">
            <v xml:space="preserve">  -----------------------</v>
          </cell>
          <cell r="L118" t="str">
            <v xml:space="preserve">  -----------------------</v>
          </cell>
          <cell r="M118" t="str">
            <v xml:space="preserve">  -----------------------</v>
          </cell>
          <cell r="N118" t="str">
            <v xml:space="preserve">  -----------------------</v>
          </cell>
          <cell r="O118" t="str">
            <v xml:space="preserve">  -----------------------</v>
          </cell>
          <cell r="P118" t="str">
            <v xml:space="preserve">  -----------------------</v>
          </cell>
          <cell r="Q118" t="str">
            <v xml:space="preserve">  -----------------------</v>
          </cell>
          <cell r="R118" t="str">
            <v xml:space="preserve">  -----------------------</v>
          </cell>
          <cell r="S118" t="str">
            <v xml:space="preserve">  -----------------------</v>
          </cell>
          <cell r="T118" t="str">
            <v xml:space="preserve">  -----------------------</v>
          </cell>
          <cell r="U118" t="str">
            <v xml:space="preserve">  -----------------------</v>
          </cell>
          <cell r="V118" t="str">
            <v xml:space="preserve">  -----------------------</v>
          </cell>
          <cell r="W118" t="str">
            <v xml:space="preserve">  -----------------------</v>
          </cell>
          <cell r="X118" t="str">
            <v xml:space="preserve">  -----------------------</v>
          </cell>
          <cell r="Y118" t="str">
            <v xml:space="preserve">  -----------------------</v>
          </cell>
          <cell r="Z118" t="str">
            <v xml:space="preserve">  -----------------------</v>
          </cell>
          <cell r="AA118" t="str">
            <v xml:space="preserve">  -----------------------</v>
          </cell>
          <cell r="AB118" t="str">
            <v xml:space="preserve">  -----------------------</v>
          </cell>
          <cell r="AC118" t="str">
            <v xml:space="preserve">  -----------------------</v>
          </cell>
          <cell r="AD118" t="str">
            <v xml:space="preserve">  -----------------------</v>
          </cell>
          <cell r="AE118" t="str">
            <v xml:space="preserve">  -----------------------</v>
          </cell>
          <cell r="AF118" t="str">
            <v xml:space="preserve">  -----------------------</v>
          </cell>
          <cell r="AG118" t="str">
            <v xml:space="preserve">  -----------------------</v>
          </cell>
          <cell r="AH118" t="str">
            <v xml:space="preserve">  -----------------------</v>
          </cell>
          <cell r="AI118" t="str">
            <v xml:space="preserve">  -----------------------</v>
          </cell>
          <cell r="AJ118" t="str">
            <v xml:space="preserve">  -----------------------</v>
          </cell>
          <cell r="AK118" t="str">
            <v xml:space="preserve">  -----------------------</v>
          </cell>
          <cell r="AL118" t="str">
            <v xml:space="preserve">  -----------------------</v>
          </cell>
          <cell r="AM118" t="str">
            <v xml:space="preserve">  -----------------------</v>
          </cell>
        </row>
        <row r="119">
          <cell r="C119">
            <v>13193.8</v>
          </cell>
          <cell r="D119">
            <v>1120.74</v>
          </cell>
          <cell r="E119">
            <v>6596.9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20911.439999999999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1835.04</v>
          </cell>
          <cell r="Q119">
            <v>1835.04</v>
          </cell>
          <cell r="R119">
            <v>596.78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2431.8200000000002</v>
          </cell>
          <cell r="AF119">
            <v>18479.62</v>
          </cell>
          <cell r="AG119">
            <v>420.04</v>
          </cell>
          <cell r="AH119">
            <v>756.08</v>
          </cell>
          <cell r="AI119">
            <v>1671.26</v>
          </cell>
          <cell r="AJ119">
            <v>480.06</v>
          </cell>
          <cell r="AK119">
            <v>418.24</v>
          </cell>
          <cell r="AL119">
            <v>19774.38</v>
          </cell>
          <cell r="AM119">
            <v>2847.38</v>
          </cell>
        </row>
        <row r="121">
          <cell r="A121" t="str">
            <v>Departamento 4122 CDE SECRETARIA DE OPERACION POLITICA</v>
          </cell>
        </row>
        <row r="122">
          <cell r="A122" t="str">
            <v>00887</v>
          </cell>
          <cell r="B122" t="str">
            <v>De Leon Meza Hugo Fidencio</v>
          </cell>
          <cell r="C122">
            <v>11619.6</v>
          </cell>
          <cell r="D122">
            <v>0</v>
          </cell>
          <cell r="E122">
            <v>5809.8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17429.400000000001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2300.7199999999998</v>
          </cell>
          <cell r="Q122">
            <v>2300.7199999999998</v>
          </cell>
          <cell r="R122">
            <v>524.54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2825.26</v>
          </cell>
          <cell r="AF122">
            <v>14604.14</v>
          </cell>
          <cell r="AG122">
            <v>352.66</v>
          </cell>
          <cell r="AH122">
            <v>634.78</v>
          </cell>
          <cell r="AI122">
            <v>1067.94</v>
          </cell>
          <cell r="AJ122">
            <v>403.04</v>
          </cell>
          <cell r="AK122">
            <v>348.58</v>
          </cell>
          <cell r="AL122">
            <v>16601.939999999999</v>
          </cell>
          <cell r="AM122">
            <v>2055.38</v>
          </cell>
        </row>
        <row r="123">
          <cell r="A123" t="str">
            <v>Total Depto</v>
          </cell>
          <cell r="C123" t="str">
            <v xml:space="preserve">  -----------------------</v>
          </cell>
          <cell r="D123" t="str">
            <v xml:space="preserve">  -----------------------</v>
          </cell>
          <cell r="E123" t="str">
            <v xml:space="preserve">  -----------------------</v>
          </cell>
          <cell r="F123" t="str">
            <v xml:space="preserve">  -----------------------</v>
          </cell>
          <cell r="G123" t="str">
            <v xml:space="preserve">  -----------------------</v>
          </cell>
          <cell r="H123" t="str">
            <v xml:space="preserve">  -----------------------</v>
          </cell>
          <cell r="I123" t="str">
            <v xml:space="preserve">  -----------------------</v>
          </cell>
          <cell r="J123" t="str">
            <v xml:space="preserve">  -----------------------</v>
          </cell>
          <cell r="K123" t="str">
            <v xml:space="preserve">  -----------------------</v>
          </cell>
          <cell r="L123" t="str">
            <v xml:space="preserve">  -----------------------</v>
          </cell>
          <cell r="M123" t="str">
            <v xml:space="preserve">  -----------------------</v>
          </cell>
          <cell r="N123" t="str">
            <v xml:space="preserve">  -----------------------</v>
          </cell>
          <cell r="O123" t="str">
            <v xml:space="preserve">  -----------------------</v>
          </cell>
          <cell r="P123" t="str">
            <v xml:space="preserve">  -----------------------</v>
          </cell>
          <cell r="Q123" t="str">
            <v xml:space="preserve">  -----------------------</v>
          </cell>
          <cell r="R123" t="str">
            <v xml:space="preserve">  -----------------------</v>
          </cell>
          <cell r="S123" t="str">
            <v xml:space="preserve">  -----------------------</v>
          </cell>
          <cell r="T123" t="str">
            <v xml:space="preserve">  -----------------------</v>
          </cell>
          <cell r="U123" t="str">
            <v xml:space="preserve">  -----------------------</v>
          </cell>
          <cell r="V123" t="str">
            <v xml:space="preserve">  -----------------------</v>
          </cell>
          <cell r="W123" t="str">
            <v xml:space="preserve">  -----------------------</v>
          </cell>
          <cell r="X123" t="str">
            <v xml:space="preserve">  -----------------------</v>
          </cell>
          <cell r="Y123" t="str">
            <v xml:space="preserve">  -----------------------</v>
          </cell>
          <cell r="Z123" t="str">
            <v xml:space="preserve">  -----------------------</v>
          </cell>
          <cell r="AA123" t="str">
            <v xml:space="preserve">  -----------------------</v>
          </cell>
          <cell r="AB123" t="str">
            <v xml:space="preserve">  -----------------------</v>
          </cell>
          <cell r="AC123" t="str">
            <v xml:space="preserve">  -----------------------</v>
          </cell>
          <cell r="AD123" t="str">
            <v xml:space="preserve">  -----------------------</v>
          </cell>
          <cell r="AE123" t="str">
            <v xml:space="preserve">  -----------------------</v>
          </cell>
          <cell r="AF123" t="str">
            <v xml:space="preserve">  -----------------------</v>
          </cell>
          <cell r="AG123" t="str">
            <v xml:space="preserve">  -----------------------</v>
          </cell>
          <cell r="AH123" t="str">
            <v xml:space="preserve">  -----------------------</v>
          </cell>
          <cell r="AI123" t="str">
            <v xml:space="preserve">  -----------------------</v>
          </cell>
          <cell r="AJ123" t="str">
            <v xml:space="preserve">  -----------------------</v>
          </cell>
          <cell r="AK123" t="str">
            <v xml:space="preserve">  -----------------------</v>
          </cell>
          <cell r="AL123" t="str">
            <v xml:space="preserve">  -----------------------</v>
          </cell>
          <cell r="AM123" t="str">
            <v xml:space="preserve">  -----------------------</v>
          </cell>
        </row>
        <row r="124">
          <cell r="C124">
            <v>11619.6</v>
          </cell>
          <cell r="D124">
            <v>0</v>
          </cell>
          <cell r="E124">
            <v>5809.8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17429.400000000001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2300.7199999999998</v>
          </cell>
          <cell r="Q124">
            <v>2300.7199999999998</v>
          </cell>
          <cell r="R124">
            <v>524.54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2825.26</v>
          </cell>
          <cell r="AF124">
            <v>14604.14</v>
          </cell>
          <cell r="AG124">
            <v>352.66</v>
          </cell>
          <cell r="AH124">
            <v>634.78</v>
          </cell>
          <cell r="AI124">
            <v>1067.94</v>
          </cell>
          <cell r="AJ124">
            <v>403.04</v>
          </cell>
          <cell r="AK124">
            <v>348.58</v>
          </cell>
          <cell r="AL124">
            <v>16601.939999999999</v>
          </cell>
          <cell r="AM124">
            <v>2055.38</v>
          </cell>
        </row>
        <row r="126">
          <cell r="A126" t="str">
            <v>Departamento 4123 CDE SECRETARIA DE ATENCION P DISCAPACIDA</v>
          </cell>
        </row>
        <row r="127">
          <cell r="A127" t="str">
            <v>00276</v>
          </cell>
          <cell r="B127" t="str">
            <v>Mata Avila Jesus</v>
          </cell>
          <cell r="C127">
            <v>6850</v>
          </cell>
          <cell r="D127">
            <v>1925</v>
          </cell>
          <cell r="E127">
            <v>3425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12200</v>
          </cell>
          <cell r="K127">
            <v>0</v>
          </cell>
          <cell r="L127">
            <v>1313.1</v>
          </cell>
          <cell r="M127">
            <v>0</v>
          </cell>
          <cell r="N127">
            <v>0</v>
          </cell>
          <cell r="O127">
            <v>0</v>
          </cell>
          <cell r="P127">
            <v>1218.3</v>
          </cell>
          <cell r="Q127">
            <v>1218.3</v>
          </cell>
          <cell r="R127">
            <v>348.44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2879.84</v>
          </cell>
          <cell r="AF127">
            <v>9320.16</v>
          </cell>
          <cell r="AG127">
            <v>241.58</v>
          </cell>
          <cell r="AH127">
            <v>434.86</v>
          </cell>
          <cell r="AI127">
            <v>887.06</v>
          </cell>
          <cell r="AJ127">
            <v>276.10000000000002</v>
          </cell>
          <cell r="AK127">
            <v>244</v>
          </cell>
          <cell r="AL127">
            <v>11373.2</v>
          </cell>
          <cell r="AM127">
            <v>1563.5</v>
          </cell>
        </row>
        <row r="128">
          <cell r="A128" t="str">
            <v>Total Depto</v>
          </cell>
          <cell r="C128" t="str">
            <v xml:space="preserve">  -----------------------</v>
          </cell>
          <cell r="D128" t="str">
            <v xml:space="preserve">  -----------------------</v>
          </cell>
          <cell r="E128" t="str">
            <v xml:space="preserve">  -----------------------</v>
          </cell>
          <cell r="F128" t="str">
            <v xml:space="preserve">  -----------------------</v>
          </cell>
          <cell r="G128" t="str">
            <v xml:space="preserve">  -----------------------</v>
          </cell>
          <cell r="H128" t="str">
            <v xml:space="preserve">  -----------------------</v>
          </cell>
          <cell r="I128" t="str">
            <v xml:space="preserve">  -----------------------</v>
          </cell>
          <cell r="J128" t="str">
            <v xml:space="preserve">  -----------------------</v>
          </cell>
          <cell r="K128" t="str">
            <v xml:space="preserve">  -----------------------</v>
          </cell>
          <cell r="L128" t="str">
            <v xml:space="preserve">  -----------------------</v>
          </cell>
          <cell r="M128" t="str">
            <v xml:space="preserve">  -----------------------</v>
          </cell>
          <cell r="N128" t="str">
            <v xml:space="preserve">  -----------------------</v>
          </cell>
          <cell r="O128" t="str">
            <v xml:space="preserve">  -----------------------</v>
          </cell>
          <cell r="P128" t="str">
            <v xml:space="preserve">  -----------------------</v>
          </cell>
          <cell r="Q128" t="str">
            <v xml:space="preserve">  -----------------------</v>
          </cell>
          <cell r="R128" t="str">
            <v xml:space="preserve">  -----------------------</v>
          </cell>
          <cell r="S128" t="str">
            <v xml:space="preserve">  -----------------------</v>
          </cell>
          <cell r="T128" t="str">
            <v xml:space="preserve">  -----------------------</v>
          </cell>
          <cell r="U128" t="str">
            <v xml:space="preserve">  -----------------------</v>
          </cell>
          <cell r="V128" t="str">
            <v xml:space="preserve">  -----------------------</v>
          </cell>
          <cell r="W128" t="str">
            <v xml:space="preserve">  -----------------------</v>
          </cell>
          <cell r="X128" t="str">
            <v xml:space="preserve">  -----------------------</v>
          </cell>
          <cell r="Y128" t="str">
            <v xml:space="preserve">  -----------------------</v>
          </cell>
          <cell r="Z128" t="str">
            <v xml:space="preserve">  -----------------------</v>
          </cell>
          <cell r="AA128" t="str">
            <v xml:space="preserve">  -----------------------</v>
          </cell>
          <cell r="AB128" t="str">
            <v xml:space="preserve">  -----------------------</v>
          </cell>
          <cell r="AC128" t="str">
            <v xml:space="preserve">  -----------------------</v>
          </cell>
          <cell r="AD128" t="str">
            <v xml:space="preserve">  -----------------------</v>
          </cell>
          <cell r="AE128" t="str">
            <v xml:space="preserve">  -----------------------</v>
          </cell>
          <cell r="AF128" t="str">
            <v xml:space="preserve">  -----------------------</v>
          </cell>
          <cell r="AG128" t="str">
            <v xml:space="preserve">  -----------------------</v>
          </cell>
          <cell r="AH128" t="str">
            <v xml:space="preserve">  -----------------------</v>
          </cell>
          <cell r="AI128" t="str">
            <v xml:space="preserve">  -----------------------</v>
          </cell>
          <cell r="AJ128" t="str">
            <v xml:space="preserve">  -----------------------</v>
          </cell>
          <cell r="AK128" t="str">
            <v xml:space="preserve">  -----------------------</v>
          </cell>
          <cell r="AL128" t="str">
            <v xml:space="preserve">  -----------------------</v>
          </cell>
          <cell r="AM128" t="str">
            <v xml:space="preserve">  -----------------------</v>
          </cell>
        </row>
        <row r="129">
          <cell r="C129">
            <v>6850</v>
          </cell>
          <cell r="D129">
            <v>1925</v>
          </cell>
          <cell r="E129">
            <v>3425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12200</v>
          </cell>
          <cell r="K129">
            <v>0</v>
          </cell>
          <cell r="L129">
            <v>1313.1</v>
          </cell>
          <cell r="M129">
            <v>0</v>
          </cell>
          <cell r="N129">
            <v>0</v>
          </cell>
          <cell r="O129">
            <v>0</v>
          </cell>
          <cell r="P129">
            <v>1218.3</v>
          </cell>
          <cell r="Q129">
            <v>1218.3</v>
          </cell>
          <cell r="R129">
            <v>348.44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2879.84</v>
          </cell>
          <cell r="AF129">
            <v>9320.16</v>
          </cell>
          <cell r="AG129">
            <v>241.58</v>
          </cell>
          <cell r="AH129">
            <v>434.86</v>
          </cell>
          <cell r="AI129">
            <v>887.06</v>
          </cell>
          <cell r="AJ129">
            <v>276.10000000000002</v>
          </cell>
          <cell r="AK129">
            <v>244</v>
          </cell>
          <cell r="AL129">
            <v>11373.2</v>
          </cell>
          <cell r="AM129">
            <v>1563.5</v>
          </cell>
        </row>
        <row r="131">
          <cell r="A131" t="str">
            <v>Departamento 4221 COM MUN TONALA</v>
          </cell>
        </row>
        <row r="132">
          <cell r="A132" t="str">
            <v>00848</v>
          </cell>
          <cell r="B132" t="str">
            <v>Rivas Padilla Margarita</v>
          </cell>
          <cell r="C132">
            <v>6666.6</v>
          </cell>
          <cell r="D132">
            <v>6603.04</v>
          </cell>
          <cell r="E132">
            <v>3333.3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16602.939999999999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2124.1799999999998</v>
          </cell>
          <cell r="Q132">
            <v>2124.1799999999998</v>
          </cell>
          <cell r="R132">
            <v>469.46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2593.64</v>
          </cell>
          <cell r="AF132">
            <v>14009.3</v>
          </cell>
          <cell r="AG132">
            <v>317.88</v>
          </cell>
          <cell r="AH132">
            <v>572.20000000000005</v>
          </cell>
          <cell r="AI132">
            <v>1011.32</v>
          </cell>
          <cell r="AJ132">
            <v>363.3</v>
          </cell>
          <cell r="AK132">
            <v>332.06</v>
          </cell>
          <cell r="AL132">
            <v>14965.06</v>
          </cell>
          <cell r="AM132">
            <v>1901.4</v>
          </cell>
        </row>
        <row r="133">
          <cell r="A133" t="str">
            <v>Total Depto</v>
          </cell>
          <cell r="C133" t="str">
            <v xml:space="preserve">  -----------------------</v>
          </cell>
          <cell r="D133" t="str">
            <v xml:space="preserve">  -----------------------</v>
          </cell>
          <cell r="E133" t="str">
            <v xml:space="preserve">  -----------------------</v>
          </cell>
          <cell r="F133" t="str">
            <v xml:space="preserve">  -----------------------</v>
          </cell>
          <cell r="G133" t="str">
            <v xml:space="preserve">  -----------------------</v>
          </cell>
          <cell r="H133" t="str">
            <v xml:space="preserve">  -----------------------</v>
          </cell>
          <cell r="I133" t="str">
            <v xml:space="preserve">  -----------------------</v>
          </cell>
          <cell r="J133" t="str">
            <v xml:space="preserve">  -----------------------</v>
          </cell>
          <cell r="K133" t="str">
            <v xml:space="preserve">  -----------------------</v>
          </cell>
          <cell r="L133" t="str">
            <v xml:space="preserve">  -----------------------</v>
          </cell>
          <cell r="M133" t="str">
            <v xml:space="preserve">  -----------------------</v>
          </cell>
          <cell r="N133" t="str">
            <v xml:space="preserve">  -----------------------</v>
          </cell>
          <cell r="O133" t="str">
            <v xml:space="preserve">  -----------------------</v>
          </cell>
          <cell r="P133" t="str">
            <v xml:space="preserve">  -----------------------</v>
          </cell>
          <cell r="Q133" t="str">
            <v xml:space="preserve">  -----------------------</v>
          </cell>
          <cell r="R133" t="str">
            <v xml:space="preserve">  -----------------------</v>
          </cell>
          <cell r="S133" t="str">
            <v xml:space="preserve">  -----------------------</v>
          </cell>
          <cell r="T133" t="str">
            <v xml:space="preserve">  -----------------------</v>
          </cell>
          <cell r="U133" t="str">
            <v xml:space="preserve">  -----------------------</v>
          </cell>
          <cell r="V133" t="str">
            <v xml:space="preserve">  -----------------------</v>
          </cell>
          <cell r="W133" t="str">
            <v xml:space="preserve">  -----------------------</v>
          </cell>
          <cell r="X133" t="str">
            <v xml:space="preserve">  -----------------------</v>
          </cell>
          <cell r="Y133" t="str">
            <v xml:space="preserve">  -----------------------</v>
          </cell>
          <cell r="Z133" t="str">
            <v xml:space="preserve">  -----------------------</v>
          </cell>
          <cell r="AA133" t="str">
            <v xml:space="preserve">  -----------------------</v>
          </cell>
          <cell r="AB133" t="str">
            <v xml:space="preserve">  -----------------------</v>
          </cell>
          <cell r="AC133" t="str">
            <v xml:space="preserve">  -----------------------</v>
          </cell>
          <cell r="AD133" t="str">
            <v xml:space="preserve">  -----------------------</v>
          </cell>
          <cell r="AE133" t="str">
            <v xml:space="preserve">  -----------------------</v>
          </cell>
          <cell r="AF133" t="str">
            <v xml:space="preserve">  -----------------------</v>
          </cell>
          <cell r="AG133" t="str">
            <v xml:space="preserve">  -----------------------</v>
          </cell>
          <cell r="AH133" t="str">
            <v xml:space="preserve">  -----------------------</v>
          </cell>
          <cell r="AI133" t="str">
            <v xml:space="preserve">  -----------------------</v>
          </cell>
          <cell r="AJ133" t="str">
            <v xml:space="preserve">  -----------------------</v>
          </cell>
          <cell r="AK133" t="str">
            <v xml:space="preserve">  -----------------------</v>
          </cell>
          <cell r="AL133" t="str">
            <v xml:space="preserve">  -----------------------</v>
          </cell>
          <cell r="AM133" t="str">
            <v xml:space="preserve">  -----------------------</v>
          </cell>
        </row>
        <row r="134">
          <cell r="C134">
            <v>6666.6</v>
          </cell>
          <cell r="D134">
            <v>6603.04</v>
          </cell>
          <cell r="E134">
            <v>3333.3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16602.939999999999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2124.1799999999998</v>
          </cell>
          <cell r="Q134">
            <v>2124.1799999999998</v>
          </cell>
          <cell r="R134">
            <v>469.46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2593.64</v>
          </cell>
          <cell r="AF134">
            <v>14009.3</v>
          </cell>
          <cell r="AG134">
            <v>317.88</v>
          </cell>
          <cell r="AH134">
            <v>572.20000000000005</v>
          </cell>
          <cell r="AI134">
            <v>1011.32</v>
          </cell>
          <cell r="AJ134">
            <v>363.3</v>
          </cell>
          <cell r="AK134">
            <v>332.06</v>
          </cell>
          <cell r="AL134">
            <v>14965.06</v>
          </cell>
          <cell r="AM134">
            <v>1901.4</v>
          </cell>
        </row>
        <row r="136">
          <cell r="A136" t="str">
            <v>Departamento 4301 SECT MOVIMIENTO TERRITORIAL</v>
          </cell>
        </row>
        <row r="137">
          <cell r="A137" t="str">
            <v>00015</v>
          </cell>
          <cell r="B137" t="str">
            <v>López Hueso Tayde Lucina</v>
          </cell>
          <cell r="C137">
            <v>9606</v>
          </cell>
          <cell r="D137">
            <v>0</v>
          </cell>
          <cell r="E137">
            <v>4803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14409</v>
          </cell>
          <cell r="K137">
            <v>0</v>
          </cell>
          <cell r="L137">
            <v>4014.38</v>
          </cell>
          <cell r="M137">
            <v>0</v>
          </cell>
          <cell r="N137">
            <v>0</v>
          </cell>
          <cell r="O137">
            <v>0</v>
          </cell>
          <cell r="P137">
            <v>1655.56</v>
          </cell>
          <cell r="Q137">
            <v>1655.56</v>
          </cell>
          <cell r="R137">
            <v>427.66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6097.6</v>
          </cell>
          <cell r="AF137">
            <v>8311.4</v>
          </cell>
          <cell r="AG137">
            <v>291.54000000000002</v>
          </cell>
          <cell r="AH137">
            <v>524.76</v>
          </cell>
          <cell r="AI137">
            <v>968.4</v>
          </cell>
          <cell r="AJ137">
            <v>333.18</v>
          </cell>
          <cell r="AK137">
            <v>288.18</v>
          </cell>
          <cell r="AL137">
            <v>13724.6</v>
          </cell>
          <cell r="AM137">
            <v>1784.7</v>
          </cell>
        </row>
        <row r="138">
          <cell r="A138" t="str">
            <v>Total Depto</v>
          </cell>
          <cell r="C138" t="str">
            <v xml:space="preserve">  -----------------------</v>
          </cell>
          <cell r="D138" t="str">
            <v xml:space="preserve">  -----------------------</v>
          </cell>
          <cell r="E138" t="str">
            <v xml:space="preserve">  -----------------------</v>
          </cell>
          <cell r="F138" t="str">
            <v xml:space="preserve">  -----------------------</v>
          </cell>
          <cell r="G138" t="str">
            <v xml:space="preserve">  -----------------------</v>
          </cell>
          <cell r="H138" t="str">
            <v xml:space="preserve">  -----------------------</v>
          </cell>
          <cell r="I138" t="str">
            <v xml:space="preserve">  -----------------------</v>
          </cell>
          <cell r="J138" t="str">
            <v xml:space="preserve">  -----------------------</v>
          </cell>
          <cell r="K138" t="str">
            <v xml:space="preserve">  -----------------------</v>
          </cell>
          <cell r="L138" t="str">
            <v xml:space="preserve">  -----------------------</v>
          </cell>
          <cell r="M138" t="str">
            <v xml:space="preserve">  -----------------------</v>
          </cell>
          <cell r="N138" t="str">
            <v xml:space="preserve">  -----------------------</v>
          </cell>
          <cell r="O138" t="str">
            <v xml:space="preserve">  -----------------------</v>
          </cell>
          <cell r="P138" t="str">
            <v xml:space="preserve">  -----------------------</v>
          </cell>
          <cell r="Q138" t="str">
            <v xml:space="preserve">  -----------------------</v>
          </cell>
          <cell r="R138" t="str">
            <v xml:space="preserve">  -----------------------</v>
          </cell>
          <cell r="S138" t="str">
            <v xml:space="preserve">  -----------------------</v>
          </cell>
          <cell r="T138" t="str">
            <v xml:space="preserve">  -----------------------</v>
          </cell>
          <cell r="U138" t="str">
            <v xml:space="preserve">  -----------------------</v>
          </cell>
          <cell r="V138" t="str">
            <v xml:space="preserve">  -----------------------</v>
          </cell>
          <cell r="W138" t="str">
            <v xml:space="preserve">  -----------------------</v>
          </cell>
          <cell r="X138" t="str">
            <v xml:space="preserve">  -----------------------</v>
          </cell>
          <cell r="Y138" t="str">
            <v xml:space="preserve">  -----------------------</v>
          </cell>
          <cell r="Z138" t="str">
            <v xml:space="preserve">  -----------------------</v>
          </cell>
          <cell r="AA138" t="str">
            <v xml:space="preserve">  -----------------------</v>
          </cell>
          <cell r="AB138" t="str">
            <v xml:space="preserve">  -----------------------</v>
          </cell>
          <cell r="AC138" t="str">
            <v xml:space="preserve">  -----------------------</v>
          </cell>
          <cell r="AD138" t="str">
            <v xml:space="preserve">  -----------------------</v>
          </cell>
          <cell r="AE138" t="str">
            <v xml:space="preserve">  -----------------------</v>
          </cell>
          <cell r="AF138" t="str">
            <v xml:space="preserve">  -----------------------</v>
          </cell>
          <cell r="AG138" t="str">
            <v xml:space="preserve">  -----------------------</v>
          </cell>
          <cell r="AH138" t="str">
            <v xml:space="preserve">  -----------------------</v>
          </cell>
          <cell r="AI138" t="str">
            <v xml:space="preserve">  -----------------------</v>
          </cell>
          <cell r="AJ138" t="str">
            <v xml:space="preserve">  -----------------------</v>
          </cell>
          <cell r="AK138" t="str">
            <v xml:space="preserve">  -----------------------</v>
          </cell>
          <cell r="AL138" t="str">
            <v xml:space="preserve">  -----------------------</v>
          </cell>
          <cell r="AM138" t="str">
            <v xml:space="preserve">  -----------------------</v>
          </cell>
        </row>
        <row r="139">
          <cell r="C139">
            <v>9606</v>
          </cell>
          <cell r="D139">
            <v>0</v>
          </cell>
          <cell r="E139">
            <v>4803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14409</v>
          </cell>
          <cell r="K139">
            <v>0</v>
          </cell>
          <cell r="L139">
            <v>4014.38</v>
          </cell>
          <cell r="M139">
            <v>0</v>
          </cell>
          <cell r="N139">
            <v>0</v>
          </cell>
          <cell r="O139">
            <v>0</v>
          </cell>
          <cell r="P139">
            <v>1655.56</v>
          </cell>
          <cell r="Q139">
            <v>1655.56</v>
          </cell>
          <cell r="R139">
            <v>427.66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6097.6</v>
          </cell>
          <cell r="AF139">
            <v>8311.4</v>
          </cell>
          <cell r="AG139">
            <v>291.54000000000002</v>
          </cell>
          <cell r="AH139">
            <v>524.76</v>
          </cell>
          <cell r="AI139">
            <v>968.4</v>
          </cell>
          <cell r="AJ139">
            <v>333.18</v>
          </cell>
          <cell r="AK139">
            <v>288.18</v>
          </cell>
          <cell r="AL139">
            <v>13724.6</v>
          </cell>
          <cell r="AM139">
            <v>1784.7</v>
          </cell>
        </row>
        <row r="141">
          <cell r="A141" t="str">
            <v>Departamento 4303 SECT FRENTE JUVENIL REVOLUCIONARIO</v>
          </cell>
        </row>
        <row r="142">
          <cell r="A142" t="str">
            <v>00858</v>
          </cell>
          <cell r="B142" t="str">
            <v>Chavez Mora Jesus Armando</v>
          </cell>
          <cell r="C142">
            <v>4000</v>
          </cell>
          <cell r="D142">
            <v>2139.6999999999998</v>
          </cell>
          <cell r="E142">
            <v>2000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8139.7</v>
          </cell>
          <cell r="K142">
            <v>0</v>
          </cell>
          <cell r="L142">
            <v>0</v>
          </cell>
          <cell r="M142">
            <v>3048.88</v>
          </cell>
          <cell r="N142">
            <v>0</v>
          </cell>
          <cell r="O142">
            <v>0</v>
          </cell>
          <cell r="P142">
            <v>615.22</v>
          </cell>
          <cell r="Q142">
            <v>615.22</v>
          </cell>
          <cell r="R142">
            <v>217.26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3881.36</v>
          </cell>
          <cell r="AF142">
            <v>4258.34</v>
          </cell>
          <cell r="AG142">
            <v>158.84</v>
          </cell>
          <cell r="AH142">
            <v>285.92</v>
          </cell>
          <cell r="AI142">
            <v>752.28</v>
          </cell>
          <cell r="AJ142">
            <v>181.54</v>
          </cell>
          <cell r="AK142">
            <v>162.80000000000001</v>
          </cell>
          <cell r="AL142">
            <v>7477.84</v>
          </cell>
          <cell r="AM142">
            <v>1197.04</v>
          </cell>
        </row>
        <row r="143">
          <cell r="A143" t="str">
            <v>00946</v>
          </cell>
          <cell r="B143" t="str">
            <v>Velasco Benitez Jaime Fernando</v>
          </cell>
          <cell r="C143">
            <v>4000</v>
          </cell>
          <cell r="D143">
            <v>2139.6999999999998</v>
          </cell>
          <cell r="E143">
            <v>2000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8139.7</v>
          </cell>
          <cell r="K143">
            <v>0</v>
          </cell>
          <cell r="L143">
            <v>0</v>
          </cell>
          <cell r="M143">
            <v>4036.08</v>
          </cell>
          <cell r="N143">
            <v>0</v>
          </cell>
          <cell r="O143">
            <v>0</v>
          </cell>
          <cell r="P143">
            <v>615.22</v>
          </cell>
          <cell r="Q143">
            <v>615.22</v>
          </cell>
          <cell r="R143">
            <v>217.26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4868.5600000000004</v>
          </cell>
          <cell r="AF143">
            <v>3271.14</v>
          </cell>
          <cell r="AG143">
            <v>158.84</v>
          </cell>
          <cell r="AH143">
            <v>285.92</v>
          </cell>
          <cell r="AI143">
            <v>752.28</v>
          </cell>
          <cell r="AJ143">
            <v>181.54</v>
          </cell>
          <cell r="AK143">
            <v>162.80000000000001</v>
          </cell>
          <cell r="AL143">
            <v>7477.84</v>
          </cell>
          <cell r="AM143">
            <v>1197.04</v>
          </cell>
        </row>
        <row r="144">
          <cell r="A144" t="str">
            <v>Total Depto</v>
          </cell>
          <cell r="C144" t="str">
            <v xml:space="preserve">  -----------------------</v>
          </cell>
          <cell r="D144" t="str">
            <v xml:space="preserve">  -----------------------</v>
          </cell>
          <cell r="E144" t="str">
            <v xml:space="preserve">  -----------------------</v>
          </cell>
          <cell r="F144" t="str">
            <v xml:space="preserve">  -----------------------</v>
          </cell>
          <cell r="G144" t="str">
            <v xml:space="preserve">  -----------------------</v>
          </cell>
          <cell r="H144" t="str">
            <v xml:space="preserve">  -----------------------</v>
          </cell>
          <cell r="I144" t="str">
            <v xml:space="preserve">  -----------------------</v>
          </cell>
          <cell r="J144" t="str">
            <v xml:space="preserve">  -----------------------</v>
          </cell>
          <cell r="K144" t="str">
            <v xml:space="preserve">  -----------------------</v>
          </cell>
          <cell r="L144" t="str">
            <v xml:space="preserve">  -----------------------</v>
          </cell>
          <cell r="M144" t="str">
            <v xml:space="preserve">  -----------------------</v>
          </cell>
          <cell r="N144" t="str">
            <v xml:space="preserve">  -----------------------</v>
          </cell>
          <cell r="O144" t="str">
            <v xml:space="preserve">  -----------------------</v>
          </cell>
          <cell r="P144" t="str">
            <v xml:space="preserve">  -----------------------</v>
          </cell>
          <cell r="Q144" t="str">
            <v xml:space="preserve">  -----------------------</v>
          </cell>
          <cell r="R144" t="str">
            <v xml:space="preserve">  -----------------------</v>
          </cell>
          <cell r="S144" t="str">
            <v xml:space="preserve">  -----------------------</v>
          </cell>
          <cell r="T144" t="str">
            <v xml:space="preserve">  -----------------------</v>
          </cell>
          <cell r="U144" t="str">
            <v xml:space="preserve">  -----------------------</v>
          </cell>
          <cell r="V144" t="str">
            <v xml:space="preserve">  -----------------------</v>
          </cell>
          <cell r="W144" t="str">
            <v xml:space="preserve">  -----------------------</v>
          </cell>
          <cell r="X144" t="str">
            <v xml:space="preserve">  -----------------------</v>
          </cell>
          <cell r="Y144" t="str">
            <v xml:space="preserve">  -----------------------</v>
          </cell>
          <cell r="Z144" t="str">
            <v xml:space="preserve">  -----------------------</v>
          </cell>
          <cell r="AA144" t="str">
            <v xml:space="preserve">  -----------------------</v>
          </cell>
          <cell r="AB144" t="str">
            <v xml:space="preserve">  -----------------------</v>
          </cell>
          <cell r="AC144" t="str">
            <v xml:space="preserve">  -----------------------</v>
          </cell>
          <cell r="AD144" t="str">
            <v xml:space="preserve">  -----------------------</v>
          </cell>
          <cell r="AE144" t="str">
            <v xml:space="preserve">  -----------------------</v>
          </cell>
          <cell r="AF144" t="str">
            <v xml:space="preserve">  -----------------------</v>
          </cell>
          <cell r="AG144" t="str">
            <v xml:space="preserve">  -----------------------</v>
          </cell>
          <cell r="AH144" t="str">
            <v xml:space="preserve">  -----------------------</v>
          </cell>
          <cell r="AI144" t="str">
            <v xml:space="preserve">  -----------------------</v>
          </cell>
          <cell r="AJ144" t="str">
            <v xml:space="preserve">  -----------------------</v>
          </cell>
          <cell r="AK144" t="str">
            <v xml:space="preserve">  -----------------------</v>
          </cell>
          <cell r="AL144" t="str">
            <v xml:space="preserve">  -----------------------</v>
          </cell>
          <cell r="AM144" t="str">
            <v xml:space="preserve">  -----------------------</v>
          </cell>
        </row>
        <row r="145">
          <cell r="C145">
            <v>8000</v>
          </cell>
          <cell r="D145">
            <v>4279.3999999999996</v>
          </cell>
          <cell r="E145">
            <v>4000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16279.4</v>
          </cell>
          <cell r="K145">
            <v>0</v>
          </cell>
          <cell r="L145">
            <v>0</v>
          </cell>
          <cell r="M145">
            <v>7084.96</v>
          </cell>
          <cell r="N145">
            <v>0</v>
          </cell>
          <cell r="O145">
            <v>0</v>
          </cell>
          <cell r="P145">
            <v>1230.44</v>
          </cell>
          <cell r="Q145">
            <v>1230.44</v>
          </cell>
          <cell r="R145">
            <v>434.52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8749.92</v>
          </cell>
          <cell r="AF145">
            <v>7529.48</v>
          </cell>
          <cell r="AG145">
            <v>317.68</v>
          </cell>
          <cell r="AH145">
            <v>571.84</v>
          </cell>
          <cell r="AI145">
            <v>1504.56</v>
          </cell>
          <cell r="AJ145">
            <v>363.08</v>
          </cell>
          <cell r="AK145">
            <v>325.60000000000002</v>
          </cell>
          <cell r="AL145">
            <v>14955.68</v>
          </cell>
          <cell r="AM145">
            <v>2394.08</v>
          </cell>
        </row>
        <row r="147">
          <cell r="A147" t="str">
            <v>Departamento 4501 ORG CNC</v>
          </cell>
        </row>
        <row r="148">
          <cell r="A148" t="str">
            <v>00096</v>
          </cell>
          <cell r="B148" t="str">
            <v>Sanchez Sanchez Micaela</v>
          </cell>
          <cell r="C148">
            <v>2938.79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2938.79</v>
          </cell>
          <cell r="K148">
            <v>0</v>
          </cell>
          <cell r="L148">
            <v>0</v>
          </cell>
          <cell r="M148">
            <v>0</v>
          </cell>
          <cell r="N148">
            <v>-361.13</v>
          </cell>
          <cell r="O148">
            <v>-201.54</v>
          </cell>
          <cell r="P148">
            <v>159.59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-201.54</v>
          </cell>
          <cell r="AF148">
            <v>3140.33</v>
          </cell>
          <cell r="AG148">
            <v>80.69</v>
          </cell>
          <cell r="AH148">
            <v>145.26</v>
          </cell>
          <cell r="AI148">
            <v>414.39</v>
          </cell>
          <cell r="AJ148">
            <v>119.92</v>
          </cell>
          <cell r="AK148">
            <v>58.77</v>
          </cell>
          <cell r="AL148">
            <v>2799.23</v>
          </cell>
          <cell r="AM148">
            <v>640.34</v>
          </cell>
        </row>
        <row r="149">
          <cell r="A149" t="str">
            <v>00853</v>
          </cell>
          <cell r="B149" t="str">
            <v>Ayala Rodriguez Eliazer</v>
          </cell>
          <cell r="C149">
            <v>8000</v>
          </cell>
          <cell r="D149">
            <v>8000</v>
          </cell>
          <cell r="E149">
            <v>4000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20000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2849.8</v>
          </cell>
          <cell r="Q149">
            <v>2849.8</v>
          </cell>
          <cell r="R149">
            <v>572.36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3422.16</v>
          </cell>
          <cell r="AF149">
            <v>16577.84</v>
          </cell>
          <cell r="AG149">
            <v>382.8</v>
          </cell>
          <cell r="AH149">
            <v>689.04</v>
          </cell>
          <cell r="AI149">
            <v>1117.02</v>
          </cell>
          <cell r="AJ149">
            <v>437.5</v>
          </cell>
          <cell r="AK149">
            <v>400</v>
          </cell>
          <cell r="AL149">
            <v>18021.080000000002</v>
          </cell>
          <cell r="AM149">
            <v>2188.86</v>
          </cell>
        </row>
        <row r="150">
          <cell r="A150" t="str">
            <v>00871</v>
          </cell>
          <cell r="B150" t="str">
            <v>Gonzalez Vizcaino Maria Lucia</v>
          </cell>
          <cell r="C150">
            <v>6666.6</v>
          </cell>
          <cell r="D150">
            <v>1110.8399999999999</v>
          </cell>
          <cell r="E150">
            <v>3333.3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11110.74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1023.1</v>
          </cell>
          <cell r="Q150">
            <v>1023.1</v>
          </cell>
          <cell r="R150">
            <v>317.02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1340.12</v>
          </cell>
          <cell r="AF150">
            <v>9770.6200000000008</v>
          </cell>
          <cell r="AG150">
            <v>221.78</v>
          </cell>
          <cell r="AH150">
            <v>399.18</v>
          </cell>
          <cell r="AI150">
            <v>854.76</v>
          </cell>
          <cell r="AJ150">
            <v>253.46</v>
          </cell>
          <cell r="AK150">
            <v>222.22</v>
          </cell>
          <cell r="AL150">
            <v>10440.200000000001</v>
          </cell>
          <cell r="AM150">
            <v>1475.72</v>
          </cell>
        </row>
        <row r="151">
          <cell r="A151" t="str">
            <v>00915</v>
          </cell>
          <cell r="B151" t="str">
            <v>Carrillo Vazquez Jose Manuel</v>
          </cell>
          <cell r="C151">
            <v>4000</v>
          </cell>
          <cell r="D151">
            <v>4200</v>
          </cell>
          <cell r="E151">
            <v>2000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10200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875.84</v>
          </cell>
          <cell r="Q151">
            <v>875.84</v>
          </cell>
          <cell r="R151">
            <v>274.39999999999998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1150.24</v>
          </cell>
          <cell r="AF151">
            <v>9049.76</v>
          </cell>
          <cell r="AG151">
            <v>194.9</v>
          </cell>
          <cell r="AH151">
            <v>350.82</v>
          </cell>
          <cell r="AI151">
            <v>811.02</v>
          </cell>
          <cell r="AJ151">
            <v>222.74</v>
          </cell>
          <cell r="AK151">
            <v>204</v>
          </cell>
          <cell r="AL151">
            <v>9175.2800000000007</v>
          </cell>
          <cell r="AM151">
            <v>1356.74</v>
          </cell>
        </row>
        <row r="152">
          <cell r="A152" t="str">
            <v>00947</v>
          </cell>
          <cell r="B152" t="str">
            <v>Cienfuegos Paredes Manuel De Jesus</v>
          </cell>
          <cell r="C152">
            <v>4400</v>
          </cell>
          <cell r="D152">
            <v>2105.3000000000002</v>
          </cell>
          <cell r="E152">
            <v>2200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8705.2999999999993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676.76</v>
          </cell>
          <cell r="Q152">
            <v>676.76</v>
          </cell>
          <cell r="R152">
            <v>235.56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912.32</v>
          </cell>
          <cell r="AF152">
            <v>7792.98</v>
          </cell>
          <cell r="AG152">
            <v>170.38</v>
          </cell>
          <cell r="AH152">
            <v>306.7</v>
          </cell>
          <cell r="AI152">
            <v>771.1</v>
          </cell>
          <cell r="AJ152">
            <v>194.72</v>
          </cell>
          <cell r="AK152">
            <v>174.1</v>
          </cell>
          <cell r="AL152">
            <v>8021.08</v>
          </cell>
          <cell r="AM152">
            <v>1248.18</v>
          </cell>
        </row>
        <row r="153">
          <cell r="A153" t="str">
            <v>Total Depto</v>
          </cell>
          <cell r="C153" t="str">
            <v xml:space="preserve">  -----------------------</v>
          </cell>
          <cell r="D153" t="str">
            <v xml:space="preserve">  -----------------------</v>
          </cell>
          <cell r="E153" t="str">
            <v xml:space="preserve">  -----------------------</v>
          </cell>
          <cell r="F153" t="str">
            <v xml:space="preserve">  -----------------------</v>
          </cell>
          <cell r="G153" t="str">
            <v xml:space="preserve">  -----------------------</v>
          </cell>
          <cell r="H153" t="str">
            <v xml:space="preserve">  -----------------------</v>
          </cell>
          <cell r="I153" t="str">
            <v xml:space="preserve">  -----------------------</v>
          </cell>
          <cell r="J153" t="str">
            <v xml:space="preserve">  -----------------------</v>
          </cell>
          <cell r="K153" t="str">
            <v xml:space="preserve">  -----------------------</v>
          </cell>
          <cell r="L153" t="str">
            <v xml:space="preserve">  -----------------------</v>
          </cell>
          <cell r="M153" t="str">
            <v xml:space="preserve">  -----------------------</v>
          </cell>
          <cell r="N153" t="str">
            <v xml:space="preserve">  -----------------------</v>
          </cell>
          <cell r="O153" t="str">
            <v xml:space="preserve">  -----------------------</v>
          </cell>
          <cell r="P153" t="str">
            <v xml:space="preserve">  -----------------------</v>
          </cell>
          <cell r="Q153" t="str">
            <v xml:space="preserve">  -----------------------</v>
          </cell>
          <cell r="R153" t="str">
            <v xml:space="preserve">  -----------------------</v>
          </cell>
          <cell r="S153" t="str">
            <v xml:space="preserve">  -----------------------</v>
          </cell>
          <cell r="T153" t="str">
            <v xml:space="preserve">  -----------------------</v>
          </cell>
          <cell r="U153" t="str">
            <v xml:space="preserve">  -----------------------</v>
          </cell>
          <cell r="V153" t="str">
            <v xml:space="preserve">  -----------------------</v>
          </cell>
          <cell r="W153" t="str">
            <v xml:space="preserve">  -----------------------</v>
          </cell>
          <cell r="X153" t="str">
            <v xml:space="preserve">  -----------------------</v>
          </cell>
          <cell r="Y153" t="str">
            <v xml:space="preserve">  -----------------------</v>
          </cell>
          <cell r="Z153" t="str">
            <v xml:space="preserve">  -----------------------</v>
          </cell>
          <cell r="AA153" t="str">
            <v xml:space="preserve">  -----------------------</v>
          </cell>
          <cell r="AB153" t="str">
            <v xml:space="preserve">  -----------------------</v>
          </cell>
          <cell r="AC153" t="str">
            <v xml:space="preserve">  -----------------------</v>
          </cell>
          <cell r="AD153" t="str">
            <v xml:space="preserve">  -----------------------</v>
          </cell>
          <cell r="AE153" t="str">
            <v xml:space="preserve">  -----------------------</v>
          </cell>
          <cell r="AF153" t="str">
            <v xml:space="preserve">  -----------------------</v>
          </cell>
          <cell r="AG153" t="str">
            <v xml:space="preserve">  -----------------------</v>
          </cell>
          <cell r="AH153" t="str">
            <v xml:space="preserve">  -----------------------</v>
          </cell>
          <cell r="AI153" t="str">
            <v xml:space="preserve">  -----------------------</v>
          </cell>
          <cell r="AJ153" t="str">
            <v xml:space="preserve">  -----------------------</v>
          </cell>
          <cell r="AK153" t="str">
            <v xml:space="preserve">  -----------------------</v>
          </cell>
          <cell r="AL153" t="str">
            <v xml:space="preserve">  -----------------------</v>
          </cell>
          <cell r="AM153" t="str">
            <v xml:space="preserve">  -----------------------</v>
          </cell>
        </row>
        <row r="154">
          <cell r="C154">
            <v>26005.39</v>
          </cell>
          <cell r="D154">
            <v>15416.14</v>
          </cell>
          <cell r="E154">
            <v>11533.3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52954.83</v>
          </cell>
          <cell r="K154">
            <v>0</v>
          </cell>
          <cell r="L154">
            <v>0</v>
          </cell>
          <cell r="M154">
            <v>0</v>
          </cell>
          <cell r="N154">
            <v>-361.13</v>
          </cell>
          <cell r="O154">
            <v>-201.54</v>
          </cell>
          <cell r="P154">
            <v>5585.09</v>
          </cell>
          <cell r="Q154">
            <v>5425.5</v>
          </cell>
          <cell r="R154">
            <v>1399.34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6623.3</v>
          </cell>
          <cell r="AF154">
            <v>46331.53</v>
          </cell>
          <cell r="AG154">
            <v>1050.55</v>
          </cell>
          <cell r="AH154">
            <v>1891</v>
          </cell>
          <cell r="AI154">
            <v>3968.29</v>
          </cell>
          <cell r="AJ154">
            <v>1228.3399999999999</v>
          </cell>
          <cell r="AK154">
            <v>1059.0899999999999</v>
          </cell>
          <cell r="AL154">
            <v>48456.87</v>
          </cell>
          <cell r="AM154">
            <v>6909.84</v>
          </cell>
        </row>
        <row r="156">
          <cell r="A156" t="str">
            <v>Departamento 4502 ORG CNOP</v>
          </cell>
        </row>
        <row r="157">
          <cell r="A157" t="str">
            <v>00781</v>
          </cell>
          <cell r="B157" t="str">
            <v>Hernandez Diaz Genesis</v>
          </cell>
          <cell r="C157">
            <v>4256</v>
          </cell>
          <cell r="D157">
            <v>0</v>
          </cell>
          <cell r="E157">
            <v>2128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6384</v>
          </cell>
          <cell r="K157">
            <v>0</v>
          </cell>
          <cell r="L157">
            <v>0</v>
          </cell>
          <cell r="M157">
            <v>2760.82</v>
          </cell>
          <cell r="N157">
            <v>-250.2</v>
          </cell>
          <cell r="O157">
            <v>0</v>
          </cell>
          <cell r="P157">
            <v>424.2</v>
          </cell>
          <cell r="Q157">
            <v>174</v>
          </cell>
          <cell r="R157">
            <v>175.32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3110.14</v>
          </cell>
          <cell r="AF157">
            <v>3273.86</v>
          </cell>
          <cell r="AG157">
            <v>129.16</v>
          </cell>
          <cell r="AH157">
            <v>232.5</v>
          </cell>
          <cell r="AI157">
            <v>718.02</v>
          </cell>
          <cell r="AJ157">
            <v>147.62</v>
          </cell>
          <cell r="AK157">
            <v>127.68</v>
          </cell>
          <cell r="AL157">
            <v>6080.68</v>
          </cell>
          <cell r="AM157">
            <v>1079.68</v>
          </cell>
        </row>
        <row r="158">
          <cell r="A158" t="str">
            <v>00881</v>
          </cell>
          <cell r="B158" t="str">
            <v>Vazquez Ochoa Ismael Isaac</v>
          </cell>
          <cell r="C158">
            <v>6666.6</v>
          </cell>
          <cell r="D158">
            <v>10000.1</v>
          </cell>
          <cell r="E158">
            <v>3333.3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20000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2849.8</v>
          </cell>
          <cell r="Q158">
            <v>2849.8</v>
          </cell>
          <cell r="R158">
            <v>563.70000000000005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3413.5</v>
          </cell>
          <cell r="AF158">
            <v>16586.5</v>
          </cell>
          <cell r="AG158">
            <v>377.34</v>
          </cell>
          <cell r="AH158">
            <v>679.2</v>
          </cell>
          <cell r="AI158">
            <v>1108.1199999999999</v>
          </cell>
          <cell r="AJ158">
            <v>431.24</v>
          </cell>
          <cell r="AK158">
            <v>400</v>
          </cell>
          <cell r="AL158">
            <v>17763.560000000001</v>
          </cell>
          <cell r="AM158">
            <v>2164.66</v>
          </cell>
        </row>
        <row r="159">
          <cell r="A159" t="str">
            <v>00913</v>
          </cell>
          <cell r="B159" t="str">
            <v>Jimenez Villarroel Lisset Carolina</v>
          </cell>
          <cell r="C159">
            <v>3457.4</v>
          </cell>
          <cell r="D159">
            <v>2813.9</v>
          </cell>
          <cell r="E159">
            <v>1728.7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8000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600.02</v>
          </cell>
          <cell r="Q159">
            <v>600.02</v>
          </cell>
          <cell r="R159">
            <v>252.88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852.9</v>
          </cell>
          <cell r="AF159">
            <v>7147.1</v>
          </cell>
          <cell r="AG159">
            <v>181.32</v>
          </cell>
          <cell r="AH159">
            <v>326.38</v>
          </cell>
          <cell r="AI159">
            <v>788.9</v>
          </cell>
          <cell r="AJ159">
            <v>207.22</v>
          </cell>
          <cell r="AK159">
            <v>160</v>
          </cell>
          <cell r="AL159">
            <v>8535.8799999999992</v>
          </cell>
          <cell r="AM159">
            <v>1296.5999999999999</v>
          </cell>
        </row>
        <row r="160">
          <cell r="A160" t="str">
            <v>Total Depto</v>
          </cell>
          <cell r="C160" t="str">
            <v xml:space="preserve">  -----------------------</v>
          </cell>
          <cell r="D160" t="str">
            <v xml:space="preserve">  -----------------------</v>
          </cell>
          <cell r="E160" t="str">
            <v xml:space="preserve">  -----------------------</v>
          </cell>
          <cell r="F160" t="str">
            <v xml:space="preserve">  -----------------------</v>
          </cell>
          <cell r="G160" t="str">
            <v xml:space="preserve">  -----------------------</v>
          </cell>
          <cell r="H160" t="str">
            <v xml:space="preserve">  -----------------------</v>
          </cell>
          <cell r="I160" t="str">
            <v xml:space="preserve">  -----------------------</v>
          </cell>
          <cell r="J160" t="str">
            <v xml:space="preserve">  -----------------------</v>
          </cell>
          <cell r="K160" t="str">
            <v xml:space="preserve">  -----------------------</v>
          </cell>
          <cell r="L160" t="str">
            <v xml:space="preserve">  -----------------------</v>
          </cell>
          <cell r="M160" t="str">
            <v xml:space="preserve">  -----------------------</v>
          </cell>
          <cell r="N160" t="str">
            <v xml:space="preserve">  -----------------------</v>
          </cell>
          <cell r="O160" t="str">
            <v xml:space="preserve">  -----------------------</v>
          </cell>
          <cell r="P160" t="str">
            <v xml:space="preserve">  -----------------------</v>
          </cell>
          <cell r="Q160" t="str">
            <v xml:space="preserve">  -----------------------</v>
          </cell>
          <cell r="R160" t="str">
            <v xml:space="preserve">  -----------------------</v>
          </cell>
          <cell r="S160" t="str">
            <v xml:space="preserve">  -----------------------</v>
          </cell>
          <cell r="T160" t="str">
            <v xml:space="preserve">  -----------------------</v>
          </cell>
          <cell r="U160" t="str">
            <v xml:space="preserve">  -----------------------</v>
          </cell>
          <cell r="V160" t="str">
            <v xml:space="preserve">  -----------------------</v>
          </cell>
          <cell r="W160" t="str">
            <v xml:space="preserve">  -----------------------</v>
          </cell>
          <cell r="X160" t="str">
            <v xml:space="preserve">  -----------------------</v>
          </cell>
          <cell r="Y160" t="str">
            <v xml:space="preserve">  -----------------------</v>
          </cell>
          <cell r="Z160" t="str">
            <v xml:space="preserve">  -----------------------</v>
          </cell>
          <cell r="AA160" t="str">
            <v xml:space="preserve">  -----------------------</v>
          </cell>
          <cell r="AB160" t="str">
            <v xml:space="preserve">  -----------------------</v>
          </cell>
          <cell r="AC160" t="str">
            <v xml:space="preserve">  -----------------------</v>
          </cell>
          <cell r="AD160" t="str">
            <v xml:space="preserve">  -----------------------</v>
          </cell>
          <cell r="AE160" t="str">
            <v xml:space="preserve">  -----------------------</v>
          </cell>
          <cell r="AF160" t="str">
            <v xml:space="preserve">  -----------------------</v>
          </cell>
          <cell r="AG160" t="str">
            <v xml:space="preserve">  -----------------------</v>
          </cell>
          <cell r="AH160" t="str">
            <v xml:space="preserve">  -----------------------</v>
          </cell>
          <cell r="AI160" t="str">
            <v xml:space="preserve">  -----------------------</v>
          </cell>
          <cell r="AJ160" t="str">
            <v xml:space="preserve">  -----------------------</v>
          </cell>
          <cell r="AK160" t="str">
            <v xml:space="preserve">  -----------------------</v>
          </cell>
          <cell r="AL160" t="str">
            <v xml:space="preserve">  -----------------------</v>
          </cell>
          <cell r="AM160" t="str">
            <v xml:space="preserve">  -----------------------</v>
          </cell>
        </row>
        <row r="161">
          <cell r="C161">
            <v>14380</v>
          </cell>
          <cell r="D161">
            <v>12814</v>
          </cell>
          <cell r="E161">
            <v>7190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34384</v>
          </cell>
          <cell r="K161">
            <v>0</v>
          </cell>
          <cell r="L161">
            <v>0</v>
          </cell>
          <cell r="M161">
            <v>2760.82</v>
          </cell>
          <cell r="N161">
            <v>-250.2</v>
          </cell>
          <cell r="O161">
            <v>0</v>
          </cell>
          <cell r="P161">
            <v>3874.02</v>
          </cell>
          <cell r="Q161">
            <v>3623.82</v>
          </cell>
          <cell r="R161">
            <v>991.9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7376.54</v>
          </cell>
          <cell r="AF161">
            <v>27007.46</v>
          </cell>
          <cell r="AG161">
            <v>687.82</v>
          </cell>
          <cell r="AH161">
            <v>1238.08</v>
          </cell>
          <cell r="AI161">
            <v>2615.04</v>
          </cell>
          <cell r="AJ161">
            <v>786.08</v>
          </cell>
          <cell r="AK161">
            <v>687.68</v>
          </cell>
          <cell r="AL161">
            <v>32380.12</v>
          </cell>
          <cell r="AM161">
            <v>4540.9399999999996</v>
          </cell>
        </row>
        <row r="163">
          <cell r="A163" t="str">
            <v>Departamento 4712 COM MUN ZAPOPAN</v>
          </cell>
        </row>
        <row r="164">
          <cell r="A164" t="str">
            <v>00850</v>
          </cell>
          <cell r="B164" t="str">
            <v>Becerra Iñiguez Julio Ricardo</v>
          </cell>
          <cell r="C164">
            <v>3457.4</v>
          </cell>
          <cell r="D164">
            <v>0</v>
          </cell>
          <cell r="E164">
            <v>1728.7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5186.1000000000004</v>
          </cell>
          <cell r="K164">
            <v>0</v>
          </cell>
          <cell r="L164">
            <v>0</v>
          </cell>
          <cell r="M164">
            <v>0</v>
          </cell>
          <cell r="N164">
            <v>-320.60000000000002</v>
          </cell>
          <cell r="O164">
            <v>-17.18</v>
          </cell>
          <cell r="P164">
            <v>303.42</v>
          </cell>
          <cell r="Q164">
            <v>0</v>
          </cell>
          <cell r="R164">
            <v>0</v>
          </cell>
          <cell r="S164">
            <v>1000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982.82</v>
          </cell>
          <cell r="AF164">
            <v>4203.28</v>
          </cell>
          <cell r="AG164">
            <v>142.4</v>
          </cell>
          <cell r="AH164">
            <v>256.33999999999997</v>
          </cell>
          <cell r="AI164">
            <v>731.26</v>
          </cell>
          <cell r="AJ164">
            <v>119.92</v>
          </cell>
          <cell r="AK164">
            <v>103.72</v>
          </cell>
          <cell r="AL164">
            <v>4939.82</v>
          </cell>
          <cell r="AM164">
            <v>1130</v>
          </cell>
        </row>
        <row r="165">
          <cell r="A165" t="str">
            <v>00876</v>
          </cell>
          <cell r="B165" t="str">
            <v>Perez Palacios Jorge Antonio</v>
          </cell>
          <cell r="C165">
            <v>4000</v>
          </cell>
          <cell r="D165">
            <v>2000</v>
          </cell>
          <cell r="E165">
            <v>2000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8000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600.02</v>
          </cell>
          <cell r="Q165">
            <v>600.02</v>
          </cell>
          <cell r="R165">
            <v>213.38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813.4</v>
          </cell>
          <cell r="AF165">
            <v>7186.6</v>
          </cell>
          <cell r="AG165">
            <v>156.4</v>
          </cell>
          <cell r="AH165">
            <v>281.52</v>
          </cell>
          <cell r="AI165">
            <v>748.32</v>
          </cell>
          <cell r="AJ165">
            <v>178.74</v>
          </cell>
          <cell r="AK165">
            <v>160</v>
          </cell>
          <cell r="AL165">
            <v>7362.9</v>
          </cell>
          <cell r="AM165">
            <v>1186.24</v>
          </cell>
        </row>
        <row r="166">
          <cell r="A166" t="str">
            <v>00927</v>
          </cell>
          <cell r="B166" t="str">
            <v>Coronado Rojas Jenifer Yaneth</v>
          </cell>
          <cell r="C166">
            <v>3457.4</v>
          </cell>
          <cell r="D166">
            <v>2813.92</v>
          </cell>
          <cell r="E166">
            <v>1728.7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8000.02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600.03</v>
          </cell>
          <cell r="Q166">
            <v>600.03</v>
          </cell>
          <cell r="R166">
            <v>205.34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805.37</v>
          </cell>
          <cell r="AF166">
            <v>7194.65</v>
          </cell>
          <cell r="AG166">
            <v>151.30000000000001</v>
          </cell>
          <cell r="AH166">
            <v>272.33999999999997</v>
          </cell>
          <cell r="AI166">
            <v>740.16</v>
          </cell>
          <cell r="AJ166">
            <v>172.9</v>
          </cell>
          <cell r="AK166">
            <v>160</v>
          </cell>
          <cell r="AL166">
            <v>7122.42</v>
          </cell>
          <cell r="AM166">
            <v>1163.8</v>
          </cell>
        </row>
        <row r="167">
          <cell r="A167" t="str">
            <v>Total Depto</v>
          </cell>
          <cell r="C167" t="str">
            <v xml:space="preserve">  -----------------------</v>
          </cell>
          <cell r="D167" t="str">
            <v xml:space="preserve">  -----------------------</v>
          </cell>
          <cell r="E167" t="str">
            <v xml:space="preserve">  -----------------------</v>
          </cell>
          <cell r="F167" t="str">
            <v xml:space="preserve">  -----------------------</v>
          </cell>
          <cell r="G167" t="str">
            <v xml:space="preserve">  -----------------------</v>
          </cell>
          <cell r="H167" t="str">
            <v xml:space="preserve">  -----------------------</v>
          </cell>
          <cell r="I167" t="str">
            <v xml:space="preserve">  -----------------------</v>
          </cell>
          <cell r="J167" t="str">
            <v xml:space="preserve">  -----------------------</v>
          </cell>
          <cell r="K167" t="str">
            <v xml:space="preserve">  -----------------------</v>
          </cell>
          <cell r="L167" t="str">
            <v xml:space="preserve">  -----------------------</v>
          </cell>
          <cell r="M167" t="str">
            <v xml:space="preserve">  -----------------------</v>
          </cell>
          <cell r="N167" t="str">
            <v xml:space="preserve">  -----------------------</v>
          </cell>
          <cell r="O167" t="str">
            <v xml:space="preserve">  -----------------------</v>
          </cell>
          <cell r="P167" t="str">
            <v xml:space="preserve">  -----------------------</v>
          </cell>
          <cell r="Q167" t="str">
            <v xml:space="preserve">  -----------------------</v>
          </cell>
          <cell r="R167" t="str">
            <v xml:space="preserve">  -----------------------</v>
          </cell>
          <cell r="S167" t="str">
            <v xml:space="preserve">  -----------------------</v>
          </cell>
          <cell r="T167" t="str">
            <v xml:space="preserve">  -----------------------</v>
          </cell>
          <cell r="U167" t="str">
            <v xml:space="preserve">  -----------------------</v>
          </cell>
          <cell r="V167" t="str">
            <v xml:space="preserve">  -----------------------</v>
          </cell>
          <cell r="W167" t="str">
            <v xml:space="preserve">  -----------------------</v>
          </cell>
          <cell r="X167" t="str">
            <v xml:space="preserve">  -----------------------</v>
          </cell>
          <cell r="Y167" t="str">
            <v xml:space="preserve">  -----------------------</v>
          </cell>
          <cell r="Z167" t="str">
            <v xml:space="preserve">  -----------------------</v>
          </cell>
          <cell r="AA167" t="str">
            <v xml:space="preserve">  -----------------------</v>
          </cell>
          <cell r="AB167" t="str">
            <v xml:space="preserve">  -----------------------</v>
          </cell>
          <cell r="AC167" t="str">
            <v xml:space="preserve">  -----------------------</v>
          </cell>
          <cell r="AD167" t="str">
            <v xml:space="preserve">  -----------------------</v>
          </cell>
          <cell r="AE167" t="str">
            <v xml:space="preserve">  -----------------------</v>
          </cell>
          <cell r="AF167" t="str">
            <v xml:space="preserve">  -----------------------</v>
          </cell>
          <cell r="AG167" t="str">
            <v xml:space="preserve">  -----------------------</v>
          </cell>
          <cell r="AH167" t="str">
            <v xml:space="preserve">  -----------------------</v>
          </cell>
          <cell r="AI167" t="str">
            <v xml:space="preserve">  -----------------------</v>
          </cell>
          <cell r="AJ167" t="str">
            <v xml:space="preserve">  -----------------------</v>
          </cell>
          <cell r="AK167" t="str">
            <v xml:space="preserve">  -----------------------</v>
          </cell>
          <cell r="AL167" t="str">
            <v xml:space="preserve">  -----------------------</v>
          </cell>
          <cell r="AM167" t="str">
            <v xml:space="preserve">  -----------------------</v>
          </cell>
        </row>
        <row r="168">
          <cell r="C168">
            <v>10914.8</v>
          </cell>
          <cell r="D168">
            <v>4813.92</v>
          </cell>
          <cell r="E168">
            <v>5457.4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21186.12</v>
          </cell>
          <cell r="K168">
            <v>0</v>
          </cell>
          <cell r="L168">
            <v>0</v>
          </cell>
          <cell r="M168">
            <v>0</v>
          </cell>
          <cell r="N168">
            <v>-320.60000000000002</v>
          </cell>
          <cell r="O168">
            <v>-17.18</v>
          </cell>
          <cell r="P168">
            <v>1503.47</v>
          </cell>
          <cell r="Q168">
            <v>1200.05</v>
          </cell>
          <cell r="R168">
            <v>418.72</v>
          </cell>
          <cell r="S168">
            <v>1000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2601.59</v>
          </cell>
          <cell r="AF168">
            <v>18584.53</v>
          </cell>
          <cell r="AG168">
            <v>450.1</v>
          </cell>
          <cell r="AH168">
            <v>810.2</v>
          </cell>
          <cell r="AI168">
            <v>2219.7399999999998</v>
          </cell>
          <cell r="AJ168">
            <v>471.56</v>
          </cell>
          <cell r="AK168">
            <v>423.72</v>
          </cell>
          <cell r="AL168">
            <v>19425.14</v>
          </cell>
          <cell r="AM168">
            <v>3480.04</v>
          </cell>
        </row>
        <row r="170">
          <cell r="A170" t="str">
            <v>Departamento 4741 COM MUN GUADALAJARA</v>
          </cell>
        </row>
        <row r="171">
          <cell r="A171" t="str">
            <v>00878</v>
          </cell>
          <cell r="B171" t="str">
            <v>Tovar Covarrubias Brianda Jackeline</v>
          </cell>
          <cell r="C171">
            <v>4252</v>
          </cell>
          <cell r="D171">
            <v>0</v>
          </cell>
          <cell r="E171">
            <v>2126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6378</v>
          </cell>
          <cell r="K171">
            <v>0</v>
          </cell>
          <cell r="L171">
            <v>0</v>
          </cell>
          <cell r="M171">
            <v>926.64</v>
          </cell>
          <cell r="N171">
            <v>-250.2</v>
          </cell>
          <cell r="O171">
            <v>0</v>
          </cell>
          <cell r="P171">
            <v>423.56</v>
          </cell>
          <cell r="Q171">
            <v>173.36</v>
          </cell>
          <cell r="R171">
            <v>175.14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1275.1400000000001</v>
          </cell>
          <cell r="AF171">
            <v>5102.8599999999997</v>
          </cell>
          <cell r="AG171">
            <v>129.04</v>
          </cell>
          <cell r="AH171">
            <v>232.28</v>
          </cell>
          <cell r="AI171">
            <v>717.9</v>
          </cell>
          <cell r="AJ171">
            <v>147.47999999999999</v>
          </cell>
          <cell r="AK171">
            <v>127.56</v>
          </cell>
          <cell r="AL171">
            <v>6075.2</v>
          </cell>
          <cell r="AM171">
            <v>1079.22</v>
          </cell>
        </row>
        <row r="172">
          <cell r="A172" t="str">
            <v>00880</v>
          </cell>
          <cell r="B172" t="str">
            <v>Macias Lopez Roberto</v>
          </cell>
          <cell r="C172">
            <v>2593.0500000000002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2593.0500000000002</v>
          </cell>
          <cell r="K172">
            <v>0</v>
          </cell>
          <cell r="L172">
            <v>0</v>
          </cell>
          <cell r="M172">
            <v>0</v>
          </cell>
          <cell r="N172">
            <v>-160.30000000000001</v>
          </cell>
          <cell r="O172">
            <v>-8.59</v>
          </cell>
          <cell r="P172">
            <v>151.71</v>
          </cell>
          <cell r="Q172">
            <v>0</v>
          </cell>
          <cell r="R172">
            <v>82.92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74.33</v>
          </cell>
          <cell r="AF172">
            <v>2518.7199999999998</v>
          </cell>
          <cell r="AG172">
            <v>61.11</v>
          </cell>
          <cell r="AH172">
            <v>109.99</v>
          </cell>
          <cell r="AI172">
            <v>355.53</v>
          </cell>
          <cell r="AJ172">
            <v>139.68</v>
          </cell>
          <cell r="AK172">
            <v>51.86</v>
          </cell>
          <cell r="AL172">
            <v>2876.73</v>
          </cell>
          <cell r="AM172">
            <v>526.63</v>
          </cell>
        </row>
        <row r="173">
          <cell r="A173" t="str">
            <v>00912</v>
          </cell>
          <cell r="B173" t="str">
            <v>Cuevas Chacon Jose Luis</v>
          </cell>
          <cell r="C173">
            <v>3457.4</v>
          </cell>
          <cell r="D173">
            <v>1131.9000000000001</v>
          </cell>
          <cell r="E173">
            <v>1728.7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6318</v>
          </cell>
          <cell r="K173">
            <v>0</v>
          </cell>
          <cell r="L173">
            <v>0</v>
          </cell>
          <cell r="M173">
            <v>0</v>
          </cell>
          <cell r="N173">
            <v>-250.2</v>
          </cell>
          <cell r="O173">
            <v>0</v>
          </cell>
          <cell r="P173">
            <v>417.02</v>
          </cell>
          <cell r="Q173">
            <v>166.82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166.82</v>
          </cell>
          <cell r="AF173">
            <v>6151.18</v>
          </cell>
          <cell r="AG173">
            <v>142.4</v>
          </cell>
          <cell r="AH173">
            <v>256.33999999999997</v>
          </cell>
          <cell r="AI173">
            <v>731.26</v>
          </cell>
          <cell r="AJ173">
            <v>119.92</v>
          </cell>
          <cell r="AK173">
            <v>126.36</v>
          </cell>
          <cell r="AL173">
            <v>4939.82</v>
          </cell>
          <cell r="AM173">
            <v>1130</v>
          </cell>
        </row>
        <row r="174">
          <cell r="A174" t="str">
            <v>Total Depto</v>
          </cell>
          <cell r="C174" t="str">
            <v xml:space="preserve">  -----------------------</v>
          </cell>
          <cell r="D174" t="str">
            <v xml:space="preserve">  -----------------------</v>
          </cell>
          <cell r="E174" t="str">
            <v xml:space="preserve">  -----------------------</v>
          </cell>
          <cell r="F174" t="str">
            <v xml:space="preserve">  -----------------------</v>
          </cell>
          <cell r="G174" t="str">
            <v xml:space="preserve">  -----------------------</v>
          </cell>
          <cell r="H174" t="str">
            <v xml:space="preserve">  -----------------------</v>
          </cell>
          <cell r="I174" t="str">
            <v xml:space="preserve">  -----------------------</v>
          </cell>
          <cell r="J174" t="str">
            <v xml:space="preserve">  -----------------------</v>
          </cell>
          <cell r="K174" t="str">
            <v xml:space="preserve">  -----------------------</v>
          </cell>
          <cell r="L174" t="str">
            <v xml:space="preserve">  -----------------------</v>
          </cell>
          <cell r="M174" t="str">
            <v xml:space="preserve">  -----------------------</v>
          </cell>
          <cell r="N174" t="str">
            <v xml:space="preserve">  -----------------------</v>
          </cell>
          <cell r="O174" t="str">
            <v xml:space="preserve">  -----------------------</v>
          </cell>
          <cell r="P174" t="str">
            <v xml:space="preserve">  -----------------------</v>
          </cell>
          <cell r="Q174" t="str">
            <v xml:space="preserve">  -----------------------</v>
          </cell>
          <cell r="R174" t="str">
            <v xml:space="preserve">  -----------------------</v>
          </cell>
          <cell r="S174" t="str">
            <v xml:space="preserve">  -----------------------</v>
          </cell>
          <cell r="T174" t="str">
            <v xml:space="preserve">  -----------------------</v>
          </cell>
          <cell r="U174" t="str">
            <v xml:space="preserve">  -----------------------</v>
          </cell>
          <cell r="V174" t="str">
            <v xml:space="preserve">  -----------------------</v>
          </cell>
          <cell r="W174" t="str">
            <v xml:space="preserve">  -----------------------</v>
          </cell>
          <cell r="X174" t="str">
            <v xml:space="preserve">  -----------------------</v>
          </cell>
          <cell r="Y174" t="str">
            <v xml:space="preserve">  -----------------------</v>
          </cell>
          <cell r="Z174" t="str">
            <v xml:space="preserve">  -----------------------</v>
          </cell>
          <cell r="AA174" t="str">
            <v xml:space="preserve">  -----------------------</v>
          </cell>
          <cell r="AB174" t="str">
            <v xml:space="preserve">  -----------------------</v>
          </cell>
          <cell r="AC174" t="str">
            <v xml:space="preserve">  -----------------------</v>
          </cell>
          <cell r="AD174" t="str">
            <v xml:space="preserve">  -----------------------</v>
          </cell>
          <cell r="AE174" t="str">
            <v xml:space="preserve">  -----------------------</v>
          </cell>
          <cell r="AF174" t="str">
            <v xml:space="preserve">  -----------------------</v>
          </cell>
          <cell r="AG174" t="str">
            <v xml:space="preserve">  -----------------------</v>
          </cell>
          <cell r="AH174" t="str">
            <v xml:space="preserve">  -----------------------</v>
          </cell>
          <cell r="AI174" t="str">
            <v xml:space="preserve">  -----------------------</v>
          </cell>
          <cell r="AJ174" t="str">
            <v xml:space="preserve">  -----------------------</v>
          </cell>
          <cell r="AK174" t="str">
            <v xml:space="preserve">  -----------------------</v>
          </cell>
          <cell r="AL174" t="str">
            <v xml:space="preserve">  -----------------------</v>
          </cell>
          <cell r="AM174" t="str">
            <v xml:space="preserve">  -----------------------</v>
          </cell>
        </row>
        <row r="175">
          <cell r="C175">
            <v>10302.450000000001</v>
          </cell>
          <cell r="D175">
            <v>1131.9000000000001</v>
          </cell>
          <cell r="E175">
            <v>3854.7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15289.05</v>
          </cell>
          <cell r="K175">
            <v>0</v>
          </cell>
          <cell r="L175">
            <v>0</v>
          </cell>
          <cell r="M175">
            <v>926.64</v>
          </cell>
          <cell r="N175">
            <v>-660.7</v>
          </cell>
          <cell r="O175">
            <v>-8.59</v>
          </cell>
          <cell r="P175">
            <v>992.29</v>
          </cell>
          <cell r="Q175">
            <v>340.18</v>
          </cell>
          <cell r="R175">
            <v>258.06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1516.29</v>
          </cell>
          <cell r="AF175">
            <v>13772.76</v>
          </cell>
          <cell r="AG175">
            <v>332.55</v>
          </cell>
          <cell r="AH175">
            <v>598.61</v>
          </cell>
          <cell r="AI175">
            <v>1804.69</v>
          </cell>
          <cell r="AJ175">
            <v>407.08</v>
          </cell>
          <cell r="AK175">
            <v>305.77999999999997</v>
          </cell>
          <cell r="AL175">
            <v>13891.75</v>
          </cell>
          <cell r="AM175">
            <v>2735.85</v>
          </cell>
        </row>
        <row r="177">
          <cell r="A177" t="str">
            <v>Departamento 4794 COM MUN TEPATITLAN DE MORELOS</v>
          </cell>
        </row>
        <row r="178">
          <cell r="A178" t="str">
            <v>00279</v>
          </cell>
          <cell r="B178" t="str">
            <v>Bravo Garcia Andrea Nallely</v>
          </cell>
          <cell r="C178">
            <v>3457.4</v>
          </cell>
          <cell r="D178">
            <v>1113.9000000000001</v>
          </cell>
          <cell r="E178">
            <v>1728.7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6300</v>
          </cell>
          <cell r="K178">
            <v>0</v>
          </cell>
          <cell r="L178">
            <v>0</v>
          </cell>
          <cell r="M178">
            <v>0</v>
          </cell>
          <cell r="N178">
            <v>-250.2</v>
          </cell>
          <cell r="O178">
            <v>0</v>
          </cell>
          <cell r="P178">
            <v>415.06</v>
          </cell>
          <cell r="Q178">
            <v>164.86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164.86</v>
          </cell>
          <cell r="AF178">
            <v>6135.14</v>
          </cell>
          <cell r="AG178">
            <v>168.86</v>
          </cell>
          <cell r="AH178">
            <v>303.95999999999998</v>
          </cell>
          <cell r="AI178">
            <v>757.72</v>
          </cell>
          <cell r="AJ178">
            <v>142.19999999999999</v>
          </cell>
          <cell r="AK178">
            <v>126</v>
          </cell>
          <cell r="AL178">
            <v>5857.5</v>
          </cell>
          <cell r="AM178">
            <v>1230.54</v>
          </cell>
        </row>
        <row r="179">
          <cell r="A179" t="str">
            <v>Total Depto</v>
          </cell>
          <cell r="C179" t="str">
            <v xml:space="preserve">  -----------------------</v>
          </cell>
          <cell r="D179" t="str">
            <v xml:space="preserve">  -----------------------</v>
          </cell>
          <cell r="E179" t="str">
            <v xml:space="preserve">  -----------------------</v>
          </cell>
          <cell r="F179" t="str">
            <v xml:space="preserve">  -----------------------</v>
          </cell>
          <cell r="G179" t="str">
            <v xml:space="preserve">  -----------------------</v>
          </cell>
          <cell r="H179" t="str">
            <v xml:space="preserve">  -----------------------</v>
          </cell>
          <cell r="I179" t="str">
            <v xml:space="preserve">  -----------------------</v>
          </cell>
          <cell r="J179" t="str">
            <v xml:space="preserve">  -----------------------</v>
          </cell>
          <cell r="K179" t="str">
            <v xml:space="preserve">  -----------------------</v>
          </cell>
          <cell r="L179" t="str">
            <v xml:space="preserve">  -----------------------</v>
          </cell>
          <cell r="M179" t="str">
            <v xml:space="preserve">  -----------------------</v>
          </cell>
          <cell r="N179" t="str">
            <v xml:space="preserve">  -----------------------</v>
          </cell>
          <cell r="O179" t="str">
            <v xml:space="preserve">  -----------------------</v>
          </cell>
          <cell r="P179" t="str">
            <v xml:space="preserve">  -----------------------</v>
          </cell>
          <cell r="Q179" t="str">
            <v xml:space="preserve">  -----------------------</v>
          </cell>
          <cell r="R179" t="str">
            <v xml:space="preserve">  -----------------------</v>
          </cell>
          <cell r="S179" t="str">
            <v xml:space="preserve">  -----------------------</v>
          </cell>
          <cell r="T179" t="str">
            <v xml:space="preserve">  -----------------------</v>
          </cell>
          <cell r="U179" t="str">
            <v xml:space="preserve">  -----------------------</v>
          </cell>
          <cell r="V179" t="str">
            <v xml:space="preserve">  -----------------------</v>
          </cell>
          <cell r="W179" t="str">
            <v xml:space="preserve">  -----------------------</v>
          </cell>
          <cell r="X179" t="str">
            <v xml:space="preserve">  -----------------------</v>
          </cell>
          <cell r="Y179" t="str">
            <v xml:space="preserve">  -----------------------</v>
          </cell>
          <cell r="Z179" t="str">
            <v xml:space="preserve">  -----------------------</v>
          </cell>
          <cell r="AA179" t="str">
            <v xml:space="preserve">  -----------------------</v>
          </cell>
          <cell r="AB179" t="str">
            <v xml:space="preserve">  -----------------------</v>
          </cell>
          <cell r="AC179" t="str">
            <v xml:space="preserve">  -----------------------</v>
          </cell>
          <cell r="AD179" t="str">
            <v xml:space="preserve">  -----------------------</v>
          </cell>
          <cell r="AE179" t="str">
            <v xml:space="preserve">  -----------------------</v>
          </cell>
          <cell r="AF179" t="str">
            <v xml:space="preserve">  -----------------------</v>
          </cell>
          <cell r="AG179" t="str">
            <v xml:space="preserve">  -----------------------</v>
          </cell>
          <cell r="AH179" t="str">
            <v xml:space="preserve">  -----------------------</v>
          </cell>
          <cell r="AI179" t="str">
            <v xml:space="preserve">  -----------------------</v>
          </cell>
          <cell r="AJ179" t="str">
            <v xml:space="preserve">  -----------------------</v>
          </cell>
          <cell r="AK179" t="str">
            <v xml:space="preserve">  -----------------------</v>
          </cell>
          <cell r="AL179" t="str">
            <v xml:space="preserve">  -----------------------</v>
          </cell>
          <cell r="AM179" t="str">
            <v xml:space="preserve">  -----------------------</v>
          </cell>
        </row>
        <row r="180">
          <cell r="C180">
            <v>3457.4</v>
          </cell>
          <cell r="D180">
            <v>1113.9000000000001</v>
          </cell>
          <cell r="E180">
            <v>1728.7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6300</v>
          </cell>
          <cell r="K180">
            <v>0</v>
          </cell>
          <cell r="L180">
            <v>0</v>
          </cell>
          <cell r="M180">
            <v>0</v>
          </cell>
          <cell r="N180">
            <v>-250.2</v>
          </cell>
          <cell r="O180">
            <v>0</v>
          </cell>
          <cell r="P180">
            <v>415.06</v>
          </cell>
          <cell r="Q180">
            <v>164.86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164.86</v>
          </cell>
          <cell r="AF180">
            <v>6135.14</v>
          </cell>
          <cell r="AG180">
            <v>168.86</v>
          </cell>
          <cell r="AH180">
            <v>303.95999999999998</v>
          </cell>
          <cell r="AI180">
            <v>757.72</v>
          </cell>
          <cell r="AJ180">
            <v>142.19999999999999</v>
          </cell>
          <cell r="AK180">
            <v>126</v>
          </cell>
          <cell r="AL180">
            <v>5857.5</v>
          </cell>
          <cell r="AM180">
            <v>1230.54</v>
          </cell>
        </row>
        <row r="182">
          <cell r="A182" t="str">
            <v>Departamento 4799 COM MUN TLAQUEPAQUE</v>
          </cell>
        </row>
        <row r="183">
          <cell r="A183" t="str">
            <v>00873</v>
          </cell>
          <cell r="B183" t="str">
            <v>Gonzalez Real  Blanca Lucero</v>
          </cell>
          <cell r="C183">
            <v>3457.4</v>
          </cell>
          <cell r="D183">
            <v>0</v>
          </cell>
          <cell r="E183">
            <v>1728.7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5186.1000000000004</v>
          </cell>
          <cell r="K183">
            <v>0</v>
          </cell>
          <cell r="L183">
            <v>0</v>
          </cell>
          <cell r="M183">
            <v>0</v>
          </cell>
          <cell r="N183">
            <v>-320.60000000000002</v>
          </cell>
          <cell r="O183">
            <v>-17.18</v>
          </cell>
          <cell r="P183">
            <v>303.42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-17.18</v>
          </cell>
          <cell r="AF183">
            <v>5203.28</v>
          </cell>
          <cell r="AG183">
            <v>142.4</v>
          </cell>
          <cell r="AH183">
            <v>256.33999999999997</v>
          </cell>
          <cell r="AI183">
            <v>731.26</v>
          </cell>
          <cell r="AJ183">
            <v>119.92</v>
          </cell>
          <cell r="AK183">
            <v>103.72</v>
          </cell>
          <cell r="AL183">
            <v>4939.82</v>
          </cell>
          <cell r="AM183">
            <v>1130</v>
          </cell>
        </row>
        <row r="184">
          <cell r="A184" t="str">
            <v>Total Depto</v>
          </cell>
          <cell r="C184" t="str">
            <v xml:space="preserve">  -----------------------</v>
          </cell>
          <cell r="D184" t="str">
            <v xml:space="preserve">  -----------------------</v>
          </cell>
          <cell r="E184" t="str">
            <v xml:space="preserve">  -----------------------</v>
          </cell>
          <cell r="F184" t="str">
            <v xml:space="preserve">  -----------------------</v>
          </cell>
          <cell r="G184" t="str">
            <v xml:space="preserve">  -----------------------</v>
          </cell>
          <cell r="H184" t="str">
            <v xml:space="preserve">  -----------------------</v>
          </cell>
          <cell r="I184" t="str">
            <v xml:space="preserve">  -----------------------</v>
          </cell>
          <cell r="J184" t="str">
            <v xml:space="preserve">  -----------------------</v>
          </cell>
          <cell r="K184" t="str">
            <v xml:space="preserve">  -----------------------</v>
          </cell>
          <cell r="L184" t="str">
            <v xml:space="preserve">  -----------------------</v>
          </cell>
          <cell r="M184" t="str">
            <v xml:space="preserve">  -----------------------</v>
          </cell>
          <cell r="N184" t="str">
            <v xml:space="preserve">  -----------------------</v>
          </cell>
          <cell r="O184" t="str">
            <v xml:space="preserve">  -----------------------</v>
          </cell>
          <cell r="P184" t="str">
            <v xml:space="preserve">  -----------------------</v>
          </cell>
          <cell r="Q184" t="str">
            <v xml:space="preserve">  -----------------------</v>
          </cell>
          <cell r="R184" t="str">
            <v xml:space="preserve">  -----------------------</v>
          </cell>
          <cell r="S184" t="str">
            <v xml:space="preserve">  -----------------------</v>
          </cell>
          <cell r="T184" t="str">
            <v xml:space="preserve">  -----------------------</v>
          </cell>
          <cell r="U184" t="str">
            <v xml:space="preserve">  -----------------------</v>
          </cell>
          <cell r="V184" t="str">
            <v xml:space="preserve">  -----------------------</v>
          </cell>
          <cell r="W184" t="str">
            <v xml:space="preserve">  -----------------------</v>
          </cell>
          <cell r="X184" t="str">
            <v xml:space="preserve">  -----------------------</v>
          </cell>
          <cell r="Y184" t="str">
            <v xml:space="preserve">  -----------------------</v>
          </cell>
          <cell r="Z184" t="str">
            <v xml:space="preserve">  -----------------------</v>
          </cell>
          <cell r="AA184" t="str">
            <v xml:space="preserve">  -----------------------</v>
          </cell>
          <cell r="AB184" t="str">
            <v xml:space="preserve">  -----------------------</v>
          </cell>
          <cell r="AC184" t="str">
            <v xml:space="preserve">  -----------------------</v>
          </cell>
          <cell r="AD184" t="str">
            <v xml:space="preserve">  -----------------------</v>
          </cell>
          <cell r="AE184" t="str">
            <v xml:space="preserve">  -----------------------</v>
          </cell>
          <cell r="AF184" t="str">
            <v xml:space="preserve">  -----------------------</v>
          </cell>
          <cell r="AG184" t="str">
            <v xml:space="preserve">  -----------------------</v>
          </cell>
          <cell r="AH184" t="str">
            <v xml:space="preserve">  -----------------------</v>
          </cell>
          <cell r="AI184" t="str">
            <v xml:space="preserve">  -----------------------</v>
          </cell>
          <cell r="AJ184" t="str">
            <v xml:space="preserve">  -----------------------</v>
          </cell>
          <cell r="AK184" t="str">
            <v xml:space="preserve">  -----------------------</v>
          </cell>
          <cell r="AL184" t="str">
            <v xml:space="preserve">  -----------------------</v>
          </cell>
          <cell r="AM184" t="str">
            <v xml:space="preserve">  -----------------------</v>
          </cell>
        </row>
        <row r="185">
          <cell r="C185">
            <v>3457.4</v>
          </cell>
          <cell r="D185">
            <v>0</v>
          </cell>
          <cell r="E185">
            <v>1728.7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5186.1000000000004</v>
          </cell>
          <cell r="K185">
            <v>0</v>
          </cell>
          <cell r="L185">
            <v>0</v>
          </cell>
          <cell r="M185">
            <v>0</v>
          </cell>
          <cell r="N185">
            <v>-320.60000000000002</v>
          </cell>
          <cell r="O185">
            <v>-17.18</v>
          </cell>
          <cell r="P185">
            <v>303.42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-17.18</v>
          </cell>
          <cell r="AF185">
            <v>5203.28</v>
          </cell>
          <cell r="AG185">
            <v>142.4</v>
          </cell>
          <cell r="AH185">
            <v>256.33999999999997</v>
          </cell>
          <cell r="AI185">
            <v>731.26</v>
          </cell>
          <cell r="AJ185">
            <v>119.92</v>
          </cell>
          <cell r="AK185">
            <v>103.72</v>
          </cell>
          <cell r="AL185">
            <v>4939.82</v>
          </cell>
          <cell r="AM185">
            <v>1130</v>
          </cell>
        </row>
        <row r="187">
          <cell r="A187" t="str">
            <v>Departamento 9114 INSTITUTO REYES HEROLES</v>
          </cell>
        </row>
        <row r="188">
          <cell r="A188" t="str">
            <v>00093</v>
          </cell>
          <cell r="B188" t="str">
            <v>Hernandez Virgen Veronica</v>
          </cell>
          <cell r="C188">
            <v>6112</v>
          </cell>
          <cell r="D188">
            <v>0</v>
          </cell>
          <cell r="E188">
            <v>3056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9168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727.1</v>
          </cell>
          <cell r="Q188">
            <v>727.1</v>
          </cell>
          <cell r="R188">
            <v>259.48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986.58</v>
          </cell>
          <cell r="AF188">
            <v>8181.42</v>
          </cell>
          <cell r="AG188">
            <v>185.5</v>
          </cell>
          <cell r="AH188">
            <v>333.9</v>
          </cell>
          <cell r="AI188">
            <v>795.7</v>
          </cell>
          <cell r="AJ188">
            <v>212</v>
          </cell>
          <cell r="AK188">
            <v>183.36</v>
          </cell>
          <cell r="AL188">
            <v>8732.6200000000008</v>
          </cell>
          <cell r="AM188">
            <v>1315.1</v>
          </cell>
        </row>
        <row r="189">
          <cell r="A189" t="str">
            <v>Total Depto</v>
          </cell>
          <cell r="C189" t="str">
            <v xml:space="preserve">  -----------------------</v>
          </cell>
          <cell r="D189" t="str">
            <v xml:space="preserve">  -----------------------</v>
          </cell>
          <cell r="E189" t="str">
            <v xml:space="preserve">  -----------------------</v>
          </cell>
          <cell r="F189" t="str">
            <v xml:space="preserve">  -----------------------</v>
          </cell>
          <cell r="G189" t="str">
            <v xml:space="preserve">  -----------------------</v>
          </cell>
          <cell r="H189" t="str">
            <v xml:space="preserve">  -----------------------</v>
          </cell>
          <cell r="I189" t="str">
            <v xml:space="preserve">  -----------------------</v>
          </cell>
          <cell r="J189" t="str">
            <v xml:space="preserve">  -----------------------</v>
          </cell>
          <cell r="K189" t="str">
            <v xml:space="preserve">  -----------------------</v>
          </cell>
          <cell r="L189" t="str">
            <v xml:space="preserve">  -----------------------</v>
          </cell>
          <cell r="M189" t="str">
            <v xml:space="preserve">  -----------------------</v>
          </cell>
          <cell r="N189" t="str">
            <v xml:space="preserve">  -----------------------</v>
          </cell>
          <cell r="O189" t="str">
            <v xml:space="preserve">  -----------------------</v>
          </cell>
          <cell r="P189" t="str">
            <v xml:space="preserve">  -----------------------</v>
          </cell>
          <cell r="Q189" t="str">
            <v xml:space="preserve">  -----------------------</v>
          </cell>
          <cell r="R189" t="str">
            <v xml:space="preserve">  -----------------------</v>
          </cell>
          <cell r="S189" t="str">
            <v xml:space="preserve">  -----------------------</v>
          </cell>
          <cell r="T189" t="str">
            <v xml:space="preserve">  -----------------------</v>
          </cell>
          <cell r="U189" t="str">
            <v xml:space="preserve">  -----------------------</v>
          </cell>
          <cell r="V189" t="str">
            <v xml:space="preserve">  -----------------------</v>
          </cell>
          <cell r="W189" t="str">
            <v xml:space="preserve">  -----------------------</v>
          </cell>
          <cell r="X189" t="str">
            <v xml:space="preserve">  -----------------------</v>
          </cell>
          <cell r="Y189" t="str">
            <v xml:space="preserve">  -----------------------</v>
          </cell>
          <cell r="Z189" t="str">
            <v xml:space="preserve">  -----------------------</v>
          </cell>
          <cell r="AA189" t="str">
            <v xml:space="preserve">  -----------------------</v>
          </cell>
          <cell r="AB189" t="str">
            <v xml:space="preserve">  -----------------------</v>
          </cell>
          <cell r="AC189" t="str">
            <v xml:space="preserve">  -----------------------</v>
          </cell>
          <cell r="AD189" t="str">
            <v xml:space="preserve">  -----------------------</v>
          </cell>
          <cell r="AE189" t="str">
            <v xml:space="preserve">  -----------------------</v>
          </cell>
          <cell r="AF189" t="str">
            <v xml:space="preserve">  -----------------------</v>
          </cell>
          <cell r="AG189" t="str">
            <v xml:space="preserve">  -----------------------</v>
          </cell>
          <cell r="AH189" t="str">
            <v xml:space="preserve">  -----------------------</v>
          </cell>
          <cell r="AI189" t="str">
            <v xml:space="preserve">  -----------------------</v>
          </cell>
          <cell r="AJ189" t="str">
            <v xml:space="preserve">  -----------------------</v>
          </cell>
          <cell r="AK189" t="str">
            <v xml:space="preserve">  -----------------------</v>
          </cell>
          <cell r="AL189" t="str">
            <v xml:space="preserve">  -----------------------</v>
          </cell>
          <cell r="AM189" t="str">
            <v xml:space="preserve">  -----------------------</v>
          </cell>
        </row>
        <row r="190">
          <cell r="C190">
            <v>6112</v>
          </cell>
          <cell r="D190">
            <v>0</v>
          </cell>
          <cell r="E190">
            <v>3056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9168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727.1</v>
          </cell>
          <cell r="Q190">
            <v>727.1</v>
          </cell>
          <cell r="R190">
            <v>259.48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986.58</v>
          </cell>
          <cell r="AF190">
            <v>8181.42</v>
          </cell>
          <cell r="AG190">
            <v>185.5</v>
          </cell>
          <cell r="AH190">
            <v>333.9</v>
          </cell>
          <cell r="AI190">
            <v>795.7</v>
          </cell>
          <cell r="AJ190">
            <v>212</v>
          </cell>
          <cell r="AK190">
            <v>183.36</v>
          </cell>
          <cell r="AL190">
            <v>8732.6200000000008</v>
          </cell>
          <cell r="AM190">
            <v>1315.1</v>
          </cell>
        </row>
        <row r="192">
          <cell r="A192" t="str">
            <v>Departamento 9115 CDE COORD DE ORG Y CONSERVACION DE ARCHI</v>
          </cell>
        </row>
        <row r="193">
          <cell r="A193" t="str">
            <v>00216</v>
          </cell>
          <cell r="B193" t="str">
            <v>Decena Hernandez Lizette</v>
          </cell>
          <cell r="C193">
            <v>6964</v>
          </cell>
          <cell r="D193">
            <v>0</v>
          </cell>
          <cell r="E193">
            <v>3482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10446</v>
          </cell>
          <cell r="K193">
            <v>0</v>
          </cell>
          <cell r="L193">
            <v>0</v>
          </cell>
          <cell r="M193">
            <v>3974.46</v>
          </cell>
          <cell r="N193">
            <v>0</v>
          </cell>
          <cell r="O193">
            <v>0</v>
          </cell>
          <cell r="P193">
            <v>915.2</v>
          </cell>
          <cell r="Q193">
            <v>915.2</v>
          </cell>
          <cell r="R193">
            <v>300.48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5190.1400000000003</v>
          </cell>
          <cell r="AF193">
            <v>5255.86</v>
          </cell>
          <cell r="AG193">
            <v>211.36</v>
          </cell>
          <cell r="AH193">
            <v>380.44</v>
          </cell>
          <cell r="AI193">
            <v>837.82</v>
          </cell>
          <cell r="AJ193">
            <v>241.54</v>
          </cell>
          <cell r="AK193">
            <v>208.92</v>
          </cell>
          <cell r="AL193">
            <v>9949.74</v>
          </cell>
          <cell r="AM193">
            <v>1429.62</v>
          </cell>
        </row>
        <row r="194">
          <cell r="A194" t="str">
            <v>Total Depto</v>
          </cell>
          <cell r="C194" t="str">
            <v xml:space="preserve">  -----------------------</v>
          </cell>
          <cell r="D194" t="str">
            <v xml:space="preserve">  -----------------------</v>
          </cell>
          <cell r="E194" t="str">
            <v xml:space="preserve">  -----------------------</v>
          </cell>
          <cell r="F194" t="str">
            <v xml:space="preserve">  -----------------------</v>
          </cell>
          <cell r="G194" t="str">
            <v xml:space="preserve">  -----------------------</v>
          </cell>
          <cell r="H194" t="str">
            <v xml:space="preserve">  -----------------------</v>
          </cell>
          <cell r="I194" t="str">
            <v xml:space="preserve">  -----------------------</v>
          </cell>
          <cell r="J194" t="str">
            <v xml:space="preserve">  -----------------------</v>
          </cell>
          <cell r="K194" t="str">
            <v xml:space="preserve">  -----------------------</v>
          </cell>
          <cell r="L194" t="str">
            <v xml:space="preserve">  -----------------------</v>
          </cell>
          <cell r="M194" t="str">
            <v xml:space="preserve">  -----------------------</v>
          </cell>
          <cell r="N194" t="str">
            <v xml:space="preserve">  -----------------------</v>
          </cell>
          <cell r="O194" t="str">
            <v xml:space="preserve">  -----------------------</v>
          </cell>
          <cell r="P194" t="str">
            <v xml:space="preserve">  -----------------------</v>
          </cell>
          <cell r="Q194" t="str">
            <v xml:space="preserve">  -----------------------</v>
          </cell>
          <cell r="R194" t="str">
            <v xml:space="preserve">  -----------------------</v>
          </cell>
          <cell r="S194" t="str">
            <v xml:space="preserve">  -----------------------</v>
          </cell>
          <cell r="T194" t="str">
            <v xml:space="preserve">  -----------------------</v>
          </cell>
          <cell r="U194" t="str">
            <v xml:space="preserve">  -----------------------</v>
          </cell>
          <cell r="V194" t="str">
            <v xml:space="preserve">  -----------------------</v>
          </cell>
          <cell r="W194" t="str">
            <v xml:space="preserve">  -----------------------</v>
          </cell>
          <cell r="X194" t="str">
            <v xml:space="preserve">  -----------------------</v>
          </cell>
          <cell r="Y194" t="str">
            <v xml:space="preserve">  -----------------------</v>
          </cell>
          <cell r="Z194" t="str">
            <v xml:space="preserve">  -----------------------</v>
          </cell>
          <cell r="AA194" t="str">
            <v xml:space="preserve">  -----------------------</v>
          </cell>
          <cell r="AB194" t="str">
            <v xml:space="preserve">  -----------------------</v>
          </cell>
          <cell r="AC194" t="str">
            <v xml:space="preserve">  -----------------------</v>
          </cell>
          <cell r="AD194" t="str">
            <v xml:space="preserve">  -----------------------</v>
          </cell>
          <cell r="AE194" t="str">
            <v xml:space="preserve">  -----------------------</v>
          </cell>
          <cell r="AF194" t="str">
            <v xml:space="preserve">  -----------------------</v>
          </cell>
          <cell r="AG194" t="str">
            <v xml:space="preserve">  -----------------------</v>
          </cell>
          <cell r="AH194" t="str">
            <v xml:space="preserve">  -----------------------</v>
          </cell>
          <cell r="AI194" t="str">
            <v xml:space="preserve">  -----------------------</v>
          </cell>
          <cell r="AJ194" t="str">
            <v xml:space="preserve">  -----------------------</v>
          </cell>
          <cell r="AK194" t="str">
            <v xml:space="preserve">  -----------------------</v>
          </cell>
          <cell r="AL194" t="str">
            <v xml:space="preserve">  -----------------------</v>
          </cell>
          <cell r="AM194" t="str">
            <v xml:space="preserve">  -----------------------</v>
          </cell>
        </row>
        <row r="195">
          <cell r="C195">
            <v>6964</v>
          </cell>
          <cell r="D195">
            <v>0</v>
          </cell>
          <cell r="E195">
            <v>3482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10446</v>
          </cell>
          <cell r="K195">
            <v>0</v>
          </cell>
          <cell r="L195">
            <v>0</v>
          </cell>
          <cell r="M195">
            <v>3974.46</v>
          </cell>
          <cell r="N195">
            <v>0</v>
          </cell>
          <cell r="O195">
            <v>0</v>
          </cell>
          <cell r="P195">
            <v>915.2</v>
          </cell>
          <cell r="Q195">
            <v>915.2</v>
          </cell>
          <cell r="R195">
            <v>300.48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5190.1400000000003</v>
          </cell>
          <cell r="AF195">
            <v>5255.86</v>
          </cell>
          <cell r="AG195">
            <v>211.36</v>
          </cell>
          <cell r="AH195">
            <v>380.44</v>
          </cell>
          <cell r="AI195">
            <v>837.82</v>
          </cell>
          <cell r="AJ195">
            <v>241.54</v>
          </cell>
          <cell r="AK195">
            <v>208.92</v>
          </cell>
          <cell r="AL195">
            <v>9949.74</v>
          </cell>
          <cell r="AM195">
            <v>1429.62</v>
          </cell>
        </row>
        <row r="197">
          <cell r="A197"/>
          <cell r="C197" t="str">
            <v xml:space="preserve">  =============</v>
          </cell>
          <cell r="D197" t="str">
            <v xml:space="preserve">  =============</v>
          </cell>
          <cell r="E197" t="str">
            <v xml:space="preserve">  =============</v>
          </cell>
          <cell r="F197" t="str">
            <v xml:space="preserve">  =============</v>
          </cell>
          <cell r="G197" t="str">
            <v xml:space="preserve">  =============</v>
          </cell>
          <cell r="H197" t="str">
            <v xml:space="preserve">  =============</v>
          </cell>
          <cell r="I197" t="str">
            <v xml:space="preserve">  =============</v>
          </cell>
          <cell r="J197" t="str">
            <v xml:space="preserve">  =============</v>
          </cell>
          <cell r="K197" t="str">
            <v xml:space="preserve">  =============</v>
          </cell>
          <cell r="L197" t="str">
            <v xml:space="preserve">  =============</v>
          </cell>
          <cell r="M197" t="str">
            <v xml:space="preserve">  =============</v>
          </cell>
          <cell r="N197" t="str">
            <v xml:space="preserve">  =============</v>
          </cell>
          <cell r="O197" t="str">
            <v xml:space="preserve">  =============</v>
          </cell>
          <cell r="P197" t="str">
            <v xml:space="preserve">  =============</v>
          </cell>
          <cell r="Q197" t="str">
            <v xml:space="preserve">  =============</v>
          </cell>
          <cell r="R197" t="str">
            <v xml:space="preserve">  =============</v>
          </cell>
          <cell r="S197" t="str">
            <v xml:space="preserve">  =============</v>
          </cell>
          <cell r="T197" t="str">
            <v xml:space="preserve">  =============</v>
          </cell>
          <cell r="U197" t="str">
            <v xml:space="preserve">  =============</v>
          </cell>
          <cell r="V197" t="str">
            <v xml:space="preserve">  =============</v>
          </cell>
          <cell r="W197" t="str">
            <v xml:space="preserve">  =============</v>
          </cell>
          <cell r="X197" t="str">
            <v xml:space="preserve">  =============</v>
          </cell>
          <cell r="Y197" t="str">
            <v xml:space="preserve">  =============</v>
          </cell>
          <cell r="Z197" t="str">
            <v xml:space="preserve">  =============</v>
          </cell>
          <cell r="AA197" t="str">
            <v xml:space="preserve">  =============</v>
          </cell>
          <cell r="AB197" t="str">
            <v xml:space="preserve">  =============</v>
          </cell>
          <cell r="AC197" t="str">
            <v xml:space="preserve">  =============</v>
          </cell>
          <cell r="AD197" t="str">
            <v xml:space="preserve">  =============</v>
          </cell>
          <cell r="AE197" t="str">
            <v xml:space="preserve">  =============</v>
          </cell>
          <cell r="AF197" t="str">
            <v xml:space="preserve">  =============</v>
          </cell>
          <cell r="AG197" t="str">
            <v xml:space="preserve">  =============</v>
          </cell>
          <cell r="AH197" t="str">
            <v xml:space="preserve">  =============</v>
          </cell>
          <cell r="AI197" t="str">
            <v xml:space="preserve">  =============</v>
          </cell>
          <cell r="AJ197" t="str">
            <v xml:space="preserve">  =============</v>
          </cell>
          <cell r="AK197" t="str">
            <v xml:space="preserve">  =============</v>
          </cell>
          <cell r="AL197" t="str">
            <v xml:space="preserve">  =============</v>
          </cell>
          <cell r="AM197" t="str">
            <v xml:space="preserve">  =============</v>
          </cell>
        </row>
        <row r="198">
          <cell r="A198" t="str">
            <v>Total Gral.</v>
          </cell>
          <cell r="B198" t="str">
            <v xml:space="preserve"> </v>
          </cell>
          <cell r="C198">
            <v>496274.22</v>
          </cell>
          <cell r="D198">
            <v>141480.54</v>
          </cell>
          <cell r="E198">
            <v>197897.85</v>
          </cell>
          <cell r="F198">
            <v>0</v>
          </cell>
          <cell r="G198">
            <v>21831.83</v>
          </cell>
          <cell r="H198">
            <v>0</v>
          </cell>
          <cell r="I198">
            <v>0</v>
          </cell>
          <cell r="J198">
            <v>857484.44</v>
          </cell>
          <cell r="K198">
            <v>30</v>
          </cell>
          <cell r="L198">
            <v>20189.48</v>
          </cell>
          <cell r="M198">
            <v>32732.18</v>
          </cell>
          <cell r="N198">
            <v>-5593.33</v>
          </cell>
          <cell r="O198">
            <v>-347.57</v>
          </cell>
          <cell r="P198">
            <v>88032.13</v>
          </cell>
          <cell r="Q198">
            <v>82786.37</v>
          </cell>
          <cell r="R198">
            <v>21453.02</v>
          </cell>
          <cell r="S198">
            <v>5550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1097.2</v>
          </cell>
          <cell r="AB198">
            <v>3430.12</v>
          </cell>
          <cell r="AC198">
            <v>0</v>
          </cell>
          <cell r="AD198">
            <v>0</v>
          </cell>
          <cell r="AE198">
            <v>166920.79999999999</v>
          </cell>
          <cell r="AF198">
            <v>690563.64</v>
          </cell>
          <cell r="AG198">
            <v>16438.98</v>
          </cell>
          <cell r="AH198">
            <v>29590.35</v>
          </cell>
          <cell r="AI198">
            <v>64000.54</v>
          </cell>
          <cell r="AJ198">
            <v>18448.810000000001</v>
          </cell>
          <cell r="AK198">
            <v>17149.7</v>
          </cell>
          <cell r="AL198">
            <v>754926.12</v>
          </cell>
          <cell r="AM198">
            <v>110029.87</v>
          </cell>
        </row>
        <row r="200">
          <cell r="C200" t="str">
            <v xml:space="preserve"> </v>
          </cell>
          <cell r="D200" t="str">
            <v xml:space="preserve"> </v>
          </cell>
          <cell r="E200" t="str">
            <v xml:space="preserve"> </v>
          </cell>
          <cell r="F200" t="str">
            <v xml:space="preserve"> </v>
          </cell>
          <cell r="G200" t="str">
            <v xml:space="preserve"> </v>
          </cell>
          <cell r="H200" t="str">
            <v xml:space="preserve"> </v>
          </cell>
          <cell r="I200" t="str">
            <v xml:space="preserve"> </v>
          </cell>
          <cell r="J200" t="str">
            <v xml:space="preserve"> </v>
          </cell>
          <cell r="K200" t="str">
            <v xml:space="preserve"> </v>
          </cell>
          <cell r="L200" t="str">
            <v xml:space="preserve"> </v>
          </cell>
          <cell r="M200" t="str">
            <v xml:space="preserve"> </v>
          </cell>
          <cell r="N200" t="str">
            <v xml:space="preserve"> </v>
          </cell>
          <cell r="O200" t="str">
            <v xml:space="preserve"> </v>
          </cell>
          <cell r="P200" t="str">
            <v xml:space="preserve"> </v>
          </cell>
          <cell r="Q200" t="str">
            <v xml:space="preserve"> </v>
          </cell>
          <cell r="R200" t="str">
            <v xml:space="preserve"> </v>
          </cell>
          <cell r="S200" t="str">
            <v xml:space="preserve"> </v>
          </cell>
          <cell r="T200" t="str">
            <v xml:space="preserve"> </v>
          </cell>
          <cell r="U200" t="str">
            <v xml:space="preserve"> </v>
          </cell>
          <cell r="V200" t="str">
            <v xml:space="preserve"> </v>
          </cell>
          <cell r="W200" t="str">
            <v xml:space="preserve"> </v>
          </cell>
          <cell r="X200" t="str">
            <v xml:space="preserve"> </v>
          </cell>
          <cell r="Y200" t="str">
            <v xml:space="preserve"> </v>
          </cell>
          <cell r="Z200" t="str">
            <v xml:space="preserve"> </v>
          </cell>
          <cell r="AA200" t="str">
            <v xml:space="preserve"> </v>
          </cell>
          <cell r="AB200" t="str">
            <v xml:space="preserve"> </v>
          </cell>
          <cell r="AC200" t="str">
            <v xml:space="preserve"> </v>
          </cell>
          <cell r="AD200" t="str">
            <v xml:space="preserve"> </v>
          </cell>
          <cell r="AE200" t="str">
            <v xml:space="preserve"> </v>
          </cell>
          <cell r="AF200" t="str">
            <v xml:space="preserve"> </v>
          </cell>
          <cell r="AG200" t="str">
            <v xml:space="preserve"> </v>
          </cell>
          <cell r="AH200" t="str">
            <v xml:space="preserve"> </v>
          </cell>
          <cell r="AI200" t="str">
            <v xml:space="preserve"> </v>
          </cell>
          <cell r="AJ200" t="str">
            <v xml:space="preserve"> </v>
          </cell>
          <cell r="AK200" t="str">
            <v xml:space="preserve"> </v>
          </cell>
          <cell r="AL200" t="str">
            <v xml:space="preserve"> </v>
          </cell>
          <cell r="AM200" t="str">
            <v xml:space="preserve"> </v>
          </cell>
        </row>
        <row r="201">
          <cell r="A201" t="str">
            <v xml:space="preserve"> </v>
          </cell>
          <cell r="B201" t="str">
            <v xml:space="preserve"> </v>
          </cell>
          <cell r="C201"/>
          <cell r="D201"/>
          <cell r="E201"/>
          <cell r="F201"/>
          <cell r="G201"/>
          <cell r="H201"/>
          <cell r="I201"/>
          <cell r="J201"/>
          <cell r="K201"/>
          <cell r="L201"/>
          <cell r="M201"/>
          <cell r="N201"/>
          <cell r="O201"/>
          <cell r="P201"/>
          <cell r="Q201"/>
          <cell r="R201"/>
          <cell r="S201"/>
          <cell r="T201"/>
          <cell r="U201"/>
          <cell r="V201"/>
          <cell r="W201"/>
          <cell r="X201"/>
          <cell r="Y201"/>
          <cell r="Z201"/>
          <cell r="AA201"/>
          <cell r="AB201"/>
          <cell r="AC201"/>
          <cell r="AD201"/>
          <cell r="AE201"/>
          <cell r="AF201"/>
          <cell r="AG201"/>
          <cell r="AH201"/>
          <cell r="AI201"/>
          <cell r="AJ201"/>
          <cell r="AK201"/>
          <cell r="AL201"/>
          <cell r="AM201"/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89"/>
  <sheetViews>
    <sheetView showGridLines="0" tabSelected="1" zoomScale="96" zoomScaleNormal="96" workbookViewId="0">
      <pane ySplit="6" topLeftCell="A109" activePane="bottomLeft" state="frozen"/>
      <selection pane="bottomLeft" activeCell="A137" sqref="A137:XFD139"/>
    </sheetView>
  </sheetViews>
  <sheetFormatPr baseColWidth="10" defaultRowHeight="14.25" x14ac:dyDescent="0.25"/>
  <cols>
    <col min="1" max="1" width="14.7109375" style="24" customWidth="1"/>
    <col min="2" max="2" width="46.42578125" style="11" bestFit="1" customWidth="1"/>
    <col min="3" max="3" width="42" style="5" bestFit="1" customWidth="1"/>
    <col min="4" max="4" width="18.42578125" style="5" bestFit="1" customWidth="1"/>
    <col min="5" max="5" width="14.28515625" style="25" customWidth="1"/>
    <col min="6" max="6" width="13.85546875" style="25" customWidth="1"/>
    <col min="7" max="7" width="15.85546875" style="5" customWidth="1"/>
    <col min="8" max="9" width="18.28515625" style="5" customWidth="1"/>
    <col min="10" max="10" width="16.5703125" style="5" customWidth="1"/>
    <col min="11" max="11" width="17.5703125" style="27" customWidth="1"/>
    <col min="12" max="12" width="16.7109375" style="27" customWidth="1"/>
    <col min="13" max="13" width="16.5703125" style="27" customWidth="1"/>
    <col min="14" max="16384" width="11.42578125" style="1"/>
  </cols>
  <sheetData>
    <row r="1" spans="1:13" ht="30" x14ac:dyDescent="0.25">
      <c r="A1" s="37" t="s">
        <v>143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ht="30" x14ac:dyDescent="0.25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3" ht="30" x14ac:dyDescent="0.25">
      <c r="A3" s="39" t="s">
        <v>214</v>
      </c>
      <c r="B3" s="39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</row>
    <row r="4" spans="1:13" ht="11.2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5" customHeight="1" x14ac:dyDescent="0.25">
      <c r="A5" s="41" t="s">
        <v>1</v>
      </c>
      <c r="B5" s="42" t="s">
        <v>2</v>
      </c>
      <c r="C5" s="42" t="s">
        <v>3</v>
      </c>
      <c r="D5" s="42" t="s">
        <v>4</v>
      </c>
      <c r="E5" s="43" t="s">
        <v>5</v>
      </c>
      <c r="F5" s="44"/>
      <c r="G5" s="44"/>
      <c r="H5" s="44"/>
      <c r="I5" s="44"/>
      <c r="J5" s="45"/>
      <c r="K5" s="36" t="s">
        <v>6</v>
      </c>
      <c r="L5" s="36" t="s">
        <v>7</v>
      </c>
      <c r="M5" s="36" t="s">
        <v>8</v>
      </c>
    </row>
    <row r="6" spans="1:13" s="5" customFormat="1" ht="47.25" customHeight="1" x14ac:dyDescent="0.25">
      <c r="A6" s="41"/>
      <c r="B6" s="42"/>
      <c r="C6" s="42"/>
      <c r="D6" s="42"/>
      <c r="E6" s="3" t="s">
        <v>9</v>
      </c>
      <c r="F6" s="3" t="s">
        <v>177</v>
      </c>
      <c r="G6" s="4" t="s">
        <v>10</v>
      </c>
      <c r="H6" s="4" t="s">
        <v>11</v>
      </c>
      <c r="I6" s="4" t="s">
        <v>12</v>
      </c>
      <c r="J6" s="4" t="s">
        <v>13</v>
      </c>
      <c r="K6" s="36"/>
      <c r="L6" s="36"/>
      <c r="M6" s="36"/>
    </row>
    <row r="7" spans="1:13" s="11" customFormat="1" ht="17.25" customHeight="1" x14ac:dyDescent="0.25">
      <c r="A7" s="6" t="s">
        <v>14</v>
      </c>
      <c r="B7" s="7"/>
      <c r="C7" s="8"/>
      <c r="D7" s="8"/>
      <c r="E7" s="9"/>
      <c r="F7" s="9"/>
      <c r="G7" s="8"/>
      <c r="H7" s="8"/>
      <c r="I7" s="8"/>
      <c r="J7" s="8"/>
      <c r="K7" s="10"/>
      <c r="L7" s="10"/>
      <c r="M7" s="10"/>
    </row>
    <row r="8" spans="1:13" s="11" customFormat="1" ht="10.5" customHeight="1" x14ac:dyDescent="0.25">
      <c r="A8" s="12" t="s">
        <v>15</v>
      </c>
      <c r="B8" s="13" t="s">
        <v>16</v>
      </c>
      <c r="C8" s="14" t="s">
        <v>17</v>
      </c>
      <c r="D8" s="14" t="s">
        <v>18</v>
      </c>
      <c r="E8" s="15">
        <f>+F8/30</f>
        <v>392.25</v>
      </c>
      <c r="F8" s="15">
        <f>VLOOKUP($A8,[1]Hoja1!$A$9:$AM$280,3,0)</f>
        <v>11767.5</v>
      </c>
      <c r="G8" s="15">
        <f>VLOOKUP($A8,[1]Hoja1!$A$9:$AM$280,7,0)</f>
        <v>0</v>
      </c>
      <c r="H8" s="15">
        <f>VLOOKUP($A8,[1]Hoja1!$A$9:$AM$280,6,0)</f>
        <v>0</v>
      </c>
      <c r="I8" s="15">
        <f>VLOOKUP($A8,[1]Hoja1!$A$9:$AM$280,5,0)</f>
        <v>0</v>
      </c>
      <c r="J8" s="15">
        <f>VLOOKUP($A8,[1]Hoja1!$A$9:$AM$280,4,0)+VLOOKUP($A8,[1]Hoja1!$A$9:$AM$280,8,0)</f>
        <v>1961.25</v>
      </c>
      <c r="K8" s="16">
        <f>SUM(F8:J8)</f>
        <v>13728.75</v>
      </c>
      <c r="L8" s="15">
        <f>VLOOKUP($A8,[1]Hoja1!$A$9:$AM$280,31,0)</f>
        <v>1877.91</v>
      </c>
      <c r="M8" s="16">
        <f>+K8-L8</f>
        <v>11850.84</v>
      </c>
    </row>
    <row r="9" spans="1:13" s="11" customFormat="1" ht="10.5" customHeight="1" x14ac:dyDescent="0.25">
      <c r="A9" s="12" t="s">
        <v>21</v>
      </c>
      <c r="B9" s="13" t="s">
        <v>22</v>
      </c>
      <c r="C9" s="14" t="s">
        <v>17</v>
      </c>
      <c r="D9" s="14" t="s">
        <v>18</v>
      </c>
      <c r="E9" s="15">
        <f t="shared" ref="E9:E14" si="0">+F9/30</f>
        <v>387.32</v>
      </c>
      <c r="F9" s="15">
        <f>VLOOKUP($A9,[1]Hoja1!$A$9:$AM$280,3,0)</f>
        <v>11619.6</v>
      </c>
      <c r="G9" s="15">
        <f>VLOOKUP($A9,[1]Hoja1!$A$9:$AM$280,7,0)</f>
        <v>0</v>
      </c>
      <c r="H9" s="15">
        <f>VLOOKUP($A9,[1]Hoja1!$A$9:$AM$280,6,0)</f>
        <v>0</v>
      </c>
      <c r="I9" s="15">
        <f>VLOOKUP($A9,[1]Hoja1!$A$9:$AM$280,5,0)</f>
        <v>5809.8</v>
      </c>
      <c r="J9" s="15">
        <f>VLOOKUP($A9,[1]Hoja1!$A$9:$AM$280,4,0)+VLOOKUP($A9,[1]Hoja1!$A$9:$AM$280,8,0)</f>
        <v>2323.92</v>
      </c>
      <c r="K9" s="16">
        <f t="shared" ref="K9:K14" si="1">SUM(F9:J9)</f>
        <v>19753.32</v>
      </c>
      <c r="L9" s="15">
        <f>VLOOKUP($A9,[1]Hoja1!$A$9:$AM$280,31,0)</f>
        <v>3321.65</v>
      </c>
      <c r="M9" s="16">
        <f t="shared" ref="M9:M14" si="2">+K9-L9</f>
        <v>16431.669999999998</v>
      </c>
    </row>
    <row r="10" spans="1:13" s="11" customFormat="1" ht="10.5" customHeight="1" x14ac:dyDescent="0.25">
      <c r="A10" s="12" t="s">
        <v>23</v>
      </c>
      <c r="B10" s="13" t="s">
        <v>24</v>
      </c>
      <c r="C10" s="14" t="s">
        <v>17</v>
      </c>
      <c r="D10" s="14" t="s">
        <v>18</v>
      </c>
      <c r="E10" s="15">
        <f t="shared" si="0"/>
        <v>261.5</v>
      </c>
      <c r="F10" s="15">
        <f>VLOOKUP($A10,[1]Hoja1!$A$9:$AM$280,3,0)</f>
        <v>7845</v>
      </c>
      <c r="G10" s="15">
        <f>VLOOKUP($A10,[1]Hoja1!$A$9:$AM$280,7,0)</f>
        <v>0</v>
      </c>
      <c r="H10" s="15">
        <f>VLOOKUP($A10,[1]Hoja1!$A$9:$AM$280,6,0)</f>
        <v>0</v>
      </c>
      <c r="I10" s="15">
        <f>VLOOKUP($A10,[1]Hoja1!$A$9:$AM$280,5,0)</f>
        <v>3922.5</v>
      </c>
      <c r="J10" s="15">
        <f>VLOOKUP($A10,[1]Hoja1!$A$9:$AM$280,4,0)+VLOOKUP($A10,[1]Hoja1!$A$9:$AM$280,8,0)</f>
        <v>1569</v>
      </c>
      <c r="K10" s="16">
        <f t="shared" si="1"/>
        <v>13336.5</v>
      </c>
      <c r="L10" s="15">
        <f>VLOOKUP($A10,[1]Hoja1!$A$9:$AM$280,31,0)</f>
        <v>1710.69</v>
      </c>
      <c r="M10" s="16">
        <f t="shared" si="2"/>
        <v>11625.81</v>
      </c>
    </row>
    <row r="11" spans="1:13" s="11" customFormat="1" ht="10.5" customHeight="1" x14ac:dyDescent="0.25">
      <c r="A11" s="12" t="s">
        <v>53</v>
      </c>
      <c r="B11" s="13" t="s">
        <v>54</v>
      </c>
      <c r="C11" s="14" t="s">
        <v>46</v>
      </c>
      <c r="D11" s="14" t="s">
        <v>18</v>
      </c>
      <c r="E11" s="15">
        <f t="shared" si="0"/>
        <v>190</v>
      </c>
      <c r="F11" s="15">
        <f>VLOOKUP($A11,[1]Hoja1!$A$9:$AM$280,3,0)</f>
        <v>5700</v>
      </c>
      <c r="G11" s="15">
        <f>VLOOKUP($A11,[1]Hoja1!$A$9:$AM$280,7,0)</f>
        <v>0</v>
      </c>
      <c r="H11" s="15">
        <f>VLOOKUP($A11,[1]Hoja1!$A$9:$AM$280,6,0)</f>
        <v>0</v>
      </c>
      <c r="I11" s="15">
        <f>VLOOKUP($A11,[1]Hoja1!$A$9:$AM$280,5,0)</f>
        <v>2850</v>
      </c>
      <c r="J11" s="15">
        <f>VLOOKUP($A11,[1]Hoja1!$A$9:$AM$280,4,0)+VLOOKUP($A11,[1]Hoja1!$A$9:$AM$280,8,0)</f>
        <v>1425</v>
      </c>
      <c r="K11" s="16">
        <f t="shared" si="1"/>
        <v>9975</v>
      </c>
      <c r="L11" s="15">
        <f>VLOOKUP($A11,[1]Hoja1!$A$9:$AM$280,31,0)</f>
        <v>4133.38</v>
      </c>
      <c r="M11" s="16">
        <f t="shared" si="2"/>
        <v>5841.62</v>
      </c>
    </row>
    <row r="12" spans="1:13" s="11" customFormat="1" ht="10.5" customHeight="1" x14ac:dyDescent="0.25">
      <c r="A12" s="12" t="s">
        <v>146</v>
      </c>
      <c r="B12" s="13" t="s">
        <v>126</v>
      </c>
      <c r="C12" s="14" t="s">
        <v>129</v>
      </c>
      <c r="D12" s="14" t="s">
        <v>178</v>
      </c>
      <c r="E12" s="15">
        <f t="shared" si="0"/>
        <v>503.51599999999996</v>
      </c>
      <c r="F12" s="15">
        <f>VLOOKUP($A12,[1]Hoja1!$A$9:$AM$280,3,0)</f>
        <v>15105.48</v>
      </c>
      <c r="G12" s="15">
        <f>VLOOKUP($A12,[1]Hoja1!$A$9:$AM$280,7,0)</f>
        <v>9232.01</v>
      </c>
      <c r="H12" s="15">
        <f>VLOOKUP($A12,[1]Hoja1!$A$9:$AM$280,6,0)</f>
        <v>0</v>
      </c>
      <c r="I12" s="15">
        <f>VLOOKUP($A12,[1]Hoja1!$A$9:$AM$280,5,0)</f>
        <v>4966.1899999999996</v>
      </c>
      <c r="J12" s="15">
        <f>VLOOKUP($A12,[1]Hoja1!$A$9:$AM$280,4,0)+VLOOKUP($A12,[1]Hoja1!$A$9:$AM$280,8,0)</f>
        <v>0</v>
      </c>
      <c r="K12" s="16">
        <f t="shared" si="1"/>
        <v>29303.679999999997</v>
      </c>
      <c r="L12" s="15">
        <f>VLOOKUP($A12,[1]Hoja1!$A$9:$AM$280,31,0)</f>
        <v>4745.03</v>
      </c>
      <c r="M12" s="16">
        <f t="shared" si="2"/>
        <v>24558.649999999998</v>
      </c>
    </row>
    <row r="13" spans="1:13" s="11" customFormat="1" ht="10.5" customHeight="1" x14ac:dyDescent="0.25">
      <c r="A13" s="12" t="s">
        <v>163</v>
      </c>
      <c r="B13" s="13" t="s">
        <v>127</v>
      </c>
      <c r="C13" s="14" t="s">
        <v>128</v>
      </c>
      <c r="D13" s="14" t="s">
        <v>178</v>
      </c>
      <c r="E13" s="15">
        <f t="shared" si="0"/>
        <v>687.19733333333329</v>
      </c>
      <c r="F13" s="15">
        <f>VLOOKUP($A13,[1]Hoja1!$A$9:$AM$280,3,0)</f>
        <v>20615.919999999998</v>
      </c>
      <c r="G13" s="15">
        <f>VLOOKUP($A13,[1]Hoja1!$A$9:$AM$280,7,0)</f>
        <v>12599.82</v>
      </c>
      <c r="H13" s="15">
        <f>VLOOKUP($A13,[1]Hoja1!$A$9:$AM$280,6,0)</f>
        <v>0</v>
      </c>
      <c r="I13" s="15">
        <f>VLOOKUP($A13,[1]Hoja1!$A$9:$AM$280,5,0)</f>
        <v>7690.24</v>
      </c>
      <c r="J13" s="15">
        <f>VLOOKUP($A13,[1]Hoja1!$A$9:$AM$280,4,0)+VLOOKUP($A13,[1]Hoja1!$A$9:$AM$280,8,0)</f>
        <v>0</v>
      </c>
      <c r="K13" s="16">
        <f t="shared" si="1"/>
        <v>40905.979999999996</v>
      </c>
      <c r="L13" s="15">
        <f>VLOOKUP($A13,[1]Hoja1!$A$9:$AM$280,31,0)</f>
        <v>7494.17</v>
      </c>
      <c r="M13" s="16">
        <f t="shared" si="2"/>
        <v>33411.81</v>
      </c>
    </row>
    <row r="14" spans="1:13" s="11" customFormat="1" ht="10.5" customHeight="1" x14ac:dyDescent="0.25">
      <c r="A14" s="12" t="s">
        <v>65</v>
      </c>
      <c r="B14" s="13" t="s">
        <v>144</v>
      </c>
      <c r="C14" s="14" t="s">
        <v>129</v>
      </c>
      <c r="D14" s="14" t="s">
        <v>178</v>
      </c>
      <c r="E14" s="15">
        <f t="shared" si="0"/>
        <v>133.33333333333334</v>
      </c>
      <c r="F14" s="15">
        <f>VLOOKUP($A14,[1]Hoja1!$A$9:$AM$280,3,0)</f>
        <v>4000</v>
      </c>
      <c r="G14" s="15">
        <f>VLOOKUP($A14,[1]Hoja1!$A$9:$AM$280,7,0)</f>
        <v>0</v>
      </c>
      <c r="H14" s="15">
        <f>VLOOKUP($A14,[1]Hoja1!$A$9:$AM$280,6,0)</f>
        <v>0</v>
      </c>
      <c r="I14" s="15">
        <f>VLOOKUP($A14,[1]Hoja1!$A$9:$AM$280,5,0)</f>
        <v>2000</v>
      </c>
      <c r="J14" s="15">
        <f>VLOOKUP($A14,[1]Hoja1!$A$9:$AM$280,4,0)+VLOOKUP($A14,[1]Hoja1!$A$9:$AM$280,8,0)</f>
        <v>8139.64</v>
      </c>
      <c r="K14" s="16">
        <f t="shared" si="1"/>
        <v>14139.64</v>
      </c>
      <c r="L14" s="15">
        <f>VLOOKUP($A14,[1]Hoja1!$A$9:$AM$280,31,0)</f>
        <v>4646.1099999999997</v>
      </c>
      <c r="M14" s="16">
        <f t="shared" si="2"/>
        <v>9493.5299999999988</v>
      </c>
    </row>
    <row r="15" spans="1:13" s="11" customFormat="1" ht="10.5" customHeight="1" x14ac:dyDescent="0.25">
      <c r="A15" s="12"/>
      <c r="B15" s="17"/>
      <c r="C15" s="14"/>
      <c r="D15" s="14"/>
      <c r="E15" s="15"/>
      <c r="F15" s="15"/>
      <c r="G15" s="14"/>
      <c r="H15" s="14"/>
      <c r="I15" s="14"/>
      <c r="J15" s="14"/>
      <c r="K15" s="16"/>
      <c r="L15" s="16"/>
      <c r="M15" s="16"/>
    </row>
    <row r="16" spans="1:13" s="11" customFormat="1" ht="17.25" customHeight="1" x14ac:dyDescent="0.25">
      <c r="A16" s="6" t="s">
        <v>168</v>
      </c>
      <c r="B16" s="7"/>
      <c r="C16" s="8"/>
      <c r="D16" s="8"/>
      <c r="E16" s="9"/>
      <c r="F16" s="9"/>
      <c r="G16" s="8"/>
      <c r="H16" s="8"/>
      <c r="I16" s="8"/>
      <c r="J16" s="8"/>
      <c r="K16" s="10"/>
      <c r="L16" s="10"/>
      <c r="M16" s="10"/>
    </row>
    <row r="17" spans="1:13" s="11" customFormat="1" ht="10.5" customHeight="1" x14ac:dyDescent="0.25">
      <c r="A17" s="12" t="s">
        <v>19</v>
      </c>
      <c r="B17" s="13" t="s">
        <v>20</v>
      </c>
      <c r="C17" s="14" t="s">
        <v>169</v>
      </c>
      <c r="D17" s="14" t="s">
        <v>18</v>
      </c>
      <c r="E17" s="15">
        <f>+F17/30</f>
        <v>232.13333333333333</v>
      </c>
      <c r="F17" s="15">
        <f>VLOOKUP($A17,[1]Hoja1!$A$9:$AM$280,3,0)</f>
        <v>6964</v>
      </c>
      <c r="G17" s="15">
        <f>VLOOKUP($A17,[1]Hoja1!$A$9:$AM$280,7,0)</f>
        <v>0</v>
      </c>
      <c r="H17" s="15">
        <f>VLOOKUP($A17,[1]Hoja1!$A$9:$AM$280,6,0)</f>
        <v>0</v>
      </c>
      <c r="I17" s="15">
        <f>VLOOKUP($A17,[1]Hoja1!$A$9:$AM$280,5,0)</f>
        <v>3482</v>
      </c>
      <c r="J17" s="15">
        <f>VLOOKUP($A17,[1]Hoja1!$A$9:$AM$280,4,0)+VLOOKUP($A17,[1]Hoja1!$A$9:$AM$280,8,0)</f>
        <v>0</v>
      </c>
      <c r="K17" s="16">
        <f>SUM(F17:J17)</f>
        <v>10446</v>
      </c>
      <c r="L17" s="15">
        <f>VLOOKUP($A17,[1]Hoja1!$A$9:$AM$280,31,0)</f>
        <v>5190.1400000000003</v>
      </c>
      <c r="M17" s="16">
        <f>+K17-L17</f>
        <v>5255.86</v>
      </c>
    </row>
    <row r="18" spans="1:13" s="11" customFormat="1" ht="10.5" customHeight="1" x14ac:dyDescent="0.25">
      <c r="A18" s="12"/>
      <c r="B18" s="17"/>
      <c r="C18" s="14"/>
      <c r="D18" s="14"/>
      <c r="E18" s="15"/>
      <c r="F18" s="15"/>
      <c r="G18" s="14"/>
      <c r="H18" s="14"/>
      <c r="I18" s="15">
        <v>0</v>
      </c>
      <c r="J18" s="14"/>
      <c r="K18" s="16"/>
      <c r="L18" s="16"/>
      <c r="M18" s="16"/>
    </row>
    <row r="19" spans="1:13" s="11" customFormat="1" ht="17.25" customHeight="1" x14ac:dyDescent="0.25">
      <c r="A19" s="6" t="s">
        <v>25</v>
      </c>
      <c r="B19" s="7"/>
      <c r="C19" s="8"/>
      <c r="D19" s="8"/>
      <c r="E19" s="9"/>
      <c r="F19" s="9"/>
      <c r="G19" s="8"/>
      <c r="H19" s="8"/>
      <c r="I19" s="8"/>
      <c r="J19" s="8"/>
      <c r="K19" s="10"/>
      <c r="L19" s="10"/>
      <c r="M19" s="10"/>
    </row>
    <row r="20" spans="1:13" s="11" customFormat="1" ht="10.5" customHeight="1" x14ac:dyDescent="0.25">
      <c r="A20" s="12" t="s">
        <v>125</v>
      </c>
      <c r="B20" s="13" t="s">
        <v>140</v>
      </c>
      <c r="C20" s="14" t="s">
        <v>17</v>
      </c>
      <c r="D20" s="14" t="s">
        <v>178</v>
      </c>
      <c r="E20" s="15">
        <f t="shared" ref="E20:E21" si="3">+F20/30</f>
        <v>133.33333333333334</v>
      </c>
      <c r="F20" s="15">
        <f>VLOOKUP($A20,[1]Hoja1!$A$9:$AM$280,3,0)</f>
        <v>4000</v>
      </c>
      <c r="G20" s="15">
        <f>VLOOKUP($A20,[1]Hoja1!$A$9:$AM$280,7,0)</f>
        <v>0</v>
      </c>
      <c r="H20" s="15">
        <f>VLOOKUP($A20,[1]Hoja1!$A$9:$AM$280,6,0)</f>
        <v>0</v>
      </c>
      <c r="I20" s="15">
        <f>VLOOKUP($A20,[1]Hoja1!$A$9:$AM$280,5,0)</f>
        <v>2000</v>
      </c>
      <c r="J20" s="15">
        <f>VLOOKUP($A20,[1]Hoja1!$A$9:$AM$280,4,0)+VLOOKUP($A20,[1]Hoja1!$A$9:$AM$280,8,0)</f>
        <v>4705.1000000000004</v>
      </c>
      <c r="K20" s="16">
        <f t="shared" ref="K20:K21" si="4">SUM(F20:J20)</f>
        <v>10705.1</v>
      </c>
      <c r="L20" s="15">
        <f>VLOOKUP($A20,[1]Hoja1!$A$9:$AM$280,31,0)</f>
        <v>3245.1</v>
      </c>
      <c r="M20" s="16">
        <f t="shared" ref="M20" si="5">+K20-L20</f>
        <v>7460</v>
      </c>
    </row>
    <row r="21" spans="1:13" s="11" customFormat="1" ht="10.5" customHeight="1" x14ac:dyDescent="0.25">
      <c r="A21" s="12" t="s">
        <v>203</v>
      </c>
      <c r="B21" s="13" t="s">
        <v>204</v>
      </c>
      <c r="C21" s="14" t="s">
        <v>17</v>
      </c>
      <c r="D21" s="14" t="s">
        <v>178</v>
      </c>
      <c r="E21" s="15">
        <f t="shared" si="3"/>
        <v>255.553</v>
      </c>
      <c r="F21" s="15">
        <f>VLOOKUP($A21,[1]Hoja1!$A$9:$AM$280,3,0)</f>
        <v>7666.59</v>
      </c>
      <c r="G21" s="15">
        <f>VLOOKUP($A21,[1]Hoja1!$A$9:$AM$280,7,0)</f>
        <v>0</v>
      </c>
      <c r="H21" s="15">
        <f>VLOOKUP($A21,[1]Hoja1!$A$9:$AM$280,6,0)</f>
        <v>0</v>
      </c>
      <c r="I21" s="15">
        <f>VLOOKUP($A21,[1]Hoja1!$A$9:$AM$280,5,0)</f>
        <v>2333.31</v>
      </c>
      <c r="J21" s="15">
        <f>VLOOKUP($A21,[1]Hoja1!$A$9:$AM$280,4,0)+VLOOKUP($A21,[1]Hoja1!$A$9:$AM$280,8,0)</f>
        <v>3614.72</v>
      </c>
      <c r="K21" s="16">
        <f t="shared" si="4"/>
        <v>13614.619999999999</v>
      </c>
      <c r="L21" s="15">
        <f>VLOOKUP($A21,[1]Hoja1!$A$9:$AM$280,31,0)</f>
        <v>1872.4</v>
      </c>
      <c r="M21" s="16">
        <f t="shared" ref="M21" si="6">+K21-L21</f>
        <v>11742.22</v>
      </c>
    </row>
    <row r="22" spans="1:13" s="11" customFormat="1" ht="10.5" customHeight="1" x14ac:dyDescent="0.25">
      <c r="A22" s="12"/>
      <c r="B22" s="17"/>
      <c r="C22" s="14"/>
      <c r="D22" s="14"/>
      <c r="E22" s="15"/>
      <c r="F22" s="15"/>
      <c r="G22" s="14"/>
      <c r="H22" s="14"/>
      <c r="I22" s="15">
        <v>0</v>
      </c>
      <c r="J22" s="14"/>
      <c r="K22" s="16"/>
      <c r="L22" s="16"/>
      <c r="M22" s="16"/>
    </row>
    <row r="23" spans="1:13" s="11" customFormat="1" ht="17.25" customHeight="1" x14ac:dyDescent="0.25">
      <c r="A23" s="6" t="s">
        <v>26</v>
      </c>
      <c r="B23" s="7"/>
      <c r="C23" s="8"/>
      <c r="D23" s="8"/>
      <c r="E23" s="9"/>
      <c r="F23" s="9"/>
      <c r="G23" s="8"/>
      <c r="H23" s="8"/>
      <c r="I23" s="8"/>
      <c r="J23" s="8"/>
      <c r="K23" s="10"/>
      <c r="L23" s="10"/>
      <c r="M23" s="10"/>
    </row>
    <row r="24" spans="1:13" s="11" customFormat="1" ht="10.5" customHeight="1" x14ac:dyDescent="0.25">
      <c r="A24" s="12" t="s">
        <v>27</v>
      </c>
      <c r="B24" s="13" t="s">
        <v>28</v>
      </c>
      <c r="C24" s="14" t="s">
        <v>17</v>
      </c>
      <c r="D24" s="14" t="s">
        <v>18</v>
      </c>
      <c r="E24" s="15">
        <f t="shared" ref="E24:E28" si="7">+F24/30</f>
        <v>203.73333333333332</v>
      </c>
      <c r="F24" s="15">
        <f>VLOOKUP($A24,[1]Hoja1!$A$9:$AM$280,3,0)</f>
        <v>6112</v>
      </c>
      <c r="G24" s="15">
        <f>VLOOKUP($A24,[1]Hoja1!$A$9:$AM$280,7,0)</f>
        <v>0</v>
      </c>
      <c r="H24" s="15">
        <f>VLOOKUP($A24,[1]Hoja1!$A$9:$AM$280,6,0)</f>
        <v>0</v>
      </c>
      <c r="I24" s="15">
        <f>VLOOKUP($A24,[1]Hoja1!$A$9:$AM$280,5,0)</f>
        <v>3056</v>
      </c>
      <c r="J24" s="15">
        <f>VLOOKUP($A24,[1]Hoja1!$A$9:$AM$280,4,0)+VLOOKUP($A24,[1]Hoja1!$A$9:$AM$280,8,0)</f>
        <v>0</v>
      </c>
      <c r="K24" s="16">
        <f t="shared" ref="K24:K28" si="8">SUM(F24:J24)</f>
        <v>9168</v>
      </c>
      <c r="L24" s="15">
        <f>VLOOKUP($A24,[1]Hoja1!$A$9:$AM$280,31,0)</f>
        <v>995.08</v>
      </c>
      <c r="M24" s="16">
        <f t="shared" ref="M24:M28" si="9">+K24-L24</f>
        <v>8172.92</v>
      </c>
    </row>
    <row r="25" spans="1:13" s="11" customFormat="1" ht="10.5" customHeight="1" x14ac:dyDescent="0.25">
      <c r="A25" s="12" t="s">
        <v>29</v>
      </c>
      <c r="B25" s="13" t="s">
        <v>30</v>
      </c>
      <c r="C25" s="14" t="s">
        <v>17</v>
      </c>
      <c r="D25" s="14" t="s">
        <v>18</v>
      </c>
      <c r="E25" s="15">
        <f t="shared" si="7"/>
        <v>256.53333333333336</v>
      </c>
      <c r="F25" s="15">
        <f>VLOOKUP($A25,[1]Hoja1!$A$9:$AM$280,3,0)</f>
        <v>7696</v>
      </c>
      <c r="G25" s="15">
        <f>VLOOKUP($A25,[1]Hoja1!$A$9:$AM$280,7,0)</f>
        <v>0</v>
      </c>
      <c r="H25" s="15">
        <f>VLOOKUP($A25,[1]Hoja1!$A$9:$AM$280,6,0)</f>
        <v>0</v>
      </c>
      <c r="I25" s="15">
        <f>VLOOKUP($A25,[1]Hoja1!$A$9:$AM$280,5,0)</f>
        <v>3848</v>
      </c>
      <c r="J25" s="15">
        <f>VLOOKUP($A25,[1]Hoja1!$A$9:$AM$280,4,0)+VLOOKUP($A25,[1]Hoja1!$A$9:$AM$280,8,0)</f>
        <v>0</v>
      </c>
      <c r="K25" s="16">
        <f t="shared" si="8"/>
        <v>11544</v>
      </c>
      <c r="L25" s="15">
        <f>VLOOKUP($A25,[1]Hoja1!$A$9:$AM$280,31,0)</f>
        <v>1436.5</v>
      </c>
      <c r="M25" s="16">
        <f t="shared" si="9"/>
        <v>10107.5</v>
      </c>
    </row>
    <row r="26" spans="1:13" s="11" customFormat="1" ht="10.5" customHeight="1" x14ac:dyDescent="0.25">
      <c r="A26" s="12" t="s">
        <v>194</v>
      </c>
      <c r="B26" s="13" t="s">
        <v>195</v>
      </c>
      <c r="C26" s="14" t="s">
        <v>17</v>
      </c>
      <c r="D26" s="14" t="s">
        <v>18</v>
      </c>
      <c r="E26" s="15">
        <f t="shared" si="7"/>
        <v>203.73333333333332</v>
      </c>
      <c r="F26" s="15">
        <f>VLOOKUP($A26,[1]Hoja1!$A$9:$AM$280,3,0)</f>
        <v>6112</v>
      </c>
      <c r="G26" s="15">
        <f>VLOOKUP($A26,[1]Hoja1!$A$9:$AM$280,7,0)</f>
        <v>0</v>
      </c>
      <c r="H26" s="15">
        <f>VLOOKUP($A26,[1]Hoja1!$A$9:$AM$280,6,0)</f>
        <v>0</v>
      </c>
      <c r="I26" s="15">
        <f>VLOOKUP($A26,[1]Hoja1!$A$9:$AM$280,5,0)</f>
        <v>3056</v>
      </c>
      <c r="J26" s="15">
        <f>VLOOKUP($A26,[1]Hoja1!$A$9:$AM$280,4,0)+VLOOKUP($A26,[1]Hoja1!$A$9:$AM$280,8,0)</f>
        <v>1113.9000000000001</v>
      </c>
      <c r="K26" s="16">
        <f t="shared" si="8"/>
        <v>10281.9</v>
      </c>
      <c r="L26" s="15">
        <f>VLOOKUP($A26,[1]Hoja1!$A$9:$AM$280,31,0)</f>
        <v>1206.48</v>
      </c>
      <c r="M26" s="16">
        <f t="shared" si="9"/>
        <v>9075.42</v>
      </c>
    </row>
    <row r="27" spans="1:13" s="11" customFormat="1" ht="10.5" customHeight="1" x14ac:dyDescent="0.25">
      <c r="A27" s="12" t="s">
        <v>190</v>
      </c>
      <c r="B27" s="13" t="s">
        <v>191</v>
      </c>
      <c r="C27" s="14" t="s">
        <v>17</v>
      </c>
      <c r="D27" s="14" t="s">
        <v>18</v>
      </c>
      <c r="E27" s="15">
        <f t="shared" si="7"/>
        <v>133.33333333333334</v>
      </c>
      <c r="F27" s="15">
        <f>VLOOKUP($A27,[1]Hoja1!$A$9:$AM$280,3,0)</f>
        <v>4000</v>
      </c>
      <c r="G27" s="15">
        <f>VLOOKUP($A27,[1]Hoja1!$A$9:$AM$280,7,0)</f>
        <v>0</v>
      </c>
      <c r="H27" s="15">
        <f>VLOOKUP($A27,[1]Hoja1!$A$9:$AM$280,6,0)</f>
        <v>0</v>
      </c>
      <c r="I27" s="15">
        <f>VLOOKUP($A27,[1]Hoja1!$A$9:$AM$280,5,0)</f>
        <v>2000</v>
      </c>
      <c r="J27" s="15">
        <f>VLOOKUP($A27,[1]Hoja1!$A$9:$AM$280,4,0)+VLOOKUP($A27,[1]Hoja1!$A$9:$AM$280,8,0)</f>
        <v>4200</v>
      </c>
      <c r="K27" s="16">
        <f t="shared" si="8"/>
        <v>10200</v>
      </c>
      <c r="L27" s="15">
        <f>VLOOKUP($A27,[1]Hoja1!$A$9:$AM$280,31,0)</f>
        <v>1150.24</v>
      </c>
      <c r="M27" s="16">
        <f t="shared" si="9"/>
        <v>9049.76</v>
      </c>
    </row>
    <row r="28" spans="1:13" s="11" customFormat="1" ht="10.5" customHeight="1" x14ac:dyDescent="0.25">
      <c r="A28" s="12" t="s">
        <v>198</v>
      </c>
      <c r="B28" s="13" t="s">
        <v>199</v>
      </c>
      <c r="C28" s="14" t="s">
        <v>17</v>
      </c>
      <c r="D28" s="14" t="s">
        <v>18</v>
      </c>
      <c r="E28" s="15">
        <f t="shared" si="7"/>
        <v>115.24666666666667</v>
      </c>
      <c r="F28" s="15">
        <f>VLOOKUP($A28,[1]Hoja1!$A$9:$AM$280,3,0)</f>
        <v>3457.4</v>
      </c>
      <c r="G28" s="15">
        <f>VLOOKUP($A28,[1]Hoja1!$A$9:$AM$280,7,0)</f>
        <v>0</v>
      </c>
      <c r="H28" s="15">
        <f>VLOOKUP($A28,[1]Hoja1!$A$9:$AM$280,6,0)</f>
        <v>0</v>
      </c>
      <c r="I28" s="15">
        <f>VLOOKUP($A28,[1]Hoja1!$A$9:$AM$280,5,0)</f>
        <v>1728.7</v>
      </c>
      <c r="J28" s="15">
        <f>VLOOKUP($A28,[1]Hoja1!$A$9:$AM$280,4,0)+VLOOKUP($A28,[1]Hoja1!$A$9:$AM$280,8,0)</f>
        <v>1113.9000000000001</v>
      </c>
      <c r="K28" s="16">
        <f t="shared" si="8"/>
        <v>6300</v>
      </c>
      <c r="L28" s="15">
        <f>VLOOKUP($A28,[1]Hoja1!$A$9:$AM$280,31,0)</f>
        <v>356.92</v>
      </c>
      <c r="M28" s="16">
        <f t="shared" si="9"/>
        <v>5943.08</v>
      </c>
    </row>
    <row r="29" spans="1:13" s="11" customFormat="1" ht="10.5" customHeight="1" x14ac:dyDescent="0.25">
      <c r="A29" s="12"/>
      <c r="B29" s="17"/>
      <c r="C29" s="14"/>
      <c r="D29" s="14"/>
      <c r="E29" s="15"/>
      <c r="F29" s="15"/>
      <c r="G29" s="14"/>
      <c r="H29" s="14"/>
      <c r="I29" s="15"/>
      <c r="J29" s="14"/>
      <c r="K29" s="16"/>
      <c r="L29" s="16"/>
      <c r="M29" s="16"/>
    </row>
    <row r="30" spans="1:13" s="11" customFormat="1" ht="17.25" customHeight="1" x14ac:dyDescent="0.25">
      <c r="A30" s="6" t="s">
        <v>31</v>
      </c>
      <c r="B30" s="7"/>
      <c r="C30" s="8"/>
      <c r="D30" s="8"/>
      <c r="E30" s="9"/>
      <c r="F30" s="9"/>
      <c r="G30" s="8"/>
      <c r="H30" s="8"/>
      <c r="I30" s="8"/>
      <c r="J30" s="8"/>
      <c r="K30" s="10"/>
      <c r="L30" s="10"/>
      <c r="M30" s="10"/>
    </row>
    <row r="31" spans="1:13" s="20" customFormat="1" ht="10.5" customHeight="1" x14ac:dyDescent="0.25">
      <c r="A31" s="18" t="s">
        <v>32</v>
      </c>
      <c r="B31" s="13" t="s">
        <v>33</v>
      </c>
      <c r="C31" s="19" t="s">
        <v>34</v>
      </c>
      <c r="D31" s="19" t="s">
        <v>18</v>
      </c>
      <c r="E31" s="15">
        <f>+F31/30</f>
        <v>228.33333333333334</v>
      </c>
      <c r="F31" s="15">
        <f>VLOOKUP($A31,[1]Hoja1!$A$9:$AM$280,3,0)</f>
        <v>6850</v>
      </c>
      <c r="G31" s="15">
        <f>VLOOKUP($A31,[1]Hoja1!$A$9:$AM$280,7,0)</f>
        <v>0</v>
      </c>
      <c r="H31" s="15">
        <f>VLOOKUP($A31,[1]Hoja1!$A$9:$AM$280,6,0)</f>
        <v>0</v>
      </c>
      <c r="I31" s="15">
        <f>VLOOKUP($A31,[1]Hoja1!$A$9:$AM$280,5,0)</f>
        <v>3425</v>
      </c>
      <c r="J31" s="15">
        <f>VLOOKUP($A31,[1]Hoja1!$A$9:$AM$280,4,0)+VLOOKUP($A31,[1]Hoja1!$A$9:$AM$280,8,0)</f>
        <v>1925</v>
      </c>
      <c r="K31" s="16">
        <f>SUM(F31:J31)</f>
        <v>12200</v>
      </c>
      <c r="L31" s="15">
        <f>VLOOKUP($A31,[1]Hoja1!$A$9:$AM$280,31,0)</f>
        <v>2879.84</v>
      </c>
      <c r="M31" s="16">
        <f>+K31-L31</f>
        <v>9320.16</v>
      </c>
    </row>
    <row r="32" spans="1:13" s="11" customFormat="1" ht="10.5" customHeight="1" x14ac:dyDescent="0.25">
      <c r="A32" s="21"/>
      <c r="B32" s="17"/>
      <c r="C32" s="14"/>
      <c r="D32" s="14"/>
      <c r="E32" s="15"/>
      <c r="F32" s="15"/>
      <c r="G32" s="14"/>
      <c r="H32" s="14"/>
      <c r="I32" s="14"/>
      <c r="J32" s="14"/>
      <c r="K32" s="16"/>
      <c r="L32" s="16"/>
      <c r="M32" s="16"/>
    </row>
    <row r="33" spans="1:13" s="11" customFormat="1" ht="17.25" customHeight="1" x14ac:dyDescent="0.25">
      <c r="A33" s="6" t="s">
        <v>35</v>
      </c>
      <c r="B33" s="7"/>
      <c r="C33" s="8"/>
      <c r="D33" s="8"/>
      <c r="E33" s="9"/>
      <c r="F33" s="9"/>
      <c r="G33" s="8"/>
      <c r="H33" s="8"/>
      <c r="I33" s="8"/>
      <c r="J33" s="8"/>
      <c r="K33" s="10"/>
      <c r="L33" s="10"/>
      <c r="M33" s="10"/>
    </row>
    <row r="34" spans="1:13" s="11" customFormat="1" ht="10.5" customHeight="1" x14ac:dyDescent="0.25">
      <c r="A34" s="12" t="s">
        <v>36</v>
      </c>
      <c r="B34" s="13" t="s">
        <v>37</v>
      </c>
      <c r="C34" s="14" t="s">
        <v>17</v>
      </c>
      <c r="D34" s="14" t="s">
        <v>18</v>
      </c>
      <c r="E34" s="15">
        <f t="shared" ref="E34:E35" si="10">+F34/30</f>
        <v>416.26</v>
      </c>
      <c r="F34" s="15">
        <f>VLOOKUP($A34,[1]Hoja1!$A$9:$AM$280,3,0)</f>
        <v>12487.8</v>
      </c>
      <c r="G34" s="15">
        <f>VLOOKUP($A34,[1]Hoja1!$A$9:$AM$280,7,0)</f>
        <v>0</v>
      </c>
      <c r="H34" s="15">
        <f>VLOOKUP($A34,[1]Hoja1!$A$9:$AM$280,6,0)</f>
        <v>0</v>
      </c>
      <c r="I34" s="15">
        <f>VLOOKUP($A34,[1]Hoja1!$A$9:$AM$280,5,0)</f>
        <v>1921.2</v>
      </c>
      <c r="J34" s="15">
        <f>VLOOKUP($A34,[1]Hoja1!$A$9:$AM$280,4,0)+VLOOKUP($A34,[1]Hoja1!$A$9:$AM$280,8,0)</f>
        <v>0</v>
      </c>
      <c r="K34" s="16">
        <f t="shared" ref="K34:K35" si="11">SUM(F34:J34)</f>
        <v>14409</v>
      </c>
      <c r="L34" s="15">
        <f>VLOOKUP($A34,[1]Hoja1!$A$9:$AM$280,31,0)</f>
        <v>2884.34</v>
      </c>
      <c r="M34" s="16">
        <f t="shared" ref="M34:M35" si="12">+K34-L34</f>
        <v>11524.66</v>
      </c>
    </row>
    <row r="35" spans="1:13" s="11" customFormat="1" ht="10.5" customHeight="1" x14ac:dyDescent="0.2">
      <c r="A35" s="32" t="s">
        <v>186</v>
      </c>
      <c r="B35" s="33" t="s">
        <v>187</v>
      </c>
      <c r="C35" s="14" t="s">
        <v>17</v>
      </c>
      <c r="D35" s="14" t="s">
        <v>178</v>
      </c>
      <c r="E35" s="15">
        <f t="shared" si="10"/>
        <v>149.82066666666665</v>
      </c>
      <c r="F35" s="15">
        <f>VLOOKUP($A35,[1]Hoja1!$A$9:$AM$280,3,0)</f>
        <v>4494.62</v>
      </c>
      <c r="G35" s="15">
        <f>VLOOKUP($A35,[1]Hoja1!$A$9:$AM$280,7,0)</f>
        <v>0</v>
      </c>
      <c r="H35" s="15">
        <f>VLOOKUP($A35,[1]Hoja1!$A$9:$AM$280,6,0)</f>
        <v>0</v>
      </c>
      <c r="I35" s="15">
        <f>VLOOKUP($A35,[1]Hoja1!$A$9:$AM$280,5,0)</f>
        <v>691.48</v>
      </c>
      <c r="J35" s="15">
        <f>VLOOKUP($A35,[1]Hoja1!$A$9:$AM$280,4,0)+VLOOKUP($A35,[1]Hoja1!$A$9:$AM$280,8,0)</f>
        <v>10013.9</v>
      </c>
      <c r="K35" s="16">
        <f t="shared" si="11"/>
        <v>15200</v>
      </c>
      <c r="L35" s="15">
        <f>VLOOKUP($A35,[1]Hoja1!$A$9:$AM$280,31,0)</f>
        <v>2020.52</v>
      </c>
      <c r="M35" s="16">
        <f t="shared" si="12"/>
        <v>13179.48</v>
      </c>
    </row>
    <row r="36" spans="1:13" s="11" customFormat="1" ht="10.5" customHeight="1" x14ac:dyDescent="0.25">
      <c r="A36" s="32"/>
      <c r="B36" s="17"/>
      <c r="C36" s="14"/>
      <c r="D36" s="14"/>
      <c r="E36" s="15"/>
      <c r="F36" s="15"/>
      <c r="G36" s="14"/>
      <c r="H36" s="14"/>
      <c r="I36" s="14"/>
      <c r="J36" s="14"/>
      <c r="K36" s="16"/>
      <c r="L36" s="16"/>
      <c r="M36" s="16"/>
    </row>
    <row r="37" spans="1:13" s="11" customFormat="1" ht="17.25" customHeight="1" x14ac:dyDescent="0.25">
      <c r="A37" s="6" t="s">
        <v>40</v>
      </c>
      <c r="B37" s="7"/>
      <c r="C37" s="8"/>
      <c r="D37" s="8"/>
      <c r="E37" s="9"/>
      <c r="F37" s="9"/>
      <c r="G37" s="8"/>
      <c r="H37" s="8"/>
      <c r="I37" s="8"/>
      <c r="J37" s="8"/>
      <c r="K37" s="10"/>
      <c r="L37" s="10"/>
      <c r="M37" s="10"/>
    </row>
    <row r="38" spans="1:13" s="11" customFormat="1" ht="10.5" customHeight="1" x14ac:dyDescent="0.25">
      <c r="A38" s="32" t="s">
        <v>41</v>
      </c>
      <c r="B38" s="13" t="s">
        <v>42</v>
      </c>
      <c r="C38" s="14" t="s">
        <v>43</v>
      </c>
      <c r="D38" s="14" t="s">
        <v>18</v>
      </c>
      <c r="E38" s="15">
        <f t="shared" ref="E38:E55" si="13">+F38/30</f>
        <v>261.5</v>
      </c>
      <c r="F38" s="15">
        <f>VLOOKUP($A38,[1]Hoja1!$A$9:$AM$280,3,0)</f>
        <v>7845</v>
      </c>
      <c r="G38" s="15">
        <f>VLOOKUP($A38,[1]Hoja1!$A$9:$AM$280,7,0)</f>
        <v>0</v>
      </c>
      <c r="H38" s="15">
        <f>VLOOKUP($A38,[1]Hoja1!$A$9:$AM$280,6,0)</f>
        <v>0</v>
      </c>
      <c r="I38" s="15">
        <f>VLOOKUP($A38,[1]Hoja1!$A$9:$AM$280,5,0)</f>
        <v>3922.5</v>
      </c>
      <c r="J38" s="15">
        <f>VLOOKUP($A38,[1]Hoja1!$A$9:$AM$280,4,0)+VLOOKUP($A38,[1]Hoja1!$A$9:$AM$280,8,0)</f>
        <v>343.22</v>
      </c>
      <c r="K38" s="16">
        <f t="shared" ref="K38:K55" si="14">SUM(F38:J38)</f>
        <v>12110.72</v>
      </c>
      <c r="L38" s="15">
        <f>VLOOKUP($A38,[1]Hoja1!$A$9:$AM$280,31,0)</f>
        <v>3574.02</v>
      </c>
      <c r="M38" s="16">
        <f t="shared" ref="M38:M54" si="15">+K38-L38</f>
        <v>8536.6999999999989</v>
      </c>
    </row>
    <row r="39" spans="1:13" s="11" customFormat="1" ht="10.5" customHeight="1" x14ac:dyDescent="0.25">
      <c r="A39" s="32" t="s">
        <v>44</v>
      </c>
      <c r="B39" s="13" t="s">
        <v>45</v>
      </c>
      <c r="C39" s="14" t="s">
        <v>46</v>
      </c>
      <c r="D39" s="14" t="s">
        <v>18</v>
      </c>
      <c r="E39" s="15">
        <f t="shared" si="13"/>
        <v>148</v>
      </c>
      <c r="F39" s="15">
        <f>VLOOKUP($A39,[1]Hoja1!$A$9:$AM$280,3,0)</f>
        <v>4440</v>
      </c>
      <c r="G39" s="15">
        <f>VLOOKUP($A39,[1]Hoja1!$A$9:$AM$280,7,0)</f>
        <v>0</v>
      </c>
      <c r="H39" s="15">
        <f>VLOOKUP($A39,[1]Hoja1!$A$9:$AM$280,6,0)</f>
        <v>0</v>
      </c>
      <c r="I39" s="15">
        <f>VLOOKUP($A39,[1]Hoja1!$A$9:$AM$280,5,0)</f>
        <v>2220</v>
      </c>
      <c r="J39" s="15">
        <f>VLOOKUP($A39,[1]Hoja1!$A$9:$AM$280,4,0)+VLOOKUP($A39,[1]Hoja1!$A$9:$AM$280,8,0)</f>
        <v>194.25</v>
      </c>
      <c r="K39" s="16">
        <f t="shared" si="14"/>
        <v>6854.25</v>
      </c>
      <c r="L39" s="15">
        <f>VLOOKUP($A39,[1]Hoja1!$A$9:$AM$280,31,0)</f>
        <v>825.78</v>
      </c>
      <c r="M39" s="16">
        <f t="shared" si="15"/>
        <v>6028.47</v>
      </c>
    </row>
    <row r="40" spans="1:13" s="11" customFormat="1" ht="10.5" customHeight="1" x14ac:dyDescent="0.25">
      <c r="A40" s="32" t="s">
        <v>47</v>
      </c>
      <c r="B40" s="13" t="s">
        <v>48</v>
      </c>
      <c r="C40" s="14" t="s">
        <v>46</v>
      </c>
      <c r="D40" s="14" t="s">
        <v>18</v>
      </c>
      <c r="E40" s="15">
        <f t="shared" si="13"/>
        <v>148</v>
      </c>
      <c r="F40" s="15">
        <f>VLOOKUP($A40,[1]Hoja1!$A$9:$AM$280,3,0)</f>
        <v>4440</v>
      </c>
      <c r="G40" s="15">
        <f>VLOOKUP($A40,[1]Hoja1!$A$9:$AM$280,7,0)</f>
        <v>0</v>
      </c>
      <c r="H40" s="15">
        <f>VLOOKUP($A40,[1]Hoja1!$A$9:$AM$280,6,0)</f>
        <v>0</v>
      </c>
      <c r="I40" s="15">
        <f>VLOOKUP($A40,[1]Hoja1!$A$9:$AM$280,5,0)</f>
        <v>2220</v>
      </c>
      <c r="J40" s="15">
        <f>VLOOKUP($A40,[1]Hoja1!$A$9:$AM$280,4,0)+VLOOKUP($A40,[1]Hoja1!$A$9:$AM$280,8,0)</f>
        <v>0</v>
      </c>
      <c r="K40" s="16">
        <f t="shared" si="14"/>
        <v>6660</v>
      </c>
      <c r="L40" s="15">
        <f>VLOOKUP($A40,[1]Hoja1!$A$9:$AM$280,31,0)</f>
        <v>2686.36</v>
      </c>
      <c r="M40" s="16">
        <f t="shared" si="15"/>
        <v>3973.64</v>
      </c>
    </row>
    <row r="41" spans="1:13" s="11" customFormat="1" ht="10.5" customHeight="1" x14ac:dyDescent="0.25">
      <c r="A41" s="32" t="s">
        <v>49</v>
      </c>
      <c r="B41" s="13" t="s">
        <v>50</v>
      </c>
      <c r="C41" s="14" t="s">
        <v>46</v>
      </c>
      <c r="D41" s="14" t="s">
        <v>18</v>
      </c>
      <c r="E41" s="15">
        <f t="shared" si="13"/>
        <v>148</v>
      </c>
      <c r="F41" s="15">
        <f>VLOOKUP($A41,[1]Hoja1!$A$9:$AM$280,3,0)</f>
        <v>4440</v>
      </c>
      <c r="G41" s="15">
        <f>VLOOKUP($A41,[1]Hoja1!$A$9:$AM$280,7,0)</f>
        <v>0</v>
      </c>
      <c r="H41" s="15">
        <f>VLOOKUP($A41,[1]Hoja1!$A$9:$AM$280,6,0)</f>
        <v>0</v>
      </c>
      <c r="I41" s="15">
        <f>VLOOKUP($A41,[1]Hoja1!$A$9:$AM$280,5,0)</f>
        <v>2220</v>
      </c>
      <c r="J41" s="15">
        <f>VLOOKUP($A41,[1]Hoja1!$A$9:$AM$280,4,0)+VLOOKUP($A41,[1]Hoja1!$A$9:$AM$280,8,0)</f>
        <v>194.25</v>
      </c>
      <c r="K41" s="16">
        <f t="shared" si="14"/>
        <v>6854.25</v>
      </c>
      <c r="L41" s="15">
        <f>VLOOKUP($A41,[1]Hoja1!$A$9:$AM$280,31,0)</f>
        <v>2807.68</v>
      </c>
      <c r="M41" s="16">
        <f t="shared" si="15"/>
        <v>4046.57</v>
      </c>
    </row>
    <row r="42" spans="1:13" s="11" customFormat="1" ht="10.5" customHeight="1" x14ac:dyDescent="0.25">
      <c r="A42" s="32" t="s">
        <v>51</v>
      </c>
      <c r="B42" s="13" t="s">
        <v>52</v>
      </c>
      <c r="C42" s="14" t="s">
        <v>43</v>
      </c>
      <c r="D42" s="14" t="s">
        <v>18</v>
      </c>
      <c r="E42" s="15">
        <f t="shared" si="13"/>
        <v>203.73333333333332</v>
      </c>
      <c r="F42" s="15">
        <f>VLOOKUP($A42,[1]Hoja1!$A$9:$AM$280,3,0)</f>
        <v>6112</v>
      </c>
      <c r="G42" s="15">
        <f>VLOOKUP($A42,[1]Hoja1!$A$9:$AM$280,7,0)</f>
        <v>0</v>
      </c>
      <c r="H42" s="15">
        <f>VLOOKUP($A42,[1]Hoja1!$A$9:$AM$280,6,0)</f>
        <v>0</v>
      </c>
      <c r="I42" s="15">
        <f>VLOOKUP($A42,[1]Hoja1!$A$9:$AM$280,5,0)</f>
        <v>3056</v>
      </c>
      <c r="J42" s="15">
        <f>VLOOKUP($A42,[1]Hoja1!$A$9:$AM$280,4,0)+VLOOKUP($A42,[1]Hoja1!$A$9:$AM$280,8,0)</f>
        <v>3757.2</v>
      </c>
      <c r="K42" s="16">
        <f t="shared" si="14"/>
        <v>12925.2</v>
      </c>
      <c r="L42" s="15">
        <f>VLOOKUP($A42,[1]Hoja1!$A$9:$AM$280,31,0)</f>
        <v>5216.58</v>
      </c>
      <c r="M42" s="16">
        <f t="shared" si="15"/>
        <v>7708.6200000000008</v>
      </c>
    </row>
    <row r="43" spans="1:13" s="11" customFormat="1" ht="10.5" customHeight="1" x14ac:dyDescent="0.25">
      <c r="A43" s="32" t="s">
        <v>38</v>
      </c>
      <c r="B43" s="13" t="s">
        <v>39</v>
      </c>
      <c r="C43" s="14" t="s">
        <v>17</v>
      </c>
      <c r="D43" s="14" t="s">
        <v>18</v>
      </c>
      <c r="E43" s="15">
        <f t="shared" si="13"/>
        <v>175.96</v>
      </c>
      <c r="F43" s="15">
        <f>VLOOKUP($A43,[1]Hoja1!$A$9:$AM$280,3,0)</f>
        <v>5278.8</v>
      </c>
      <c r="G43" s="15">
        <f>VLOOKUP($A43,[1]Hoja1!$A$9:$AM$280,7,0)</f>
        <v>0</v>
      </c>
      <c r="H43" s="15">
        <f>VLOOKUP($A43,[1]Hoja1!$A$9:$AM$280,6,0)</f>
        <v>0</v>
      </c>
      <c r="I43" s="15">
        <f>VLOOKUP($A43,[1]Hoja1!$A$9:$AM$280,5,0)</f>
        <v>2639.4</v>
      </c>
      <c r="J43" s="15">
        <f>VLOOKUP($A43,[1]Hoja1!$A$9:$AM$280,4,0)+VLOOKUP($A43,[1]Hoja1!$A$9:$AM$280,8,0)</f>
        <v>1286.7</v>
      </c>
      <c r="K43" s="16">
        <f t="shared" si="14"/>
        <v>9204.9000000000015</v>
      </c>
      <c r="L43" s="15">
        <f>VLOOKUP($A43,[1]Hoja1!$A$9:$AM$280,31,0)</f>
        <v>1009.19</v>
      </c>
      <c r="M43" s="16">
        <f t="shared" si="15"/>
        <v>8195.7100000000009</v>
      </c>
    </row>
    <row r="44" spans="1:13" s="11" customFormat="1" ht="10.5" customHeight="1" x14ac:dyDescent="0.25">
      <c r="A44" s="32" t="s">
        <v>55</v>
      </c>
      <c r="B44" s="13" t="s">
        <v>56</v>
      </c>
      <c r="C44" s="14" t="s">
        <v>17</v>
      </c>
      <c r="D44" s="14" t="s">
        <v>18</v>
      </c>
      <c r="E44" s="15">
        <f t="shared" si="13"/>
        <v>344.53333333333336</v>
      </c>
      <c r="F44" s="15">
        <f>VLOOKUP($A44,[1]Hoja1!$A$9:$AM$280,3,0)</f>
        <v>10336</v>
      </c>
      <c r="G44" s="15">
        <f>VLOOKUP($A44,[1]Hoja1!$A$9:$AM$280,7,0)</f>
        <v>0</v>
      </c>
      <c r="H44" s="15">
        <f>VLOOKUP($A44,[1]Hoja1!$A$9:$AM$280,6,0)</f>
        <v>0</v>
      </c>
      <c r="I44" s="15">
        <f>VLOOKUP($A44,[1]Hoja1!$A$9:$AM$280,5,0)</f>
        <v>5168</v>
      </c>
      <c r="J44" s="15">
        <f>VLOOKUP($A44,[1]Hoja1!$A$9:$AM$280,4,0)+VLOOKUP($A44,[1]Hoja1!$A$9:$AM$280,8,0)</f>
        <v>452.2</v>
      </c>
      <c r="K44" s="16">
        <f t="shared" si="14"/>
        <v>15956.2</v>
      </c>
      <c r="L44" s="15">
        <f>VLOOKUP($A44,[1]Hoja1!$A$9:$AM$280,31,0)</f>
        <v>6077.13</v>
      </c>
      <c r="M44" s="16">
        <f t="shared" si="15"/>
        <v>9879.07</v>
      </c>
    </row>
    <row r="45" spans="1:13" s="11" customFormat="1" ht="10.5" customHeight="1" x14ac:dyDescent="0.25">
      <c r="A45" s="32" t="s">
        <v>57</v>
      </c>
      <c r="B45" s="13" t="s">
        <v>58</v>
      </c>
      <c r="C45" s="14" t="s">
        <v>59</v>
      </c>
      <c r="D45" s="14" t="s">
        <v>18</v>
      </c>
      <c r="E45" s="15">
        <f t="shared" si="13"/>
        <v>437.5</v>
      </c>
      <c r="F45" s="15">
        <f>VLOOKUP($A45,[1]Hoja1!$A$9:$AM$280,3,0)</f>
        <v>13125</v>
      </c>
      <c r="G45" s="15">
        <f>VLOOKUP($A45,[1]Hoja1!$A$9:$AM$280,7,0)</f>
        <v>0</v>
      </c>
      <c r="H45" s="15">
        <f>VLOOKUP($A45,[1]Hoja1!$A$9:$AM$280,6,0)</f>
        <v>0</v>
      </c>
      <c r="I45" s="15">
        <f>VLOOKUP($A45,[1]Hoja1!$A$9:$AM$280,5,0)</f>
        <v>2625</v>
      </c>
      <c r="J45" s="15">
        <f>VLOOKUP($A45,[1]Hoja1!$A$9:$AM$280,4,0)+VLOOKUP($A45,[1]Hoja1!$A$9:$AM$280,8,0)</f>
        <v>525</v>
      </c>
      <c r="K45" s="16">
        <f t="shared" si="14"/>
        <v>16275</v>
      </c>
      <c r="L45" s="15">
        <f>VLOOKUP($A45,[1]Hoja1!$A$9:$AM$280,31,0)</f>
        <v>4368.9399999999996</v>
      </c>
      <c r="M45" s="16">
        <f t="shared" si="15"/>
        <v>11906.060000000001</v>
      </c>
    </row>
    <row r="46" spans="1:13" s="11" customFormat="1" ht="10.5" customHeight="1" x14ac:dyDescent="0.25">
      <c r="A46" s="32" t="s">
        <v>60</v>
      </c>
      <c r="B46" s="13" t="s">
        <v>61</v>
      </c>
      <c r="C46" s="14" t="s">
        <v>62</v>
      </c>
      <c r="D46" s="14" t="s">
        <v>18</v>
      </c>
      <c r="E46" s="15">
        <f t="shared" si="13"/>
        <v>141.86666666666667</v>
      </c>
      <c r="F46" s="15">
        <f>VLOOKUP($A46,[1]Hoja1!$A$9:$AM$280,3,0)</f>
        <v>4256</v>
      </c>
      <c r="G46" s="15">
        <f>VLOOKUP($A46,[1]Hoja1!$A$9:$AM$280,7,0)</f>
        <v>0</v>
      </c>
      <c r="H46" s="15">
        <f>VLOOKUP($A46,[1]Hoja1!$A$9:$AM$280,6,0)</f>
        <v>0</v>
      </c>
      <c r="I46" s="15">
        <f>VLOOKUP($A46,[1]Hoja1!$A$9:$AM$280,5,0)</f>
        <v>2128</v>
      </c>
      <c r="J46" s="15">
        <f>VLOOKUP($A46,[1]Hoja1!$A$9:$AM$280,4,0)+VLOOKUP($A46,[1]Hoja1!$A$9:$AM$280,8,0)</f>
        <v>0</v>
      </c>
      <c r="K46" s="16">
        <f t="shared" si="14"/>
        <v>6384</v>
      </c>
      <c r="L46" s="15">
        <f>VLOOKUP($A46,[1]Hoja1!$A$9:$AM$280,31,0)</f>
        <v>349.32</v>
      </c>
      <c r="M46" s="16">
        <f t="shared" si="15"/>
        <v>6034.68</v>
      </c>
    </row>
    <row r="47" spans="1:13" s="11" customFormat="1" ht="10.5" customHeight="1" x14ac:dyDescent="0.25">
      <c r="A47" s="32" t="s">
        <v>159</v>
      </c>
      <c r="B47" s="13" t="s">
        <v>64</v>
      </c>
      <c r="C47" s="14" t="s">
        <v>63</v>
      </c>
      <c r="D47" s="14" t="s">
        <v>18</v>
      </c>
      <c r="E47" s="15">
        <f t="shared" si="13"/>
        <v>374.101</v>
      </c>
      <c r="F47" s="15">
        <f>VLOOKUP($A47,[1]Hoja1!$A$9:$AM$280,3,0)</f>
        <v>11223.03</v>
      </c>
      <c r="G47" s="15">
        <f>VLOOKUP($A47,[1]Hoja1!$A$9:$AM$280,7,0)</f>
        <v>0</v>
      </c>
      <c r="H47" s="15">
        <f>VLOOKUP($A47,[1]Hoja1!$A$9:$AM$280,6,0)</f>
        <v>0</v>
      </c>
      <c r="I47" s="15">
        <f>VLOOKUP($A47,[1]Hoja1!$A$9:$AM$280,5,0)</f>
        <v>4809.87</v>
      </c>
      <c r="J47" s="15">
        <f>VLOOKUP($A47,[1]Hoja1!$A$9:$AM$280,4,0)+VLOOKUP($A47,[1]Hoja1!$A$9:$AM$280,8,0)</f>
        <v>2600</v>
      </c>
      <c r="K47" s="16">
        <f t="shared" si="14"/>
        <v>18632.900000000001</v>
      </c>
      <c r="L47" s="15">
        <f>VLOOKUP($A47,[1]Hoja1!$A$9:$AM$280,31,0)</f>
        <v>5411.3</v>
      </c>
      <c r="M47" s="16">
        <f t="shared" si="15"/>
        <v>13221.600000000002</v>
      </c>
    </row>
    <row r="48" spans="1:13" s="11" customFormat="1" ht="10.5" customHeight="1" x14ac:dyDescent="0.25">
      <c r="A48" s="32" t="s">
        <v>160</v>
      </c>
      <c r="B48" s="13" t="s">
        <v>66</v>
      </c>
      <c r="C48" s="14" t="s">
        <v>63</v>
      </c>
      <c r="D48" s="14" t="s">
        <v>18</v>
      </c>
      <c r="E48" s="15">
        <f t="shared" si="13"/>
        <v>312.57099999999997</v>
      </c>
      <c r="F48" s="15">
        <f>VLOOKUP($A48,[1]Hoja1!$A$9:$AM$280,3,0)</f>
        <v>9377.1299999999992</v>
      </c>
      <c r="G48" s="15">
        <f>VLOOKUP($A48,[1]Hoja1!$A$9:$AM$280,7,0)</f>
        <v>0</v>
      </c>
      <c r="H48" s="15">
        <f>VLOOKUP($A48,[1]Hoja1!$A$9:$AM$280,6,0)</f>
        <v>0</v>
      </c>
      <c r="I48" s="15">
        <f>VLOOKUP($A48,[1]Hoja1!$A$9:$AM$280,5,0)</f>
        <v>4018.77</v>
      </c>
      <c r="J48" s="15">
        <f>VLOOKUP($A48,[1]Hoja1!$A$9:$AM$280,4,0)+VLOOKUP($A48,[1]Hoja1!$A$9:$AM$280,8,0)</f>
        <v>2600</v>
      </c>
      <c r="K48" s="16">
        <f t="shared" si="14"/>
        <v>15995.9</v>
      </c>
      <c r="L48" s="15">
        <f>VLOOKUP($A48,[1]Hoja1!$A$9:$AM$280,31,0)</f>
        <v>4461.8599999999997</v>
      </c>
      <c r="M48" s="16">
        <f t="shared" si="15"/>
        <v>11534.04</v>
      </c>
    </row>
    <row r="49" spans="1:13" s="11" customFormat="1" ht="10.5" customHeight="1" x14ac:dyDescent="0.25">
      <c r="A49" s="32" t="s">
        <v>161</v>
      </c>
      <c r="B49" s="13" t="s">
        <v>118</v>
      </c>
      <c r="C49" s="14" t="s">
        <v>17</v>
      </c>
      <c r="D49" s="14" t="s">
        <v>178</v>
      </c>
      <c r="E49" s="15">
        <f t="shared" si="13"/>
        <v>121.009</v>
      </c>
      <c r="F49" s="15">
        <f>VLOOKUP($A49,[1]Hoja1!$A$9:$AM$280,3,0)</f>
        <v>3630.27</v>
      </c>
      <c r="G49" s="15">
        <f>VLOOKUP($A49,[1]Hoja1!$A$9:$AM$280,7,0)</f>
        <v>0</v>
      </c>
      <c r="H49" s="15">
        <f>VLOOKUP($A49,[1]Hoja1!$A$9:$AM$280,6,0)</f>
        <v>0</v>
      </c>
      <c r="I49" s="15">
        <f>VLOOKUP($A49,[1]Hoja1!$A$9:$AM$280,5,0)</f>
        <v>1555.83</v>
      </c>
      <c r="J49" s="15">
        <f>VLOOKUP($A49,[1]Hoja1!$A$9:$AM$280,4,0)+VLOOKUP($A49,[1]Hoja1!$A$9:$AM$280,8,0)</f>
        <v>0</v>
      </c>
      <c r="K49" s="16">
        <f t="shared" si="14"/>
        <v>5186.1000000000004</v>
      </c>
      <c r="L49" s="15">
        <f>VLOOKUP($A49,[1]Hoja1!$A$9:$AM$280,31,0)</f>
        <v>-17.18</v>
      </c>
      <c r="M49" s="16">
        <f t="shared" si="15"/>
        <v>5203.2800000000007</v>
      </c>
    </row>
    <row r="50" spans="1:13" s="11" customFormat="1" ht="10.5" customHeight="1" x14ac:dyDescent="0.25">
      <c r="A50" s="32" t="s">
        <v>162</v>
      </c>
      <c r="B50" s="13" t="s">
        <v>119</v>
      </c>
      <c r="C50" s="14" t="s">
        <v>17</v>
      </c>
      <c r="D50" s="14" t="s">
        <v>178</v>
      </c>
      <c r="E50" s="15">
        <f t="shared" si="13"/>
        <v>115.24666666666667</v>
      </c>
      <c r="F50" s="15">
        <f>VLOOKUP($A50,[1]Hoja1!$A$9:$AM$280,3,0)</f>
        <v>3457.4</v>
      </c>
      <c r="G50" s="15">
        <f>VLOOKUP($A50,[1]Hoja1!$A$9:$AM$280,7,0)</f>
        <v>0</v>
      </c>
      <c r="H50" s="15">
        <f>VLOOKUP($A50,[1]Hoja1!$A$9:$AM$280,6,0)</f>
        <v>0</v>
      </c>
      <c r="I50" s="15">
        <f>VLOOKUP($A50,[1]Hoja1!$A$9:$AM$280,5,0)</f>
        <v>1728.7</v>
      </c>
      <c r="J50" s="15">
        <f>VLOOKUP($A50,[1]Hoja1!$A$9:$AM$280,4,0)+VLOOKUP($A50,[1]Hoja1!$A$9:$AM$280,8,0)</f>
        <v>0</v>
      </c>
      <c r="K50" s="16">
        <f t="shared" si="14"/>
        <v>5186.1000000000004</v>
      </c>
      <c r="L50" s="15">
        <f>VLOOKUP($A50,[1]Hoja1!$A$9:$AM$280,31,0)</f>
        <v>-17.18</v>
      </c>
      <c r="M50" s="16">
        <f t="shared" si="15"/>
        <v>5203.2800000000007</v>
      </c>
    </row>
    <row r="51" spans="1:13" s="11" customFormat="1" ht="10.5" customHeight="1" x14ac:dyDescent="0.25">
      <c r="A51" s="32" t="s">
        <v>148</v>
      </c>
      <c r="B51" s="13" t="s">
        <v>67</v>
      </c>
      <c r="C51" s="14" t="s">
        <v>68</v>
      </c>
      <c r="D51" s="14" t="s">
        <v>178</v>
      </c>
      <c r="E51" s="15">
        <f t="shared" si="13"/>
        <v>155.55333333333334</v>
      </c>
      <c r="F51" s="15">
        <f>VLOOKUP($A51,[1]Hoja1!$A$9:$AM$280,3,0)</f>
        <v>4666.6000000000004</v>
      </c>
      <c r="G51" s="15">
        <f>VLOOKUP($A51,[1]Hoja1!$A$9:$AM$280,7,0)</f>
        <v>0</v>
      </c>
      <c r="H51" s="15">
        <f>VLOOKUP($A51,[1]Hoja1!$A$9:$AM$280,6,0)</f>
        <v>0</v>
      </c>
      <c r="I51" s="15">
        <f>VLOOKUP($A51,[1]Hoja1!$A$9:$AM$280,5,0)</f>
        <v>2333.3000000000002</v>
      </c>
      <c r="J51" s="15">
        <f>VLOOKUP($A51,[1]Hoja1!$A$9:$AM$280,4,0)+VLOOKUP($A51,[1]Hoja1!$A$9:$AM$280,8,0)</f>
        <v>4867.1400000000003</v>
      </c>
      <c r="K51" s="16">
        <f t="shared" si="14"/>
        <v>11867.04</v>
      </c>
      <c r="L51" s="15">
        <f>VLOOKUP($A51,[1]Hoja1!$A$9:$AM$280,31,0)</f>
        <v>1506.64</v>
      </c>
      <c r="M51" s="16">
        <f t="shared" si="15"/>
        <v>10360.400000000001</v>
      </c>
    </row>
    <row r="52" spans="1:13" s="11" customFormat="1" ht="10.5" customHeight="1" x14ac:dyDescent="0.25">
      <c r="A52" s="32" t="s">
        <v>149</v>
      </c>
      <c r="B52" s="13" t="s">
        <v>69</v>
      </c>
      <c r="C52" s="14" t="s">
        <v>68</v>
      </c>
      <c r="D52" s="14" t="s">
        <v>178</v>
      </c>
      <c r="E52" s="15">
        <f t="shared" si="13"/>
        <v>286.66666666666669</v>
      </c>
      <c r="F52" s="15">
        <f>VLOOKUP($A52,[1]Hoja1!$A$9:$AM$280,3,0)</f>
        <v>8600</v>
      </c>
      <c r="G52" s="15">
        <f>VLOOKUP($A52,[1]Hoja1!$A$9:$AM$280,7,0)</f>
        <v>0</v>
      </c>
      <c r="H52" s="15">
        <f>VLOOKUP($A52,[1]Hoja1!$A$9:$AM$280,6,0)</f>
        <v>0</v>
      </c>
      <c r="I52" s="15">
        <f>VLOOKUP($A52,[1]Hoja1!$A$9:$AM$280,5,0)</f>
        <v>4300</v>
      </c>
      <c r="J52" s="15">
        <f>VLOOKUP($A52,[1]Hoja1!$A$9:$AM$280,4,0)+VLOOKUP($A52,[1]Hoja1!$A$9:$AM$280,8,0)</f>
        <v>2848.75</v>
      </c>
      <c r="K52" s="16">
        <f t="shared" si="14"/>
        <v>15748.75</v>
      </c>
      <c r="L52" s="15">
        <f>VLOOKUP($A52,[1]Hoja1!$A$9:$AM$280,31,0)</f>
        <v>2356.06</v>
      </c>
      <c r="M52" s="16">
        <f t="shared" si="15"/>
        <v>13392.69</v>
      </c>
    </row>
    <row r="53" spans="1:13" s="11" customFormat="1" ht="10.5" customHeight="1" x14ac:dyDescent="0.25">
      <c r="A53" s="32" t="s">
        <v>120</v>
      </c>
      <c r="B53" s="13" t="s">
        <v>123</v>
      </c>
      <c r="C53" s="14" t="s">
        <v>124</v>
      </c>
      <c r="D53" s="14" t="s">
        <v>178</v>
      </c>
      <c r="E53" s="15">
        <f t="shared" si="13"/>
        <v>484.15</v>
      </c>
      <c r="F53" s="15">
        <f>VLOOKUP($A53,[1]Hoja1!$A$9:$AM$280,3,0)</f>
        <v>14524.5</v>
      </c>
      <c r="G53" s="15">
        <f>VLOOKUP($A53,[1]Hoja1!$A$9:$AM$280,7,0)</f>
        <v>0</v>
      </c>
      <c r="H53" s="15">
        <f>VLOOKUP($A53,[1]Hoja1!$A$9:$AM$280,6,0)</f>
        <v>0</v>
      </c>
      <c r="I53" s="15">
        <f>VLOOKUP($A53,[1]Hoja1!$A$9:$AM$280,5,0)</f>
        <v>2904.9</v>
      </c>
      <c r="J53" s="15">
        <f>VLOOKUP($A53,[1]Hoja1!$A$9:$AM$280,4,0)+VLOOKUP($A53,[1]Hoja1!$A$9:$AM$280,8,0)</f>
        <v>0</v>
      </c>
      <c r="K53" s="16">
        <f t="shared" si="14"/>
        <v>17429.400000000001</v>
      </c>
      <c r="L53" s="15">
        <f>VLOOKUP($A53,[1]Hoja1!$A$9:$AM$280,31,0)</f>
        <v>2825.26</v>
      </c>
      <c r="M53" s="16">
        <f t="shared" si="15"/>
        <v>14604.140000000001</v>
      </c>
    </row>
    <row r="54" spans="1:13" s="11" customFormat="1" ht="10.5" customHeight="1" x14ac:dyDescent="0.25">
      <c r="A54" s="32" t="s">
        <v>196</v>
      </c>
      <c r="B54" s="13" t="s">
        <v>197</v>
      </c>
      <c r="C54" s="14" t="s">
        <v>63</v>
      </c>
      <c r="D54" s="14" t="s">
        <v>178</v>
      </c>
      <c r="E54" s="15">
        <f t="shared" si="13"/>
        <v>215.88</v>
      </c>
      <c r="F54" s="15">
        <f>VLOOKUP($A54,[1]Hoja1!$A$9:$AM$280,3,0)</f>
        <v>6476.4</v>
      </c>
      <c r="G54" s="15">
        <f>VLOOKUP($A54,[1]Hoja1!$A$9:$AM$280,7,0)</f>
        <v>0</v>
      </c>
      <c r="H54" s="15">
        <f>VLOOKUP($A54,[1]Hoja1!$A$9:$AM$280,6,0)</f>
        <v>0</v>
      </c>
      <c r="I54" s="15">
        <f>VLOOKUP($A54,[1]Hoja1!$A$9:$AM$280,5,0)</f>
        <v>1619.1</v>
      </c>
      <c r="J54" s="15">
        <f>VLOOKUP($A54,[1]Hoja1!$A$9:$AM$280,4,0)+VLOOKUP($A54,[1]Hoja1!$A$9:$AM$280,8,0)</f>
        <v>104.5</v>
      </c>
      <c r="K54" s="16">
        <f t="shared" si="14"/>
        <v>8200</v>
      </c>
      <c r="L54" s="15">
        <f>VLOOKUP($A54,[1]Hoja1!$A$9:$AM$280,31,0)</f>
        <v>849.8</v>
      </c>
      <c r="M54" s="16">
        <f t="shared" si="15"/>
        <v>7350.2</v>
      </c>
    </row>
    <row r="55" spans="1:13" s="11" customFormat="1" ht="10.5" customHeight="1" x14ac:dyDescent="0.25">
      <c r="A55" s="32" t="s">
        <v>201</v>
      </c>
      <c r="B55" s="13" t="s">
        <v>202</v>
      </c>
      <c r="C55" s="14" t="s">
        <v>46</v>
      </c>
      <c r="D55" s="14" t="s">
        <v>178</v>
      </c>
      <c r="E55" s="15">
        <f t="shared" si="13"/>
        <v>115.24666666666667</v>
      </c>
      <c r="F55" s="15">
        <f>VLOOKUP($A55,[1]Hoja1!$A$9:$AM$280,3,0)</f>
        <v>3457.4</v>
      </c>
      <c r="G55" s="15">
        <f>VLOOKUP($A55,[1]Hoja1!$A$9:$AM$280,7,0)</f>
        <v>0</v>
      </c>
      <c r="H55" s="15">
        <f>VLOOKUP($A55,[1]Hoja1!$A$9:$AM$280,6,0)</f>
        <v>0</v>
      </c>
      <c r="I55" s="15">
        <f>VLOOKUP($A55,[1]Hoja1!$A$9:$AM$280,5,0)</f>
        <v>1728.7</v>
      </c>
      <c r="J55" s="15">
        <f>VLOOKUP($A55,[1]Hoja1!$A$9:$AM$280,4,0)+VLOOKUP($A55,[1]Hoja1!$A$9:$AM$280,8,0)</f>
        <v>0</v>
      </c>
      <c r="K55" s="16">
        <f t="shared" si="14"/>
        <v>5186.1000000000004</v>
      </c>
      <c r="L55" s="15">
        <f>VLOOKUP($A55,[1]Hoja1!$A$9:$AM$280,31,0)</f>
        <v>-17.18</v>
      </c>
      <c r="M55" s="16">
        <f t="shared" ref="M55" si="16">+K55-L55</f>
        <v>5203.2800000000007</v>
      </c>
    </row>
    <row r="56" spans="1:13" s="11" customFormat="1" ht="10.5" customHeight="1" x14ac:dyDescent="0.25">
      <c r="A56" s="32"/>
      <c r="B56" s="17"/>
      <c r="C56" s="14"/>
      <c r="D56" s="14"/>
      <c r="E56" s="15"/>
      <c r="F56" s="15"/>
      <c r="G56" s="14"/>
      <c r="H56" s="14"/>
      <c r="I56" s="14"/>
      <c r="J56" s="14"/>
      <c r="K56" s="16"/>
      <c r="L56" s="16"/>
      <c r="M56" s="16"/>
    </row>
    <row r="57" spans="1:13" s="11" customFormat="1" ht="17.25" customHeight="1" x14ac:dyDescent="0.25">
      <c r="A57" s="6" t="s">
        <v>70</v>
      </c>
      <c r="B57" s="7"/>
      <c r="C57" s="8"/>
      <c r="D57" s="8"/>
      <c r="E57" s="9"/>
      <c r="F57" s="9"/>
      <c r="G57" s="8"/>
      <c r="H57" s="8"/>
      <c r="I57" s="8"/>
      <c r="J57" s="8"/>
      <c r="K57" s="10"/>
      <c r="L57" s="10"/>
      <c r="M57" s="10"/>
    </row>
    <row r="58" spans="1:13" s="11" customFormat="1" ht="10.5" customHeight="1" x14ac:dyDescent="0.25">
      <c r="A58" s="32" t="s">
        <v>150</v>
      </c>
      <c r="B58" s="17" t="s">
        <v>71</v>
      </c>
      <c r="C58" s="14" t="s">
        <v>72</v>
      </c>
      <c r="D58" s="14" t="s">
        <v>178</v>
      </c>
      <c r="E58" s="15">
        <f t="shared" ref="E58:E62" si="17">+F58/30</f>
        <v>118.54666666666667</v>
      </c>
      <c r="F58" s="15">
        <f>VLOOKUP($A58,[1]Hoja1!$A$9:$AM$280,3,0)</f>
        <v>3556.4</v>
      </c>
      <c r="G58" s="15">
        <f>VLOOKUP($A58,[1]Hoja1!$A$9:$AM$280,7,0)</f>
        <v>0</v>
      </c>
      <c r="H58" s="15">
        <f>VLOOKUP($A58,[1]Hoja1!$A$9:$AM$280,6,0)</f>
        <v>0</v>
      </c>
      <c r="I58" s="15">
        <f>VLOOKUP($A58,[1]Hoja1!$A$9:$AM$280,5,0)</f>
        <v>1778.2</v>
      </c>
      <c r="J58" s="15">
        <f>VLOOKUP($A58,[1]Hoja1!$A$9:$AM$280,4,0)+VLOOKUP($A58,[1]Hoja1!$A$9:$AM$280,8,0)</f>
        <v>0</v>
      </c>
      <c r="K58" s="16">
        <f t="shared" ref="K58:K62" si="18">SUM(F58:J58)</f>
        <v>5334.6</v>
      </c>
      <c r="L58" s="15">
        <f>VLOOKUP($A58,[1]Hoja1!$A$9:$AM$280,31,0)</f>
        <v>168.66</v>
      </c>
      <c r="M58" s="16">
        <f t="shared" ref="M58:M62" si="19">+K58-L58</f>
        <v>5165.9400000000005</v>
      </c>
    </row>
    <row r="59" spans="1:13" s="11" customFormat="1" ht="10.5" customHeight="1" x14ac:dyDescent="0.25">
      <c r="A59" s="32" t="s">
        <v>147</v>
      </c>
      <c r="B59" s="17" t="s">
        <v>98</v>
      </c>
      <c r="C59" s="14" t="s">
        <v>72</v>
      </c>
      <c r="D59" s="14" t="s">
        <v>178</v>
      </c>
      <c r="E59" s="15">
        <f t="shared" si="17"/>
        <v>115.24666666666667</v>
      </c>
      <c r="F59" s="15">
        <f>VLOOKUP($A59,[1]Hoja1!$A$9:$AM$280,3,0)</f>
        <v>3457.4</v>
      </c>
      <c r="G59" s="15">
        <f>VLOOKUP($A59,[1]Hoja1!$A$9:$AM$280,7,0)</f>
        <v>0</v>
      </c>
      <c r="H59" s="15">
        <f>VLOOKUP($A59,[1]Hoja1!$A$9:$AM$280,6,0)</f>
        <v>0</v>
      </c>
      <c r="I59" s="15">
        <f>VLOOKUP($A59,[1]Hoja1!$A$9:$AM$280,5,0)</f>
        <v>1728.7</v>
      </c>
      <c r="J59" s="15">
        <f>VLOOKUP($A59,[1]Hoja1!$A$9:$AM$280,4,0)+VLOOKUP($A59,[1]Hoja1!$A$9:$AM$280,8,0)</f>
        <v>0</v>
      </c>
      <c r="K59" s="16">
        <f t="shared" si="18"/>
        <v>5186.1000000000004</v>
      </c>
      <c r="L59" s="15">
        <f>VLOOKUP($A59,[1]Hoja1!$A$9:$AM$280,31,0)</f>
        <v>-17.18</v>
      </c>
      <c r="M59" s="16">
        <f t="shared" si="19"/>
        <v>5203.2800000000007</v>
      </c>
    </row>
    <row r="60" spans="1:13" s="11" customFormat="1" ht="10.5" customHeight="1" x14ac:dyDescent="0.25">
      <c r="A60" s="32" t="s">
        <v>115</v>
      </c>
      <c r="B60" s="17" t="s">
        <v>73</v>
      </c>
      <c r="C60" s="14" t="s">
        <v>72</v>
      </c>
      <c r="D60" s="14" t="s">
        <v>178</v>
      </c>
      <c r="E60" s="15">
        <f t="shared" si="17"/>
        <v>115.24666666666667</v>
      </c>
      <c r="F60" s="15">
        <f>VLOOKUP($A60,[1]Hoja1!$A$9:$AM$280,3,0)</f>
        <v>3457.4</v>
      </c>
      <c r="G60" s="15">
        <f>VLOOKUP($A60,[1]Hoja1!$A$9:$AM$280,7,0)</f>
        <v>0</v>
      </c>
      <c r="H60" s="15">
        <f>VLOOKUP($A60,[1]Hoja1!$A$9:$AM$280,6,0)</f>
        <v>0</v>
      </c>
      <c r="I60" s="15">
        <f>VLOOKUP($A60,[1]Hoja1!$A$9:$AM$280,5,0)</f>
        <v>1728.7</v>
      </c>
      <c r="J60" s="15">
        <f>VLOOKUP($A60,[1]Hoja1!$A$9:$AM$280,4,0)+VLOOKUP($A60,[1]Hoja1!$A$9:$AM$280,8,0)</f>
        <v>0</v>
      </c>
      <c r="K60" s="16">
        <f t="shared" si="18"/>
        <v>5186.1000000000004</v>
      </c>
      <c r="L60" s="15">
        <f>VLOOKUP($A60,[1]Hoja1!$A$9:$AM$280,31,0)</f>
        <v>-17.18</v>
      </c>
      <c r="M60" s="16">
        <f t="shared" si="19"/>
        <v>5203.2800000000007</v>
      </c>
    </row>
    <row r="61" spans="1:13" s="11" customFormat="1" ht="10.5" customHeight="1" x14ac:dyDescent="0.25">
      <c r="A61" s="32" t="s">
        <v>117</v>
      </c>
      <c r="B61" s="17" t="s">
        <v>74</v>
      </c>
      <c r="C61" s="14" t="s">
        <v>72</v>
      </c>
      <c r="D61" s="14" t="s">
        <v>178</v>
      </c>
      <c r="E61" s="15">
        <f t="shared" si="17"/>
        <v>115.24666666666667</v>
      </c>
      <c r="F61" s="15">
        <f>VLOOKUP($A61,[1]Hoja1!$A$9:$AM$280,3,0)</f>
        <v>3457.4</v>
      </c>
      <c r="G61" s="15">
        <f>VLOOKUP($A61,[1]Hoja1!$A$9:$AM$280,7,0)</f>
        <v>0</v>
      </c>
      <c r="H61" s="15">
        <f>VLOOKUP($A61,[1]Hoja1!$A$9:$AM$280,6,0)</f>
        <v>0</v>
      </c>
      <c r="I61" s="15">
        <f>VLOOKUP($A61,[1]Hoja1!$A$9:$AM$280,5,0)</f>
        <v>1728.7</v>
      </c>
      <c r="J61" s="15">
        <f>VLOOKUP($A61,[1]Hoja1!$A$9:$AM$280,4,0)+VLOOKUP($A61,[1]Hoja1!$A$9:$AM$280,8,0)</f>
        <v>0</v>
      </c>
      <c r="K61" s="16">
        <f t="shared" si="18"/>
        <v>5186.1000000000004</v>
      </c>
      <c r="L61" s="15">
        <f>VLOOKUP($A61,[1]Hoja1!$A$9:$AM$280,31,0)</f>
        <v>-17.18</v>
      </c>
      <c r="M61" s="16">
        <f t="shared" si="19"/>
        <v>5203.2800000000007</v>
      </c>
    </row>
    <row r="62" spans="1:13" s="11" customFormat="1" ht="10.5" customHeight="1" x14ac:dyDescent="0.25">
      <c r="A62" s="32" t="s">
        <v>170</v>
      </c>
      <c r="B62" s="17" t="s">
        <v>215</v>
      </c>
      <c r="C62" s="14" t="s">
        <v>72</v>
      </c>
      <c r="D62" s="14" t="s">
        <v>178</v>
      </c>
      <c r="E62" s="15">
        <f t="shared" si="17"/>
        <v>200</v>
      </c>
      <c r="F62" s="15">
        <f>VLOOKUP($A62,[1]Hoja1!$A$9:$AM$280,3,0)</f>
        <v>6000</v>
      </c>
      <c r="G62" s="15">
        <f>VLOOKUP($A62,[1]Hoja1!$A$9:$AM$280,7,0)</f>
        <v>0</v>
      </c>
      <c r="H62" s="15">
        <f>VLOOKUP($A62,[1]Hoja1!$A$9:$AM$280,6,0)</f>
        <v>0</v>
      </c>
      <c r="I62" s="15">
        <f>VLOOKUP($A62,[1]Hoja1!$A$9:$AM$280,5,0)</f>
        <v>3000</v>
      </c>
      <c r="J62" s="15">
        <f>VLOOKUP($A62,[1]Hoja1!$A$9:$AM$280,4,0)+VLOOKUP($A62,[1]Hoja1!$A$9:$AM$280,8,0)</f>
        <v>4200</v>
      </c>
      <c r="K62" s="16">
        <f t="shared" si="18"/>
        <v>13200</v>
      </c>
      <c r="L62" s="15">
        <f>VLOOKUP($A62,[1]Hoja1!$A$9:$AM$280,31,0)</f>
        <v>1768.18</v>
      </c>
      <c r="M62" s="16">
        <f t="shared" si="19"/>
        <v>11431.82</v>
      </c>
    </row>
    <row r="63" spans="1:13" s="11" customFormat="1" ht="10.5" customHeight="1" x14ac:dyDescent="0.25">
      <c r="A63" s="32"/>
      <c r="B63" s="17"/>
      <c r="C63" s="14"/>
      <c r="D63" s="14"/>
      <c r="E63" s="15"/>
      <c r="F63" s="15"/>
      <c r="G63" s="14"/>
      <c r="H63" s="14"/>
      <c r="I63" s="14"/>
      <c r="J63" s="14"/>
      <c r="K63" s="16"/>
      <c r="L63" s="16"/>
      <c r="M63" s="16"/>
    </row>
    <row r="64" spans="1:13" s="11" customFormat="1" ht="17.25" customHeight="1" x14ac:dyDescent="0.25">
      <c r="A64" s="6" t="s">
        <v>75</v>
      </c>
      <c r="B64" s="7"/>
      <c r="C64" s="8"/>
      <c r="D64" s="8"/>
      <c r="E64" s="9"/>
      <c r="F64" s="9"/>
      <c r="G64" s="8"/>
      <c r="H64" s="8"/>
      <c r="I64" s="8"/>
      <c r="J64" s="8"/>
      <c r="K64" s="10"/>
      <c r="L64" s="10"/>
      <c r="M64" s="10"/>
    </row>
    <row r="65" spans="1:13" s="11" customFormat="1" ht="12" customHeight="1" x14ac:dyDescent="0.25">
      <c r="A65" s="32" t="s">
        <v>76</v>
      </c>
      <c r="B65" s="13" t="s">
        <v>77</v>
      </c>
      <c r="C65" s="22" t="s">
        <v>17</v>
      </c>
      <c r="D65" s="22" t="s">
        <v>18</v>
      </c>
      <c r="E65" s="15">
        <f t="shared" ref="E65:E68" si="20">+F65/30</f>
        <v>280</v>
      </c>
      <c r="F65" s="15">
        <f>VLOOKUP($A65,[1]Hoja1!$A$9:$AM$280,3,0)</f>
        <v>8400</v>
      </c>
      <c r="G65" s="15">
        <f>VLOOKUP($A65,[1]Hoja1!$A$9:$AM$280,7,0)</f>
        <v>0</v>
      </c>
      <c r="H65" s="15">
        <f>VLOOKUP($A65,[1]Hoja1!$A$9:$AM$280,6,0)</f>
        <v>0</v>
      </c>
      <c r="I65" s="15">
        <f>VLOOKUP($A65,[1]Hoja1!$A$9:$AM$280,5,0)</f>
        <v>600</v>
      </c>
      <c r="J65" s="15">
        <f>VLOOKUP($A65,[1]Hoja1!$A$9:$AM$280,4,0)+VLOOKUP($A65,[1]Hoja1!$A$9:$AM$280,8,0)</f>
        <v>0</v>
      </c>
      <c r="K65" s="16">
        <f t="shared" ref="K65:K68" si="21">SUM(F65:J65)</f>
        <v>9000</v>
      </c>
      <c r="L65" s="15">
        <f>VLOOKUP($A65,[1]Hoja1!$A$9:$AM$280,31,0)</f>
        <v>3620.64</v>
      </c>
      <c r="M65" s="16">
        <f t="shared" ref="M65:M68" si="22">+K65-L65</f>
        <v>5379.3600000000006</v>
      </c>
    </row>
    <row r="66" spans="1:13" s="11" customFormat="1" ht="10.5" customHeight="1" x14ac:dyDescent="0.25">
      <c r="A66" s="32" t="s">
        <v>78</v>
      </c>
      <c r="B66" s="13" t="s">
        <v>79</v>
      </c>
      <c r="C66" s="22" t="s">
        <v>17</v>
      </c>
      <c r="D66" s="22" t="s">
        <v>18</v>
      </c>
      <c r="E66" s="15">
        <f t="shared" si="20"/>
        <v>203.73333333333332</v>
      </c>
      <c r="F66" s="15">
        <f>VLOOKUP($A66,[1]Hoja1!$A$9:$AM$280,3,0)</f>
        <v>6112</v>
      </c>
      <c r="G66" s="15">
        <f>VLOOKUP($A66,[1]Hoja1!$A$9:$AM$280,7,0)</f>
        <v>0</v>
      </c>
      <c r="H66" s="15">
        <f>VLOOKUP($A66,[1]Hoja1!$A$9:$AM$280,6,0)</f>
        <v>0</v>
      </c>
      <c r="I66" s="15">
        <f>VLOOKUP($A66,[1]Hoja1!$A$9:$AM$280,5,0)</f>
        <v>3056</v>
      </c>
      <c r="J66" s="15">
        <f>VLOOKUP($A66,[1]Hoja1!$A$9:$AM$280,4,0)+VLOOKUP($A66,[1]Hoja1!$A$9:$AM$280,8,0)</f>
        <v>0</v>
      </c>
      <c r="K66" s="16">
        <f t="shared" si="21"/>
        <v>9168</v>
      </c>
      <c r="L66" s="15">
        <f>VLOOKUP($A66,[1]Hoja1!$A$9:$AM$280,31,0)</f>
        <v>1991.56</v>
      </c>
      <c r="M66" s="16">
        <f t="shared" si="22"/>
        <v>7176.4400000000005</v>
      </c>
    </row>
    <row r="67" spans="1:13" s="11" customFormat="1" ht="10.5" customHeight="1" x14ac:dyDescent="0.25">
      <c r="A67" s="32" t="s">
        <v>151</v>
      </c>
      <c r="B67" s="13" t="s">
        <v>80</v>
      </c>
      <c r="C67" s="22" t="s">
        <v>17</v>
      </c>
      <c r="D67" s="22" t="s">
        <v>178</v>
      </c>
      <c r="E67" s="15">
        <f t="shared" si="20"/>
        <v>311.108</v>
      </c>
      <c r="F67" s="15">
        <f>VLOOKUP($A67,[1]Hoja1!$A$9:$AM$280,3,0)</f>
        <v>9333.24</v>
      </c>
      <c r="G67" s="15">
        <f>VLOOKUP($A67,[1]Hoja1!$A$9:$AM$280,7,0)</f>
        <v>0</v>
      </c>
      <c r="H67" s="15">
        <f>VLOOKUP($A67,[1]Hoja1!$A$9:$AM$280,6,0)</f>
        <v>0</v>
      </c>
      <c r="I67" s="15">
        <f>VLOOKUP($A67,[1]Hoja1!$A$9:$AM$280,5,0)</f>
        <v>666.66</v>
      </c>
      <c r="J67" s="15">
        <f>VLOOKUP($A67,[1]Hoja1!$A$9:$AM$280,4,0)+VLOOKUP($A67,[1]Hoja1!$A$9:$AM$280,8,0)</f>
        <v>5614.72</v>
      </c>
      <c r="K67" s="16">
        <f t="shared" si="21"/>
        <v>15614.619999999999</v>
      </c>
      <c r="L67" s="15">
        <f>VLOOKUP($A67,[1]Hoja1!$A$9:$AM$280,31,0)</f>
        <v>2355.1</v>
      </c>
      <c r="M67" s="16">
        <f t="shared" si="22"/>
        <v>13259.519999999999</v>
      </c>
    </row>
    <row r="68" spans="1:13" s="11" customFormat="1" ht="10.5" customHeight="1" x14ac:dyDescent="0.25">
      <c r="A68" s="32" t="s">
        <v>181</v>
      </c>
      <c r="B68" s="13" t="s">
        <v>182</v>
      </c>
      <c r="C68" s="22" t="s">
        <v>17</v>
      </c>
      <c r="D68" s="22" t="s">
        <v>178</v>
      </c>
      <c r="E68" s="15">
        <f t="shared" si="20"/>
        <v>250.32000000000002</v>
      </c>
      <c r="F68" s="15">
        <f>VLOOKUP($A68,[1]Hoja1!$A$9:$AM$280,3,0)</f>
        <v>7509.6</v>
      </c>
      <c r="G68" s="15">
        <f>VLOOKUP($A68,[1]Hoja1!$A$9:$AM$280,7,0)</f>
        <v>0</v>
      </c>
      <c r="H68" s="15">
        <f>VLOOKUP($A68,[1]Hoja1!$A$9:$AM$280,6,0)</f>
        <v>0</v>
      </c>
      <c r="I68" s="15">
        <f>VLOOKUP($A68,[1]Hoja1!$A$9:$AM$280,5,0)</f>
        <v>536.4</v>
      </c>
      <c r="J68" s="15">
        <f>VLOOKUP($A68,[1]Hoja1!$A$9:$AM$280,4,0)+VLOOKUP($A68,[1]Hoja1!$A$9:$AM$280,8,0)</f>
        <v>3813.9</v>
      </c>
      <c r="K68" s="16">
        <f t="shared" si="21"/>
        <v>11859.9</v>
      </c>
      <c r="L68" s="15">
        <f>VLOOKUP($A68,[1]Hoja1!$A$9:$AM$280,31,0)</f>
        <v>1587.6</v>
      </c>
      <c r="M68" s="16">
        <f t="shared" si="22"/>
        <v>10272.299999999999</v>
      </c>
    </row>
    <row r="69" spans="1:13" x14ac:dyDescent="0.25">
      <c r="A69" s="32"/>
    </row>
    <row r="70" spans="1:13" s="11" customFormat="1" ht="10.5" customHeight="1" x14ac:dyDescent="0.25">
      <c r="A70" s="32"/>
      <c r="B70" s="17"/>
      <c r="C70" s="14"/>
      <c r="D70" s="14"/>
      <c r="E70" s="15"/>
      <c r="F70" s="15"/>
      <c r="G70" s="14"/>
      <c r="H70" s="14"/>
      <c r="I70" s="14"/>
      <c r="J70" s="14"/>
      <c r="K70" s="16"/>
      <c r="L70" s="16"/>
      <c r="M70" s="16"/>
    </row>
    <row r="71" spans="1:13" s="11" customFormat="1" ht="17.25" customHeight="1" x14ac:dyDescent="0.25">
      <c r="A71" s="6" t="s">
        <v>130</v>
      </c>
      <c r="B71" s="7"/>
      <c r="C71" s="8"/>
      <c r="D71" s="8"/>
      <c r="E71" s="9"/>
      <c r="F71" s="9"/>
      <c r="G71" s="8"/>
      <c r="H71" s="8"/>
      <c r="I71" s="8"/>
      <c r="J71" s="8"/>
      <c r="K71" s="10"/>
      <c r="L71" s="10"/>
      <c r="M71" s="10"/>
    </row>
    <row r="72" spans="1:13" s="11" customFormat="1" ht="10.5" customHeight="1" x14ac:dyDescent="0.25">
      <c r="A72" s="32" t="s">
        <v>183</v>
      </c>
      <c r="B72" s="13" t="s">
        <v>184</v>
      </c>
      <c r="C72" s="22" t="s">
        <v>185</v>
      </c>
      <c r="D72" s="22" t="s">
        <v>18</v>
      </c>
      <c r="E72" s="15">
        <f>+F72/30</f>
        <v>232</v>
      </c>
      <c r="F72" s="15">
        <f>VLOOKUP($A72,[1]Hoja1!$A$9:$AM$280,3,0)</f>
        <v>6960</v>
      </c>
      <c r="G72" s="15">
        <f>VLOOKUP($A72,[1]Hoja1!$A$9:$AM$280,7,0)</f>
        <v>0</v>
      </c>
      <c r="H72" s="15">
        <f>VLOOKUP($A72,[1]Hoja1!$A$9:$AM$280,6,0)</f>
        <v>0</v>
      </c>
      <c r="I72" s="15">
        <f>VLOOKUP($A72,[1]Hoja1!$A$9:$AM$280,5,0)</f>
        <v>3480</v>
      </c>
      <c r="J72" s="15">
        <f>VLOOKUP($A72,[1]Hoja1!$A$9:$AM$280,4,0)+VLOOKUP($A72,[1]Hoja1!$A$9:$AM$280,8,0)</f>
        <v>6989.48</v>
      </c>
      <c r="K72" s="16">
        <f>SUM(F72:J72)</f>
        <v>17429.48</v>
      </c>
      <c r="L72" s="15">
        <f>VLOOKUP($A72,[1]Hoja1!$A$9:$AM$280,31,0)</f>
        <v>2795.02</v>
      </c>
      <c r="M72" s="16">
        <f>+K72-L72</f>
        <v>14634.46</v>
      </c>
    </row>
    <row r="73" spans="1:13" s="11" customFormat="1" ht="10.5" customHeight="1" x14ac:dyDescent="0.25">
      <c r="A73" s="32"/>
      <c r="B73" s="17"/>
      <c r="C73" s="14"/>
      <c r="D73" s="14"/>
      <c r="E73" s="15"/>
      <c r="F73" s="15"/>
      <c r="G73" s="14"/>
      <c r="H73" s="14"/>
      <c r="I73" s="14"/>
      <c r="J73" s="14"/>
      <c r="K73" s="16"/>
      <c r="L73" s="16"/>
      <c r="M73" s="16"/>
    </row>
    <row r="74" spans="1:13" s="11" customFormat="1" ht="17.25" customHeight="1" x14ac:dyDescent="0.25">
      <c r="A74" s="6" t="s">
        <v>81</v>
      </c>
      <c r="B74" s="7"/>
      <c r="C74" s="8"/>
      <c r="D74" s="8"/>
      <c r="E74" s="9"/>
      <c r="F74" s="9"/>
      <c r="G74" s="8"/>
      <c r="H74" s="8"/>
      <c r="I74" s="8"/>
      <c r="J74" s="8"/>
      <c r="K74" s="10"/>
      <c r="L74" s="10"/>
      <c r="M74" s="10"/>
    </row>
    <row r="75" spans="1:13" s="11" customFormat="1" ht="10.5" customHeight="1" x14ac:dyDescent="0.25">
      <c r="A75" s="32" t="s">
        <v>82</v>
      </c>
      <c r="B75" s="13" t="s">
        <v>83</v>
      </c>
      <c r="C75" s="22" t="s">
        <v>84</v>
      </c>
      <c r="D75" s="22" t="s">
        <v>18</v>
      </c>
      <c r="E75" s="15">
        <f t="shared" ref="E75:E76" si="23">+F75/30</f>
        <v>220.40666666666667</v>
      </c>
      <c r="F75" s="15">
        <f>VLOOKUP($A75,[1]Hoja1!$A$9:$AM$280,3,0)</f>
        <v>6612.2</v>
      </c>
      <c r="G75" s="15">
        <f>VLOOKUP($A75,[1]Hoja1!$A$9:$AM$280,7,0)</f>
        <v>0</v>
      </c>
      <c r="H75" s="15">
        <f>VLOOKUP($A75,[1]Hoja1!$A$9:$AM$280,6,0)</f>
        <v>0</v>
      </c>
      <c r="I75" s="15">
        <f>VLOOKUP($A75,[1]Hoja1!$A$9:$AM$280,5,0)</f>
        <v>3306.1</v>
      </c>
      <c r="J75" s="15">
        <f>VLOOKUP($A75,[1]Hoja1!$A$9:$AM$280,4,0)+VLOOKUP($A75,[1]Hoja1!$A$9:$AM$280,8,0)</f>
        <v>0</v>
      </c>
      <c r="K75" s="16">
        <f t="shared" ref="K75:K76" si="24">SUM(F75:J75)</f>
        <v>9918.2999999999993</v>
      </c>
      <c r="L75" s="15">
        <f>VLOOKUP($A75,[1]Hoja1!$A$9:$AM$280,31,0)</f>
        <v>1114.3399999999999</v>
      </c>
      <c r="M75" s="16">
        <f t="shared" ref="M75:M76" si="25">+K75-L75</f>
        <v>8803.9599999999991</v>
      </c>
    </row>
    <row r="76" spans="1:13" s="11" customFormat="1" ht="10.5" customHeight="1" x14ac:dyDescent="0.25">
      <c r="A76" s="32" t="s">
        <v>152</v>
      </c>
      <c r="B76" s="17" t="s">
        <v>141</v>
      </c>
      <c r="C76" s="14" t="s">
        <v>142</v>
      </c>
      <c r="D76" s="14" t="s">
        <v>178</v>
      </c>
      <c r="E76" s="15">
        <f t="shared" si="23"/>
        <v>316.66666666666669</v>
      </c>
      <c r="F76" s="15">
        <f>VLOOKUP($A76,[1]Hoja1!$A$9:$AM$280,3,0)</f>
        <v>9500</v>
      </c>
      <c r="G76" s="15">
        <f>VLOOKUP($A76,[1]Hoja1!$A$9:$AM$280,7,0)</f>
        <v>0</v>
      </c>
      <c r="H76" s="15">
        <f>VLOOKUP($A76,[1]Hoja1!$A$9:$AM$280,6,0)</f>
        <v>0</v>
      </c>
      <c r="I76" s="15">
        <f>VLOOKUP($A76,[1]Hoja1!$A$9:$AM$280,5,0)</f>
        <v>4750</v>
      </c>
      <c r="J76" s="15">
        <f>VLOOKUP($A76,[1]Hoja1!$A$9:$AM$280,4,0)+VLOOKUP($A76,[1]Hoja1!$A$9:$AM$280,8,0)</f>
        <v>9537.56</v>
      </c>
      <c r="K76" s="16">
        <f t="shared" si="24"/>
        <v>23787.559999999998</v>
      </c>
      <c r="L76" s="15">
        <f>VLOOKUP($A76,[1]Hoja1!$A$9:$AM$280,31,0)</f>
        <v>4381.04</v>
      </c>
      <c r="M76" s="16">
        <f t="shared" si="25"/>
        <v>19406.519999999997</v>
      </c>
    </row>
    <row r="77" spans="1:13" s="11" customFormat="1" ht="10.5" customHeight="1" x14ac:dyDescent="0.25">
      <c r="A77" s="32"/>
      <c r="B77" s="17"/>
      <c r="C77" s="14"/>
      <c r="D77" s="14"/>
      <c r="E77" s="15"/>
      <c r="F77" s="15"/>
      <c r="G77" s="14"/>
      <c r="H77" s="14"/>
      <c r="I77" s="14"/>
      <c r="J77" s="14"/>
      <c r="K77" s="16"/>
      <c r="L77" s="16"/>
      <c r="M77" s="16"/>
    </row>
    <row r="78" spans="1:13" s="11" customFormat="1" ht="17.25" customHeight="1" x14ac:dyDescent="0.25">
      <c r="A78" s="6" t="s">
        <v>131</v>
      </c>
      <c r="B78" s="7"/>
      <c r="C78" s="8"/>
      <c r="D78" s="8"/>
      <c r="E78" s="9"/>
      <c r="F78" s="9"/>
      <c r="G78" s="8"/>
      <c r="H78" s="8"/>
      <c r="I78" s="8"/>
      <c r="J78" s="8"/>
      <c r="K78" s="10"/>
      <c r="L78" s="10"/>
      <c r="M78" s="10"/>
    </row>
    <row r="79" spans="1:13" s="11" customFormat="1" ht="10.5" customHeight="1" x14ac:dyDescent="0.25">
      <c r="A79" s="32" t="s">
        <v>153</v>
      </c>
      <c r="B79" s="13" t="s">
        <v>132</v>
      </c>
      <c r="C79" s="22" t="s">
        <v>17</v>
      </c>
      <c r="D79" s="14" t="s">
        <v>178</v>
      </c>
      <c r="E79" s="15">
        <f t="shared" ref="E79:E80" si="26">+F79/30</f>
        <v>133.33333333333334</v>
      </c>
      <c r="F79" s="15">
        <f>VLOOKUP($A79,[1]Hoja1!$A$9:$AM$280,3,0)</f>
        <v>4000</v>
      </c>
      <c r="G79" s="15">
        <f>VLOOKUP($A79,[1]Hoja1!$A$9:$AM$280,7,0)</f>
        <v>0</v>
      </c>
      <c r="H79" s="15">
        <f>VLOOKUP($A79,[1]Hoja1!$A$9:$AM$280,6,0)</f>
        <v>0</v>
      </c>
      <c r="I79" s="15">
        <f>VLOOKUP($A79,[1]Hoja1!$A$9:$AM$280,5,0)</f>
        <v>2000</v>
      </c>
      <c r="J79" s="15">
        <f>VLOOKUP($A79,[1]Hoja1!$A$9:$AM$280,4,0)+VLOOKUP($A79,[1]Hoja1!$A$9:$AM$280,8,0)</f>
        <v>2139.6999999999998</v>
      </c>
      <c r="K79" s="16">
        <f t="shared" ref="K79:K80" si="27">SUM(F79:J79)</f>
        <v>8139.7</v>
      </c>
      <c r="L79" s="15">
        <f>VLOOKUP($A79,[1]Hoja1!$A$9:$AM$280,31,0)</f>
        <v>832.48</v>
      </c>
      <c r="M79" s="16">
        <f t="shared" ref="M79:M80" si="28">+K79-L79</f>
        <v>7307.2199999999993</v>
      </c>
    </row>
    <row r="80" spans="1:13" s="11" customFormat="1" ht="10.5" customHeight="1" x14ac:dyDescent="0.25">
      <c r="A80" s="32" t="s">
        <v>154</v>
      </c>
      <c r="B80" s="17" t="s">
        <v>133</v>
      </c>
      <c r="C80" s="14" t="s">
        <v>17</v>
      </c>
      <c r="D80" s="14" t="s">
        <v>178</v>
      </c>
      <c r="E80" s="15">
        <f t="shared" si="26"/>
        <v>133.33333333333334</v>
      </c>
      <c r="F80" s="15">
        <f>VLOOKUP($A80,[1]Hoja1!$A$9:$AM$280,3,0)</f>
        <v>4000</v>
      </c>
      <c r="G80" s="15">
        <f>VLOOKUP($A80,[1]Hoja1!$A$9:$AM$280,7,0)</f>
        <v>0</v>
      </c>
      <c r="H80" s="15">
        <f>VLOOKUP($A80,[1]Hoja1!$A$9:$AM$280,6,0)</f>
        <v>0</v>
      </c>
      <c r="I80" s="15">
        <f>VLOOKUP($A80,[1]Hoja1!$A$9:$AM$280,5,0)</f>
        <v>2000</v>
      </c>
      <c r="J80" s="15">
        <f>VLOOKUP($A80,[1]Hoja1!$A$9:$AM$280,4,0)+VLOOKUP($A80,[1]Hoja1!$A$9:$AM$280,8,0)</f>
        <v>2139.6999999999998</v>
      </c>
      <c r="K80" s="16">
        <f t="shared" si="27"/>
        <v>8139.7</v>
      </c>
      <c r="L80" s="15">
        <f>VLOOKUP($A80,[1]Hoja1!$A$9:$AM$280,31,0)</f>
        <v>832.48</v>
      </c>
      <c r="M80" s="16">
        <f t="shared" si="28"/>
        <v>7307.2199999999993</v>
      </c>
    </row>
    <row r="81" spans="1:13" s="11" customFormat="1" ht="10.5" customHeight="1" x14ac:dyDescent="0.25">
      <c r="A81" s="32"/>
      <c r="B81" s="17"/>
      <c r="C81" s="14"/>
      <c r="D81" s="14"/>
      <c r="E81" s="15"/>
      <c r="F81" s="15"/>
      <c r="G81" s="14"/>
      <c r="H81" s="14"/>
      <c r="I81" s="14"/>
      <c r="J81" s="14"/>
      <c r="K81" s="16"/>
      <c r="L81" s="16"/>
      <c r="M81" s="16"/>
    </row>
    <row r="82" spans="1:13" s="11" customFormat="1" ht="17.25" customHeight="1" x14ac:dyDescent="0.25">
      <c r="A82" s="6" t="s">
        <v>85</v>
      </c>
      <c r="B82" s="7"/>
      <c r="C82" s="8"/>
      <c r="D82" s="8"/>
      <c r="E82" s="9"/>
      <c r="F82" s="9"/>
      <c r="G82" s="8"/>
      <c r="H82" s="8"/>
      <c r="I82" s="8"/>
      <c r="J82" s="8"/>
      <c r="K82" s="10"/>
      <c r="L82" s="10"/>
      <c r="M82" s="10"/>
    </row>
    <row r="83" spans="1:13" s="11" customFormat="1" ht="10.5" customHeight="1" x14ac:dyDescent="0.25">
      <c r="A83" s="32" t="s">
        <v>86</v>
      </c>
      <c r="B83" s="13" t="s">
        <v>87</v>
      </c>
      <c r="C83" s="22" t="s">
        <v>88</v>
      </c>
      <c r="D83" s="22" t="s">
        <v>18</v>
      </c>
      <c r="E83" s="15">
        <f>+F83/30</f>
        <v>436.25</v>
      </c>
      <c r="F83" s="15">
        <f>VLOOKUP($A83,[1]Hoja1!$A$9:$AM$280,3,0)</f>
        <v>13087.5</v>
      </c>
      <c r="G83" s="15">
        <f>VLOOKUP($A83,[1]Hoja1!$A$9:$AM$280,7,0)</f>
        <v>0</v>
      </c>
      <c r="H83" s="15">
        <f>VLOOKUP($A83,[1]Hoja1!$A$9:$AM$280,6,0)</f>
        <v>0</v>
      </c>
      <c r="I83" s="15">
        <f>VLOOKUP($A83,[1]Hoja1!$A$9:$AM$280,5,0)</f>
        <v>0</v>
      </c>
      <c r="J83" s="15">
        <f>VLOOKUP($A83,[1]Hoja1!$A$9:$AM$280,4,0)+VLOOKUP($A83,[1]Hoja1!$A$9:$AM$280,8,0)</f>
        <v>0</v>
      </c>
      <c r="K83" s="16">
        <f>SUM(F83:J83)</f>
        <v>13087.5</v>
      </c>
      <c r="L83" s="15">
        <f>VLOOKUP($A83,[1]Hoja1!$A$9:$AM$280,31,0)</f>
        <v>5401.26</v>
      </c>
      <c r="M83" s="16">
        <f>+K83-L83</f>
        <v>7686.24</v>
      </c>
    </row>
    <row r="84" spans="1:13" s="11" customFormat="1" ht="10.5" customHeight="1" x14ac:dyDescent="0.25">
      <c r="A84" s="32"/>
      <c r="B84" s="17"/>
      <c r="C84" s="14"/>
      <c r="D84" s="14"/>
      <c r="E84" s="15"/>
      <c r="F84" s="15"/>
      <c r="G84" s="14"/>
      <c r="H84" s="14"/>
      <c r="I84" s="14"/>
      <c r="J84" s="14"/>
      <c r="K84" s="16"/>
      <c r="L84" s="16"/>
      <c r="M84" s="16"/>
    </row>
    <row r="85" spans="1:13" s="11" customFormat="1" ht="17.25" customHeight="1" x14ac:dyDescent="0.25">
      <c r="A85" s="6" t="s">
        <v>89</v>
      </c>
      <c r="B85" s="7"/>
      <c r="C85" s="8"/>
      <c r="D85" s="8"/>
      <c r="E85" s="9"/>
      <c r="F85" s="9"/>
      <c r="G85" s="8"/>
      <c r="H85" s="8"/>
      <c r="I85" s="8"/>
      <c r="J85" s="8"/>
      <c r="K85" s="10"/>
      <c r="L85" s="10"/>
      <c r="M85" s="10"/>
    </row>
    <row r="86" spans="1:13" s="11" customFormat="1" ht="10.5" customHeight="1" x14ac:dyDescent="0.25">
      <c r="A86" s="32" t="s">
        <v>90</v>
      </c>
      <c r="B86" s="13" t="s">
        <v>91</v>
      </c>
      <c r="C86" s="22" t="s">
        <v>17</v>
      </c>
      <c r="D86" s="22" t="s">
        <v>18</v>
      </c>
      <c r="E86" s="15">
        <f t="shared" ref="E86:E87" si="29">+F86/30</f>
        <v>217.79333333333335</v>
      </c>
      <c r="F86" s="15">
        <f>VLOOKUP($A86,[1]Hoja1!$A$9:$AM$280,3,0)</f>
        <v>6533.8</v>
      </c>
      <c r="G86" s="15">
        <f>VLOOKUP($A86,[1]Hoja1!$A$9:$AM$280,7,0)</f>
        <v>0</v>
      </c>
      <c r="H86" s="15">
        <f>VLOOKUP($A86,[1]Hoja1!$A$9:$AM$280,6,0)</f>
        <v>0</v>
      </c>
      <c r="I86" s="15">
        <f>VLOOKUP($A86,[1]Hoja1!$A$9:$AM$280,5,0)</f>
        <v>3266.9</v>
      </c>
      <c r="J86" s="15">
        <f>VLOOKUP($A86,[1]Hoja1!$A$9:$AM$280,4,0)+VLOOKUP($A86,[1]Hoja1!$A$9:$AM$280,8,0)</f>
        <v>0</v>
      </c>
      <c r="K86" s="16">
        <f t="shared" ref="K86:K87" si="30">SUM(F86:J86)</f>
        <v>9800.7000000000007</v>
      </c>
      <c r="L86" s="15">
        <f>VLOOKUP($A86,[1]Hoja1!$A$9:$AM$280,31,0)</f>
        <v>1091.74</v>
      </c>
      <c r="M86" s="16">
        <f t="shared" ref="M86:M87" si="31">+K86-L86</f>
        <v>8708.9600000000009</v>
      </c>
    </row>
    <row r="87" spans="1:13" s="11" customFormat="1" ht="10.5" customHeight="1" x14ac:dyDescent="0.25">
      <c r="A87" s="32" t="s">
        <v>145</v>
      </c>
      <c r="B87" s="13" t="s">
        <v>134</v>
      </c>
      <c r="C87" s="22" t="s">
        <v>135</v>
      </c>
      <c r="D87" s="22" t="s">
        <v>18</v>
      </c>
      <c r="E87" s="15">
        <f t="shared" si="29"/>
        <v>222</v>
      </c>
      <c r="F87" s="15">
        <f>VLOOKUP($A87,[1]Hoja1!$A$9:$AM$280,3,0)</f>
        <v>6660</v>
      </c>
      <c r="G87" s="15">
        <f>VLOOKUP($A87,[1]Hoja1!$A$9:$AM$280,7,0)</f>
        <v>0</v>
      </c>
      <c r="H87" s="15">
        <f>VLOOKUP($A87,[1]Hoja1!$A$9:$AM$280,6,0)</f>
        <v>0</v>
      </c>
      <c r="I87" s="15">
        <f>VLOOKUP($A87,[1]Hoja1!$A$9:$AM$280,5,0)</f>
        <v>3330</v>
      </c>
      <c r="J87" s="15">
        <f>VLOOKUP($A87,[1]Hoja1!$A$9:$AM$280,4,0)+VLOOKUP($A87,[1]Hoja1!$A$9:$AM$280,8,0)</f>
        <v>1120.74</v>
      </c>
      <c r="K87" s="16">
        <f t="shared" si="30"/>
        <v>11110.74</v>
      </c>
      <c r="L87" s="15">
        <f>VLOOKUP($A87,[1]Hoja1!$A$9:$AM$280,31,0)</f>
        <v>1340.08</v>
      </c>
      <c r="M87" s="16">
        <f t="shared" si="31"/>
        <v>9770.66</v>
      </c>
    </row>
    <row r="88" spans="1:13" s="11" customFormat="1" ht="10.5" customHeight="1" x14ac:dyDescent="0.25">
      <c r="A88" s="32"/>
      <c r="B88" s="17"/>
      <c r="C88" s="14"/>
      <c r="D88" s="14"/>
      <c r="E88" s="15"/>
      <c r="F88" s="15"/>
      <c r="G88" s="14"/>
      <c r="H88" s="14"/>
      <c r="I88" s="14"/>
      <c r="J88" s="14"/>
      <c r="K88" s="16"/>
      <c r="L88" s="16"/>
      <c r="M88" s="16"/>
    </row>
    <row r="89" spans="1:13" s="11" customFormat="1" ht="17.25" customHeight="1" x14ac:dyDescent="0.25">
      <c r="A89" s="6" t="s">
        <v>92</v>
      </c>
      <c r="B89" s="7"/>
      <c r="C89" s="8"/>
      <c r="D89" s="8"/>
      <c r="E89" s="9"/>
      <c r="F89" s="9"/>
      <c r="G89" s="8"/>
      <c r="H89" s="8"/>
      <c r="I89" s="8"/>
      <c r="J89" s="8"/>
      <c r="K89" s="10"/>
      <c r="L89" s="10"/>
      <c r="M89" s="10"/>
    </row>
    <row r="90" spans="1:13" s="11" customFormat="1" ht="10.5" customHeight="1" x14ac:dyDescent="0.25">
      <c r="A90" s="32" t="s">
        <v>93</v>
      </c>
      <c r="B90" s="13" t="s">
        <v>94</v>
      </c>
      <c r="C90" s="22" t="s">
        <v>17</v>
      </c>
      <c r="D90" s="22" t="s">
        <v>18</v>
      </c>
      <c r="E90" s="15">
        <f>+F90/30</f>
        <v>203.73333333333332</v>
      </c>
      <c r="F90" s="15">
        <f>VLOOKUP($A90,[1]Hoja1!$A$9:$AM$280,3,0)</f>
        <v>6112</v>
      </c>
      <c r="G90" s="15">
        <f>VLOOKUP($A90,[1]Hoja1!$A$9:$AM$280,7,0)</f>
        <v>0</v>
      </c>
      <c r="H90" s="15">
        <f>VLOOKUP($A90,[1]Hoja1!$A$9:$AM$280,6,0)</f>
        <v>0</v>
      </c>
      <c r="I90" s="15">
        <f>VLOOKUP($A90,[1]Hoja1!$A$9:$AM$280,5,0)</f>
        <v>3056</v>
      </c>
      <c r="J90" s="15">
        <f>VLOOKUP($A90,[1]Hoja1!$A$9:$AM$280,4,0)+VLOOKUP($A90,[1]Hoja1!$A$9:$AM$280,8,0)</f>
        <v>0</v>
      </c>
      <c r="K90" s="16">
        <f>SUM(F90:J90)</f>
        <v>9168</v>
      </c>
      <c r="L90" s="15">
        <f>VLOOKUP($A90,[1]Hoja1!$A$9:$AM$280,31,0)</f>
        <v>986.58</v>
      </c>
      <c r="M90" s="16">
        <f>+K90-L90</f>
        <v>8181.42</v>
      </c>
    </row>
    <row r="91" spans="1:13" s="11" customFormat="1" ht="10.5" customHeight="1" x14ac:dyDescent="0.25">
      <c r="A91" s="32"/>
      <c r="B91" s="17"/>
      <c r="C91" s="14"/>
      <c r="D91" s="14"/>
      <c r="E91" s="15"/>
      <c r="F91" s="15"/>
      <c r="G91" s="14"/>
      <c r="H91" s="14"/>
      <c r="I91" s="14"/>
      <c r="J91" s="14"/>
      <c r="K91" s="16"/>
      <c r="L91" s="16"/>
      <c r="M91" s="16"/>
    </row>
    <row r="92" spans="1:13" s="11" customFormat="1" ht="17.25" customHeight="1" x14ac:dyDescent="0.25">
      <c r="A92" s="6" t="s">
        <v>95</v>
      </c>
      <c r="B92" s="7"/>
      <c r="C92" s="8"/>
      <c r="D92" s="8"/>
      <c r="E92" s="9"/>
      <c r="F92" s="9"/>
      <c r="G92" s="8"/>
      <c r="H92" s="8"/>
      <c r="I92" s="8"/>
      <c r="J92" s="8"/>
      <c r="K92" s="10"/>
      <c r="L92" s="10"/>
      <c r="M92" s="10"/>
    </row>
    <row r="93" spans="1:13" s="11" customFormat="1" ht="10.5" customHeight="1" x14ac:dyDescent="0.25">
      <c r="A93" s="32" t="s">
        <v>96</v>
      </c>
      <c r="B93" s="13" t="s">
        <v>97</v>
      </c>
      <c r="C93" s="22" t="s">
        <v>17</v>
      </c>
      <c r="D93" s="22" t="s">
        <v>18</v>
      </c>
      <c r="E93" s="15">
        <f>+F93/30</f>
        <v>320.2</v>
      </c>
      <c r="F93" s="15">
        <f>VLOOKUP($A93,[1]Hoja1!$A$9:$AM$280,3,0)</f>
        <v>9606</v>
      </c>
      <c r="G93" s="15">
        <f>VLOOKUP($A93,[1]Hoja1!$A$9:$AM$280,7,0)</f>
        <v>0</v>
      </c>
      <c r="H93" s="15">
        <f>VLOOKUP($A93,[1]Hoja1!$A$9:$AM$280,6,0)</f>
        <v>0</v>
      </c>
      <c r="I93" s="15">
        <f>VLOOKUP($A93,[1]Hoja1!$A$9:$AM$280,5,0)</f>
        <v>4803</v>
      </c>
      <c r="J93" s="15">
        <f>VLOOKUP($A93,[1]Hoja1!$A$9:$AM$280,4,0)+VLOOKUP($A93,[1]Hoja1!$A$9:$AM$280,8,0)</f>
        <v>0</v>
      </c>
      <c r="K93" s="16">
        <f>SUM(F93:J93)</f>
        <v>14409</v>
      </c>
      <c r="L93" s="15">
        <f>VLOOKUP($A93,[1]Hoja1!$A$9:$AM$280,31,0)</f>
        <v>6097.6</v>
      </c>
      <c r="M93" s="16">
        <f>+K93-L93</f>
        <v>8311.4</v>
      </c>
    </row>
    <row r="94" spans="1:13" s="11" customFormat="1" ht="10.5" customHeight="1" x14ac:dyDescent="0.25">
      <c r="A94" s="32"/>
      <c r="B94" s="17"/>
      <c r="C94" s="14"/>
      <c r="D94" s="14"/>
      <c r="E94" s="15"/>
      <c r="F94" s="15"/>
      <c r="G94" s="14"/>
      <c r="H94" s="14"/>
      <c r="I94" s="14"/>
      <c r="J94" s="14"/>
      <c r="K94" s="16"/>
      <c r="L94" s="16"/>
      <c r="M94" s="16"/>
    </row>
    <row r="95" spans="1:13" s="11" customFormat="1" ht="17.25" customHeight="1" x14ac:dyDescent="0.25">
      <c r="A95" s="6" t="s">
        <v>211</v>
      </c>
      <c r="B95" s="7"/>
      <c r="C95" s="8"/>
      <c r="D95" s="8"/>
      <c r="E95" s="9"/>
      <c r="F95" s="9"/>
      <c r="G95" s="8"/>
      <c r="H95" s="8"/>
      <c r="I95" s="8"/>
      <c r="J95" s="8"/>
      <c r="K95" s="10"/>
      <c r="L95" s="10"/>
      <c r="M95" s="10"/>
    </row>
    <row r="96" spans="1:13" s="11" customFormat="1" ht="10.5" customHeight="1" x14ac:dyDescent="0.25">
      <c r="A96" s="32" t="s">
        <v>100</v>
      </c>
      <c r="B96" s="13" t="s">
        <v>101</v>
      </c>
      <c r="C96" s="22" t="s">
        <v>17</v>
      </c>
      <c r="D96" s="22" t="s">
        <v>18</v>
      </c>
      <c r="E96" s="15">
        <f t="shared" ref="E96" si="32">+F96/30</f>
        <v>175.96</v>
      </c>
      <c r="F96" s="15">
        <f>VLOOKUP($A96,[1]Hoja1!$A$9:$AM$280,3,0)</f>
        <v>5278.8</v>
      </c>
      <c r="G96" s="15">
        <f>VLOOKUP($A96,[1]Hoja1!$A$9:$AM$280,7,0)</f>
        <v>0</v>
      </c>
      <c r="H96" s="15">
        <f>VLOOKUP($A96,[1]Hoja1!$A$9:$AM$280,6,0)</f>
        <v>0</v>
      </c>
      <c r="I96" s="15">
        <f>VLOOKUP($A96,[1]Hoja1!$A$9:$AM$280,5,0)</f>
        <v>2639.4</v>
      </c>
      <c r="J96" s="15">
        <f>VLOOKUP($A96,[1]Hoja1!$A$9:$AM$280,4,0)+VLOOKUP($A96,[1]Hoja1!$A$9:$AM$280,8,0)</f>
        <v>0</v>
      </c>
      <c r="K96" s="16">
        <f t="shared" ref="K96:K97" si="33">SUM(F96:J96)</f>
        <v>7918.2000000000007</v>
      </c>
      <c r="L96" s="15">
        <f>VLOOKUP($A96,[1]Hoja1!$A$9:$AM$280,31,0)</f>
        <v>813.28</v>
      </c>
      <c r="M96" s="16">
        <f t="shared" ref="M96:M97" si="34">+K96-L96</f>
        <v>7104.920000000001</v>
      </c>
    </row>
    <row r="97" spans="1:13" s="11" customFormat="1" ht="10.5" customHeight="1" x14ac:dyDescent="0.25">
      <c r="A97" s="32" t="s">
        <v>212</v>
      </c>
      <c r="B97" s="13" t="s">
        <v>213</v>
      </c>
      <c r="C97" s="22" t="s">
        <v>17</v>
      </c>
      <c r="D97" s="14" t="s">
        <v>178</v>
      </c>
      <c r="E97" s="15">
        <v>220</v>
      </c>
      <c r="F97" s="15">
        <f>VLOOKUP($A97,[1]Hoja1!$A$9:$AM$280,3,0)</f>
        <v>3657.4</v>
      </c>
      <c r="G97" s="15">
        <f>VLOOKUP($A97,[1]Hoja1!$A$9:$AM$280,7,0)</f>
        <v>0</v>
      </c>
      <c r="H97" s="15">
        <f>VLOOKUP($A97,[1]Hoja1!$A$9:$AM$280,6,0)</f>
        <v>0</v>
      </c>
      <c r="I97" s="15">
        <f>VLOOKUP($A97,[1]Hoja1!$A$9:$AM$280,5,0)</f>
        <v>1828.7</v>
      </c>
      <c r="J97" s="15">
        <f>VLOOKUP($A97,[1]Hoja1!$A$9:$AM$280,4,0)+VLOOKUP($A97,[1]Hoja1!$A$9:$AM$280,8,0)</f>
        <v>2073.9</v>
      </c>
      <c r="K97" s="16">
        <f t="shared" si="33"/>
        <v>7560</v>
      </c>
      <c r="L97" s="15">
        <f>VLOOKUP($A97,[1]Hoja1!$A$9:$AM$280,31,0)</f>
        <v>3069.84</v>
      </c>
      <c r="M97" s="16">
        <f t="shared" si="34"/>
        <v>4490.16</v>
      </c>
    </row>
    <row r="98" spans="1:13" s="11" customFormat="1" ht="10.5" customHeight="1" x14ac:dyDescent="0.25">
      <c r="A98" s="32"/>
      <c r="B98" s="17"/>
      <c r="C98" s="14"/>
      <c r="D98" s="14"/>
      <c r="E98" s="15"/>
      <c r="F98" s="15"/>
      <c r="G98" s="14"/>
      <c r="H98" s="14"/>
      <c r="I98" s="14"/>
      <c r="J98" s="14"/>
      <c r="K98" s="16"/>
      <c r="L98" s="16"/>
      <c r="M98" s="16"/>
    </row>
    <row r="99" spans="1:13" s="11" customFormat="1" ht="17.25" customHeight="1" x14ac:dyDescent="0.25">
      <c r="A99" s="6" t="s">
        <v>99</v>
      </c>
      <c r="B99" s="7"/>
      <c r="C99" s="8"/>
      <c r="D99" s="8"/>
      <c r="E99" s="9"/>
      <c r="F99" s="9"/>
      <c r="G99" s="8"/>
      <c r="H99" s="8"/>
      <c r="I99" s="8"/>
      <c r="J99" s="8"/>
      <c r="K99" s="10"/>
      <c r="L99" s="10"/>
      <c r="M99" s="10"/>
    </row>
    <row r="100" spans="1:13" s="11" customFormat="1" ht="10.5" customHeight="1" x14ac:dyDescent="0.25">
      <c r="A100" s="32" t="s">
        <v>102</v>
      </c>
      <c r="B100" s="13" t="s">
        <v>103</v>
      </c>
      <c r="C100" s="22" t="s">
        <v>46</v>
      </c>
      <c r="D100" s="22" t="s">
        <v>18</v>
      </c>
      <c r="E100" s="15">
        <f t="shared" ref="E100:E101" si="35">+F100/30</f>
        <v>97.959666666666664</v>
      </c>
      <c r="F100" s="15">
        <f>VLOOKUP($A100,[1]Hoja1!$A$9:$AM$280,3,0)</f>
        <v>2938.79</v>
      </c>
      <c r="G100" s="15">
        <f>VLOOKUP($A100,[1]Hoja1!$A$9:$AM$280,7,0)</f>
        <v>0</v>
      </c>
      <c r="H100" s="15">
        <f>VLOOKUP($A100,[1]Hoja1!$A$9:$AM$280,6,0)</f>
        <v>0</v>
      </c>
      <c r="I100" s="15">
        <f>VLOOKUP($A100,[1]Hoja1!$A$9:$AM$280,5,0)</f>
        <v>0</v>
      </c>
      <c r="J100" s="15">
        <f>VLOOKUP($A100,[1]Hoja1!$A$9:$AM$280,4,0)+VLOOKUP($A100,[1]Hoja1!$A$9:$AM$280,8,0)</f>
        <v>0</v>
      </c>
      <c r="K100" s="16">
        <f t="shared" ref="K100:K103" si="36">SUM(F100:J100)</f>
        <v>2938.79</v>
      </c>
      <c r="L100" s="15">
        <f>VLOOKUP($A100,[1]Hoja1!$A$9:$AM$280,31,0)</f>
        <v>-201.54</v>
      </c>
      <c r="M100" s="16">
        <f t="shared" ref="M100:M103" si="37">+K100-L100</f>
        <v>3140.33</v>
      </c>
    </row>
    <row r="101" spans="1:13" s="11" customFormat="1" ht="10.5" customHeight="1" x14ac:dyDescent="0.25">
      <c r="A101" s="32" t="s">
        <v>155</v>
      </c>
      <c r="B101" s="13" t="s">
        <v>104</v>
      </c>
      <c r="C101" s="22" t="s">
        <v>17</v>
      </c>
      <c r="D101" s="22" t="s">
        <v>18</v>
      </c>
      <c r="E101" s="15">
        <f t="shared" si="35"/>
        <v>222.22</v>
      </c>
      <c r="F101" s="15">
        <f>VLOOKUP($A101,[1]Hoja1!$A$9:$AM$280,3,0)</f>
        <v>6666.6</v>
      </c>
      <c r="G101" s="15">
        <f>VLOOKUP($A101,[1]Hoja1!$A$9:$AM$280,7,0)</f>
        <v>0</v>
      </c>
      <c r="H101" s="15">
        <f>VLOOKUP($A101,[1]Hoja1!$A$9:$AM$280,6,0)</f>
        <v>0</v>
      </c>
      <c r="I101" s="15">
        <f>VLOOKUP($A101,[1]Hoja1!$A$9:$AM$280,5,0)</f>
        <v>3333.3</v>
      </c>
      <c r="J101" s="15">
        <f>VLOOKUP($A101,[1]Hoja1!$A$9:$AM$280,4,0)+VLOOKUP($A101,[1]Hoja1!$A$9:$AM$280,8,0)</f>
        <v>1110.8399999999999</v>
      </c>
      <c r="K101" s="16">
        <f t="shared" si="36"/>
        <v>11110.740000000002</v>
      </c>
      <c r="L101" s="15">
        <f>VLOOKUP($A101,[1]Hoja1!$A$9:$AM$280,31,0)</f>
        <v>1340.12</v>
      </c>
      <c r="M101" s="16">
        <f t="shared" si="37"/>
        <v>9770.6200000000026</v>
      </c>
    </row>
    <row r="102" spans="1:13" s="11" customFormat="1" ht="10.5" customHeight="1" x14ac:dyDescent="0.25">
      <c r="A102" s="32" t="s">
        <v>156</v>
      </c>
      <c r="B102" s="13" t="s">
        <v>138</v>
      </c>
      <c r="C102" s="22" t="s">
        <v>139</v>
      </c>
      <c r="D102" s="14" t="s">
        <v>178</v>
      </c>
      <c r="E102" s="15">
        <f t="shared" ref="E102" si="38">+F102/30</f>
        <v>266.66666666666669</v>
      </c>
      <c r="F102" s="15">
        <f>VLOOKUP($A102,[1]Hoja1!$A$9:$AM$280,3,0)</f>
        <v>8000</v>
      </c>
      <c r="G102" s="15">
        <f>VLOOKUP($A102,[1]Hoja1!$A$9:$AM$280,7,0)</f>
        <v>0</v>
      </c>
      <c r="H102" s="15">
        <f>VLOOKUP($A102,[1]Hoja1!$A$9:$AM$280,6,0)</f>
        <v>0</v>
      </c>
      <c r="I102" s="15">
        <f>VLOOKUP($A102,[1]Hoja1!$A$9:$AM$280,5,0)</f>
        <v>4000</v>
      </c>
      <c r="J102" s="15">
        <f>VLOOKUP($A102,[1]Hoja1!$A$9:$AM$280,4,0)+VLOOKUP($A102,[1]Hoja1!$A$9:$AM$280,8,0)</f>
        <v>8000</v>
      </c>
      <c r="K102" s="16">
        <f t="shared" si="36"/>
        <v>20000</v>
      </c>
      <c r="L102" s="15">
        <f>VLOOKUP($A102,[1]Hoja1!$A$9:$AM$280,31,0)</f>
        <v>3422.16</v>
      </c>
      <c r="M102" s="16">
        <f t="shared" ref="M102" si="39">+K102-L102</f>
        <v>16577.84</v>
      </c>
    </row>
    <row r="103" spans="1:13" s="11" customFormat="1" ht="10.5" customHeight="1" x14ac:dyDescent="0.25">
      <c r="A103" s="32" t="s">
        <v>207</v>
      </c>
      <c r="B103" s="13" t="s">
        <v>208</v>
      </c>
      <c r="C103" s="22" t="s">
        <v>17</v>
      </c>
      <c r="D103" s="14" t="s">
        <v>178</v>
      </c>
      <c r="E103" s="15">
        <v>220</v>
      </c>
      <c r="F103" s="15">
        <f>VLOOKUP($A103,[1]Hoja1!$A$9:$AM$280,3,0)</f>
        <v>4400</v>
      </c>
      <c r="G103" s="15">
        <f>VLOOKUP($A103,[1]Hoja1!$A$9:$AM$280,7,0)</f>
        <v>0</v>
      </c>
      <c r="H103" s="15">
        <f>VLOOKUP($A103,[1]Hoja1!$A$9:$AM$280,6,0)</f>
        <v>0</v>
      </c>
      <c r="I103" s="15">
        <f>VLOOKUP($A103,[1]Hoja1!$A$9:$AM$280,5,0)</f>
        <v>2200</v>
      </c>
      <c r="J103" s="15">
        <f>VLOOKUP($A103,[1]Hoja1!$A$9:$AM$280,4,0)+VLOOKUP($A103,[1]Hoja1!$A$9:$AM$280,8,0)</f>
        <v>2105.3000000000002</v>
      </c>
      <c r="K103" s="16">
        <f t="shared" si="36"/>
        <v>8705.2999999999993</v>
      </c>
      <c r="L103" s="15">
        <f>VLOOKUP($A103,[1]Hoja1!$A$9:$AM$280,31,0)</f>
        <v>912.32</v>
      </c>
      <c r="M103" s="16">
        <f t="shared" si="37"/>
        <v>7792.98</v>
      </c>
    </row>
    <row r="104" spans="1:13" s="11" customFormat="1" ht="10.5" customHeight="1" x14ac:dyDescent="0.25">
      <c r="A104" s="32"/>
      <c r="B104" s="17"/>
      <c r="C104" s="14"/>
      <c r="D104" s="14"/>
      <c r="E104" s="15"/>
      <c r="F104" s="15"/>
      <c r="G104" s="14"/>
      <c r="H104" s="14"/>
      <c r="I104" s="14"/>
      <c r="J104" s="14"/>
      <c r="K104" s="16"/>
      <c r="L104" s="16"/>
      <c r="M104" s="16"/>
    </row>
    <row r="105" spans="1:13" s="11" customFormat="1" ht="17.25" customHeight="1" x14ac:dyDescent="0.25">
      <c r="A105" s="6" t="s">
        <v>105</v>
      </c>
      <c r="B105" s="7"/>
      <c r="C105" s="8"/>
      <c r="D105" s="8"/>
      <c r="E105" s="9"/>
      <c r="F105" s="9"/>
      <c r="G105" s="8"/>
      <c r="H105" s="8"/>
      <c r="I105" s="8"/>
      <c r="J105" s="8"/>
      <c r="K105" s="10"/>
      <c r="L105" s="10"/>
      <c r="M105" s="10"/>
    </row>
    <row r="106" spans="1:13" s="11" customFormat="1" ht="10.5" customHeight="1" x14ac:dyDescent="0.25">
      <c r="A106" s="32" t="s">
        <v>106</v>
      </c>
      <c r="B106" s="13" t="s">
        <v>107</v>
      </c>
      <c r="C106" s="22" t="s">
        <v>17</v>
      </c>
      <c r="D106" s="22" t="s">
        <v>18</v>
      </c>
      <c r="E106" s="15">
        <f t="shared" ref="E106:E108" si="40">+F106/30</f>
        <v>141.86666666666667</v>
      </c>
      <c r="F106" s="15">
        <f>VLOOKUP($A106,[1]Hoja1!$A$9:$AM$280,3,0)</f>
        <v>4256</v>
      </c>
      <c r="G106" s="15">
        <f>VLOOKUP($A106,[1]Hoja1!$A$9:$AM$280,7,0)</f>
        <v>0</v>
      </c>
      <c r="H106" s="15">
        <f>VLOOKUP($A106,[1]Hoja1!$A$9:$AM$280,6,0)</f>
        <v>0</v>
      </c>
      <c r="I106" s="15">
        <f>VLOOKUP($A106,[1]Hoja1!$A$9:$AM$280,5,0)</f>
        <v>2128</v>
      </c>
      <c r="J106" s="15">
        <f>VLOOKUP($A106,[1]Hoja1!$A$9:$AM$280,4,0)+VLOOKUP($A106,[1]Hoja1!$A$9:$AM$280,8,0)</f>
        <v>0</v>
      </c>
      <c r="K106" s="16">
        <f t="shared" ref="K106:K108" si="41">SUM(F106:J106)</f>
        <v>6384</v>
      </c>
      <c r="L106" s="15">
        <f>VLOOKUP($A106,[1]Hoja1!$A$9:$AM$280,31,0)</f>
        <v>3110.14</v>
      </c>
      <c r="M106" s="16">
        <f t="shared" ref="M106:M108" si="42">+K106-L106</f>
        <v>3273.86</v>
      </c>
    </row>
    <row r="107" spans="1:13" s="11" customFormat="1" ht="10.5" customHeight="1" x14ac:dyDescent="0.25">
      <c r="A107" s="32" t="s">
        <v>209</v>
      </c>
      <c r="B107" s="13" t="s">
        <v>210</v>
      </c>
      <c r="C107" s="14" t="s">
        <v>17</v>
      </c>
      <c r="D107" s="14" t="s">
        <v>178</v>
      </c>
      <c r="E107" s="15">
        <f t="shared" ref="E107" si="43">+F107/30</f>
        <v>115.24666666666667</v>
      </c>
      <c r="F107" s="15">
        <f>VLOOKUP($A107,[1]Hoja1!$A$9:$AM$280,3,0)</f>
        <v>3457.4</v>
      </c>
      <c r="G107" s="15">
        <f>VLOOKUP($A107,[1]Hoja1!$A$9:$AM$280,7,0)</f>
        <v>0</v>
      </c>
      <c r="H107" s="15">
        <f>VLOOKUP($A107,[1]Hoja1!$A$9:$AM$280,6,0)</f>
        <v>0</v>
      </c>
      <c r="I107" s="15">
        <f>VLOOKUP($A107,[1]Hoja1!$A$9:$AM$280,5,0)</f>
        <v>1728.7</v>
      </c>
      <c r="J107" s="15">
        <f>VLOOKUP($A107,[1]Hoja1!$A$9:$AM$280,4,0)+VLOOKUP($A107,[1]Hoja1!$A$9:$AM$280,8,0)</f>
        <v>2813.9</v>
      </c>
      <c r="K107" s="16">
        <f>SUM(F107:J107)</f>
        <v>8000</v>
      </c>
      <c r="L107" s="15">
        <f>VLOOKUP($A107,[1]Hoja1!$A$9:$AM$280,31,0)</f>
        <v>852.9</v>
      </c>
      <c r="M107" s="16">
        <f t="shared" ref="M107" si="44">+K107-L107</f>
        <v>7147.1</v>
      </c>
    </row>
    <row r="108" spans="1:13" s="11" customFormat="1" ht="10.5" customHeight="1" x14ac:dyDescent="0.25">
      <c r="A108" s="32" t="s">
        <v>173</v>
      </c>
      <c r="B108" s="13" t="s">
        <v>174</v>
      </c>
      <c r="C108" s="22" t="s">
        <v>139</v>
      </c>
      <c r="D108" s="14" t="s">
        <v>178</v>
      </c>
      <c r="E108" s="15">
        <f t="shared" si="40"/>
        <v>222.22</v>
      </c>
      <c r="F108" s="15">
        <f>VLOOKUP($A108,[1]Hoja1!$A$9:$AM$280,3,0)</f>
        <v>6666.6</v>
      </c>
      <c r="G108" s="15">
        <f>VLOOKUP($A108,[1]Hoja1!$A$9:$AM$280,7,0)</f>
        <v>0</v>
      </c>
      <c r="H108" s="15">
        <f>VLOOKUP($A108,[1]Hoja1!$A$9:$AM$280,6,0)</f>
        <v>0</v>
      </c>
      <c r="I108" s="15">
        <f>VLOOKUP($A108,[1]Hoja1!$A$9:$AM$280,5,0)</f>
        <v>3333.3</v>
      </c>
      <c r="J108" s="15">
        <f>VLOOKUP($A108,[1]Hoja1!$A$9:$AM$280,4,0)+VLOOKUP($A108,[1]Hoja1!$A$9:$AM$280,8,0)</f>
        <v>10000.1</v>
      </c>
      <c r="K108" s="16">
        <f t="shared" si="41"/>
        <v>20000</v>
      </c>
      <c r="L108" s="15">
        <f>VLOOKUP($A108,[1]Hoja1!$A$9:$AM$280,31,0)</f>
        <v>3413.5</v>
      </c>
      <c r="M108" s="16">
        <f t="shared" si="42"/>
        <v>16586.5</v>
      </c>
    </row>
    <row r="109" spans="1:13" s="11" customFormat="1" ht="10.5" customHeight="1" x14ac:dyDescent="0.25">
      <c r="A109" s="32"/>
      <c r="B109" s="17"/>
      <c r="C109" s="14"/>
      <c r="D109" s="14"/>
      <c r="E109" s="15"/>
      <c r="F109" s="15"/>
      <c r="G109" s="14"/>
      <c r="H109" s="14"/>
      <c r="I109" s="14"/>
      <c r="J109" s="14"/>
      <c r="K109" s="16"/>
      <c r="L109" s="16"/>
      <c r="M109" s="16"/>
    </row>
    <row r="110" spans="1:13" s="11" customFormat="1" ht="17.25" customHeight="1" x14ac:dyDescent="0.25">
      <c r="A110" s="6" t="s">
        <v>108</v>
      </c>
      <c r="B110" s="7"/>
      <c r="C110" s="8"/>
      <c r="D110" s="8"/>
      <c r="E110" s="9"/>
      <c r="F110" s="9"/>
      <c r="G110" s="8"/>
      <c r="H110" s="8"/>
      <c r="I110" s="8"/>
      <c r="J110" s="8"/>
      <c r="K110" s="10"/>
      <c r="L110" s="10"/>
      <c r="M110" s="10"/>
    </row>
    <row r="111" spans="1:13" s="11" customFormat="1" ht="13.5" customHeight="1" x14ac:dyDescent="0.25">
      <c r="A111" s="32" t="s">
        <v>192</v>
      </c>
      <c r="B111" s="13" t="s">
        <v>193</v>
      </c>
      <c r="C111" s="22" t="s">
        <v>17</v>
      </c>
      <c r="D111" s="22" t="s">
        <v>178</v>
      </c>
      <c r="E111" s="15">
        <f t="shared" ref="E111:E114" si="45">+F111/30</f>
        <v>115.24666666666667</v>
      </c>
      <c r="F111" s="15">
        <f>VLOOKUP($A111,[1]Hoja1!$A$9:$AM$280,3,0)</f>
        <v>3457.4</v>
      </c>
      <c r="G111" s="15">
        <f>VLOOKUP($A111,[1]Hoja1!$A$9:$AM$280,7,0)</f>
        <v>0</v>
      </c>
      <c r="H111" s="15">
        <f>VLOOKUP($A111,[1]Hoja1!$A$9:$AM$280,6,0)</f>
        <v>0</v>
      </c>
      <c r="I111" s="15">
        <f>VLOOKUP($A111,[1]Hoja1!$A$9:$AM$280,5,0)</f>
        <v>1728.7</v>
      </c>
      <c r="J111" s="15">
        <f>VLOOKUP($A111,[1]Hoja1!$A$9:$AM$280,4,0)+VLOOKUP($A111,[1]Hoja1!$A$9:$AM$280,8,0)</f>
        <v>2813.92</v>
      </c>
      <c r="K111" s="16">
        <f t="shared" ref="K111:K114" si="46">SUM(F111:J111)</f>
        <v>8000.02</v>
      </c>
      <c r="L111" s="15">
        <f>VLOOKUP($A111,[1]Hoja1!$A$9:$AM$280,31,0)</f>
        <v>805.37</v>
      </c>
      <c r="M111" s="16">
        <f t="shared" ref="M111:M114" si="47">+K111-L111</f>
        <v>7194.6500000000005</v>
      </c>
    </row>
    <row r="112" spans="1:13" s="11" customFormat="1" ht="13.5" customHeight="1" x14ac:dyDescent="0.25">
      <c r="A112" s="32" t="s">
        <v>175</v>
      </c>
      <c r="B112" s="13" t="s">
        <v>176</v>
      </c>
      <c r="C112" s="22" t="s">
        <v>17</v>
      </c>
      <c r="D112" s="22" t="s">
        <v>178</v>
      </c>
      <c r="E112" s="15">
        <f t="shared" si="45"/>
        <v>86.435000000000002</v>
      </c>
      <c r="F112" s="15">
        <f>VLOOKUP($A112,[1]Hoja1!$A$9:$AM$280,3,0)</f>
        <v>2593.0500000000002</v>
      </c>
      <c r="G112" s="15">
        <f>VLOOKUP($A112,[1]Hoja1!$A$9:$AM$280,7,0)</f>
        <v>0</v>
      </c>
      <c r="H112" s="15">
        <f>VLOOKUP($A112,[1]Hoja1!$A$9:$AM$280,6,0)</f>
        <v>0</v>
      </c>
      <c r="I112" s="15">
        <f>VLOOKUP($A112,[1]Hoja1!$A$9:$AM$280,5,0)</f>
        <v>0</v>
      </c>
      <c r="J112" s="15">
        <f>VLOOKUP($A112,[1]Hoja1!$A$9:$AM$280,4,0)+VLOOKUP($A112,[1]Hoja1!$A$9:$AM$280,8,0)</f>
        <v>0</v>
      </c>
      <c r="K112" s="16">
        <f t="shared" si="46"/>
        <v>2593.0500000000002</v>
      </c>
      <c r="L112" s="15">
        <f>VLOOKUP($A112,[1]Hoja1!$A$9:$AM$280,31,0)</f>
        <v>74.33</v>
      </c>
      <c r="M112" s="16">
        <f t="shared" si="47"/>
        <v>2518.7200000000003</v>
      </c>
    </row>
    <row r="113" spans="1:13" s="11" customFormat="1" ht="13.5" customHeight="1" x14ac:dyDescent="0.25">
      <c r="A113" s="32" t="s">
        <v>171</v>
      </c>
      <c r="B113" s="13" t="s">
        <v>172</v>
      </c>
      <c r="C113" s="22" t="s">
        <v>17</v>
      </c>
      <c r="D113" s="22" t="s">
        <v>178</v>
      </c>
      <c r="E113" s="15">
        <f t="shared" si="45"/>
        <v>141.73333333333332</v>
      </c>
      <c r="F113" s="15">
        <f>VLOOKUP($A113,[1]Hoja1!$A$9:$AM$280,3,0)</f>
        <v>4252</v>
      </c>
      <c r="G113" s="15">
        <f>VLOOKUP($A113,[1]Hoja1!$A$9:$AM$280,7,0)</f>
        <v>0</v>
      </c>
      <c r="H113" s="15">
        <f>VLOOKUP($A113,[1]Hoja1!$A$9:$AM$280,6,0)</f>
        <v>0</v>
      </c>
      <c r="I113" s="15">
        <f>VLOOKUP($A113,[1]Hoja1!$A$9:$AM$280,5,0)</f>
        <v>2126</v>
      </c>
      <c r="J113" s="15">
        <f>VLOOKUP($A113,[1]Hoja1!$A$9:$AM$280,4,0)+VLOOKUP($A113,[1]Hoja1!$A$9:$AM$280,8,0)</f>
        <v>0</v>
      </c>
      <c r="K113" s="16">
        <f t="shared" si="46"/>
        <v>6378</v>
      </c>
      <c r="L113" s="15">
        <f>VLOOKUP($A113,[1]Hoja1!$A$9:$AM$280,31,0)</f>
        <v>1275.1400000000001</v>
      </c>
      <c r="M113" s="16">
        <f t="shared" si="47"/>
        <v>5102.8599999999997</v>
      </c>
    </row>
    <row r="114" spans="1:13" s="11" customFormat="1" ht="13.5" customHeight="1" x14ac:dyDescent="0.25">
      <c r="A114" s="32" t="s">
        <v>188</v>
      </c>
      <c r="B114" s="13" t="s">
        <v>189</v>
      </c>
      <c r="C114" s="22" t="s">
        <v>62</v>
      </c>
      <c r="D114" s="22" t="s">
        <v>178</v>
      </c>
      <c r="E114" s="15">
        <f t="shared" si="45"/>
        <v>115.24666666666667</v>
      </c>
      <c r="F114" s="15">
        <f>VLOOKUP($A114,[1]Hoja1!$A$9:$AM$280,3,0)</f>
        <v>3457.4</v>
      </c>
      <c r="G114" s="15">
        <f>VLOOKUP($A114,[1]Hoja1!$A$9:$AM$280,7,0)</f>
        <v>0</v>
      </c>
      <c r="H114" s="15">
        <f>VLOOKUP($A114,[1]Hoja1!$A$9:$AM$280,6,0)</f>
        <v>0</v>
      </c>
      <c r="I114" s="15">
        <f>VLOOKUP($A114,[1]Hoja1!$A$9:$AM$280,5,0)</f>
        <v>1728.7</v>
      </c>
      <c r="J114" s="15">
        <f>VLOOKUP($A114,[1]Hoja1!$A$9:$AM$280,4,0)+VLOOKUP($A114,[1]Hoja1!$A$9:$AM$280,8,0)</f>
        <v>1131.9000000000001</v>
      </c>
      <c r="K114" s="16">
        <f t="shared" si="46"/>
        <v>6318</v>
      </c>
      <c r="L114" s="15">
        <f>VLOOKUP($A114,[1]Hoja1!$A$9:$AM$280,31,0)</f>
        <v>166.82</v>
      </c>
      <c r="M114" s="16">
        <f t="shared" si="47"/>
        <v>6151.18</v>
      </c>
    </row>
    <row r="115" spans="1:13" s="11" customFormat="1" ht="10.5" customHeight="1" x14ac:dyDescent="0.25">
      <c r="A115" s="32"/>
      <c r="B115" s="17"/>
      <c r="C115" s="14"/>
      <c r="D115" s="14"/>
      <c r="E115" s="15"/>
      <c r="F115" s="15"/>
      <c r="G115" s="14"/>
      <c r="H115" s="14"/>
      <c r="I115" s="14"/>
      <c r="J115" s="14"/>
      <c r="K115" s="16"/>
      <c r="L115" s="16"/>
      <c r="M115" s="16"/>
    </row>
    <row r="116" spans="1:13" s="11" customFormat="1" ht="17.25" customHeight="1" x14ac:dyDescent="0.25">
      <c r="A116" s="6" t="s">
        <v>109</v>
      </c>
      <c r="B116" s="7"/>
      <c r="C116" s="8"/>
      <c r="D116" s="8"/>
      <c r="E116" s="9"/>
      <c r="F116" s="9"/>
      <c r="G116" s="8"/>
      <c r="H116" s="8"/>
      <c r="I116" s="8"/>
      <c r="J116" s="8"/>
      <c r="K116" s="10"/>
      <c r="L116" s="10"/>
      <c r="M116" s="10"/>
    </row>
    <row r="117" spans="1:13" s="11" customFormat="1" ht="10.5" customHeight="1" x14ac:dyDescent="0.25">
      <c r="A117" s="32" t="s">
        <v>166</v>
      </c>
      <c r="B117" s="13" t="s">
        <v>167</v>
      </c>
      <c r="C117" s="22" t="s">
        <v>62</v>
      </c>
      <c r="D117" s="14" t="s">
        <v>178</v>
      </c>
      <c r="E117" s="15">
        <f t="shared" ref="E117:E118" si="48">+F117/30</f>
        <v>115.24666666666667</v>
      </c>
      <c r="F117" s="15">
        <f>VLOOKUP($A117,[1]Hoja1!$A$9:$AM$280,3,0)</f>
        <v>3457.4</v>
      </c>
      <c r="G117" s="15">
        <f>VLOOKUP($A117,[1]Hoja1!$A$9:$AM$280,7,0)</f>
        <v>0</v>
      </c>
      <c r="H117" s="15">
        <f>VLOOKUP($A117,[1]Hoja1!$A$9:$AM$280,6,0)</f>
        <v>0</v>
      </c>
      <c r="I117" s="15">
        <f>VLOOKUP($A117,[1]Hoja1!$A$9:$AM$280,5,0)</f>
        <v>1728.7</v>
      </c>
      <c r="J117" s="15">
        <f>VLOOKUP($A117,[1]Hoja1!$A$9:$AM$280,4,0)+VLOOKUP($A117,[1]Hoja1!$A$9:$AM$280,8,0)</f>
        <v>0</v>
      </c>
      <c r="K117" s="16">
        <f t="shared" ref="K117:K118" si="49">SUM(F117:J117)</f>
        <v>5186.1000000000004</v>
      </c>
      <c r="L117" s="15">
        <f>VLOOKUP($A117,[1]Hoja1!$A$9:$AM$280,31,0)</f>
        <v>982.82</v>
      </c>
      <c r="M117" s="16">
        <f t="shared" ref="M117:M118" si="50">+K117-L117</f>
        <v>4203.2800000000007</v>
      </c>
    </row>
    <row r="118" spans="1:13" s="11" customFormat="1" ht="10.5" customHeight="1" x14ac:dyDescent="0.25">
      <c r="A118" s="32" t="s">
        <v>164</v>
      </c>
      <c r="B118" s="13" t="s">
        <v>165</v>
      </c>
      <c r="C118" s="22" t="s">
        <v>17</v>
      </c>
      <c r="D118" s="14" t="s">
        <v>178</v>
      </c>
      <c r="E118" s="15">
        <f t="shared" si="48"/>
        <v>133.33333333333334</v>
      </c>
      <c r="F118" s="15">
        <f>VLOOKUP($A118,[1]Hoja1!$A$9:$AM$280,3,0)</f>
        <v>4000</v>
      </c>
      <c r="G118" s="15">
        <f>VLOOKUP($A118,[1]Hoja1!$A$9:$AM$280,7,0)</f>
        <v>0</v>
      </c>
      <c r="H118" s="15">
        <f>VLOOKUP($A118,[1]Hoja1!$A$9:$AM$280,6,0)</f>
        <v>0</v>
      </c>
      <c r="I118" s="15">
        <f>VLOOKUP($A118,[1]Hoja1!$A$9:$AM$280,5,0)</f>
        <v>2000</v>
      </c>
      <c r="J118" s="15">
        <f>VLOOKUP($A118,[1]Hoja1!$A$9:$AM$280,4,0)+VLOOKUP($A118,[1]Hoja1!$A$9:$AM$280,8,0)</f>
        <v>2000</v>
      </c>
      <c r="K118" s="16">
        <f t="shared" si="49"/>
        <v>8000</v>
      </c>
      <c r="L118" s="15">
        <f>VLOOKUP($A118,[1]Hoja1!$A$9:$AM$280,31,0)</f>
        <v>813.4</v>
      </c>
      <c r="M118" s="16">
        <f t="shared" si="50"/>
        <v>7186.6</v>
      </c>
    </row>
    <row r="119" spans="1:13" s="11" customFormat="1" ht="10.5" customHeight="1" x14ac:dyDescent="0.25">
      <c r="A119" s="32"/>
      <c r="B119" s="17"/>
      <c r="C119" s="14"/>
      <c r="D119" s="14"/>
      <c r="E119" s="15"/>
      <c r="F119" s="15"/>
      <c r="G119" s="14"/>
      <c r="H119" s="14"/>
      <c r="I119" s="14"/>
      <c r="J119" s="14"/>
      <c r="K119" s="16"/>
      <c r="L119" s="16"/>
      <c r="M119" s="16"/>
    </row>
    <row r="120" spans="1:13" s="11" customFormat="1" ht="17.25" customHeight="1" x14ac:dyDescent="0.25">
      <c r="A120" s="6" t="s">
        <v>110</v>
      </c>
      <c r="B120" s="7"/>
      <c r="C120" s="8"/>
      <c r="D120" s="8"/>
      <c r="E120" s="9"/>
      <c r="F120" s="9"/>
      <c r="G120" s="8"/>
      <c r="H120" s="8"/>
      <c r="I120" s="8"/>
      <c r="J120" s="8"/>
      <c r="K120" s="10"/>
      <c r="L120" s="10"/>
      <c r="M120" s="10"/>
    </row>
    <row r="121" spans="1:13" s="11" customFormat="1" ht="10.5" customHeight="1" x14ac:dyDescent="0.25">
      <c r="A121" s="32" t="s">
        <v>157</v>
      </c>
      <c r="B121" s="17" t="s">
        <v>121</v>
      </c>
      <c r="C121" s="14" t="s">
        <v>17</v>
      </c>
      <c r="D121" s="14" t="s">
        <v>178</v>
      </c>
      <c r="E121" s="15">
        <f>+F121/30</f>
        <v>222.22</v>
      </c>
      <c r="F121" s="15">
        <f>VLOOKUP($A121,[1]Hoja1!$A$9:$AM$280,3,0)</f>
        <v>6666.6</v>
      </c>
      <c r="G121" s="15">
        <f>VLOOKUP($A121,[1]Hoja1!$A$9:$AM$280,7,0)</f>
        <v>0</v>
      </c>
      <c r="H121" s="15">
        <f>VLOOKUP($A121,[1]Hoja1!$A$9:$AM$280,6,0)</f>
        <v>0</v>
      </c>
      <c r="I121" s="15">
        <f>VLOOKUP($A121,[1]Hoja1!$A$9:$AM$280,5,0)</f>
        <v>3333.3</v>
      </c>
      <c r="J121" s="15">
        <f>VLOOKUP($A121,[1]Hoja1!$A$9:$AM$280,4,0)+VLOOKUP($A121,[1]Hoja1!$A$9:$AM$280,8,0)</f>
        <v>6603.04</v>
      </c>
      <c r="K121" s="16">
        <f>SUM(F121:J121)</f>
        <v>16602.940000000002</v>
      </c>
      <c r="L121" s="15">
        <f>VLOOKUP($A121,[1]Hoja1!$A$9:$AM$280,31,0)</f>
        <v>2593.64</v>
      </c>
      <c r="M121" s="16">
        <f>+K121-L121</f>
        <v>14009.300000000003</v>
      </c>
    </row>
    <row r="122" spans="1:13" s="11" customFormat="1" ht="10.5" customHeight="1" x14ac:dyDescent="0.25">
      <c r="A122" s="32"/>
      <c r="B122" s="17"/>
      <c r="C122" s="14"/>
      <c r="D122" s="14"/>
      <c r="E122" s="15"/>
      <c r="F122" s="15"/>
      <c r="G122" s="14"/>
      <c r="H122" s="14"/>
      <c r="I122" s="14"/>
      <c r="J122" s="14"/>
      <c r="K122" s="16"/>
      <c r="L122" s="16"/>
      <c r="M122" s="16"/>
    </row>
    <row r="123" spans="1:13" s="11" customFormat="1" ht="17.25" customHeight="1" x14ac:dyDescent="0.25">
      <c r="A123" s="6" t="s">
        <v>136</v>
      </c>
      <c r="B123" s="7"/>
      <c r="C123" s="8"/>
      <c r="D123" s="8"/>
      <c r="E123" s="9"/>
      <c r="F123" s="9"/>
      <c r="G123" s="8"/>
      <c r="H123" s="8"/>
      <c r="I123" s="8"/>
      <c r="J123" s="8"/>
      <c r="K123" s="10"/>
      <c r="L123" s="10"/>
      <c r="M123" s="10"/>
    </row>
    <row r="124" spans="1:13" s="11" customFormat="1" ht="10.5" customHeight="1" x14ac:dyDescent="0.25">
      <c r="A124" s="32" t="s">
        <v>158</v>
      </c>
      <c r="B124" s="13" t="s">
        <v>137</v>
      </c>
      <c r="C124" s="22" t="s">
        <v>17</v>
      </c>
      <c r="D124" s="14" t="s">
        <v>178</v>
      </c>
      <c r="E124" s="15">
        <f t="shared" ref="E124:E125" si="51">+F124/30</f>
        <v>133.33333333333334</v>
      </c>
      <c r="F124" s="15">
        <f>VLOOKUP($A124,[1]Hoja1!$A$9:$AM$280,3,0)</f>
        <v>4000</v>
      </c>
      <c r="G124" s="15">
        <f>VLOOKUP($A124,[1]Hoja1!$A$9:$AM$280,7,0)</f>
        <v>0</v>
      </c>
      <c r="H124" s="15">
        <f>VLOOKUP($A124,[1]Hoja1!$A$9:$AM$280,6,0)</f>
        <v>0</v>
      </c>
      <c r="I124" s="15">
        <f>VLOOKUP($A124,[1]Hoja1!$A$9:$AM$280,5,0)</f>
        <v>2000</v>
      </c>
      <c r="J124" s="15">
        <f>VLOOKUP($A124,[1]Hoja1!$A$9:$AM$280,4,0)+VLOOKUP($A124,[1]Hoja1!$A$9:$AM$280,8,0)</f>
        <v>2139.6999999999998</v>
      </c>
      <c r="K124" s="16">
        <f t="shared" ref="K124:K125" si="52">SUM(F124:J124)</f>
        <v>8139.7</v>
      </c>
      <c r="L124" s="15">
        <f>VLOOKUP($A124,[1]Hoja1!$A$9:$AM$280,31,0)</f>
        <v>3881.36</v>
      </c>
      <c r="M124" s="16">
        <f t="shared" ref="M124:M125" si="53">+K124-L124</f>
        <v>4258.34</v>
      </c>
    </row>
    <row r="125" spans="1:13" s="11" customFormat="1" ht="10.5" customHeight="1" x14ac:dyDescent="0.25">
      <c r="A125" s="32" t="s">
        <v>205</v>
      </c>
      <c r="B125" s="13" t="s">
        <v>206</v>
      </c>
      <c r="C125" s="22" t="s">
        <v>17</v>
      </c>
      <c r="D125" s="14" t="s">
        <v>178</v>
      </c>
      <c r="E125" s="15">
        <f t="shared" si="51"/>
        <v>133.33333333333334</v>
      </c>
      <c r="F125" s="15">
        <f>VLOOKUP($A125,[1]Hoja1!$A$9:$AM$280,3,0)</f>
        <v>4000</v>
      </c>
      <c r="G125" s="15">
        <f>VLOOKUP($A125,[1]Hoja1!$A$9:$AM$280,7,0)</f>
        <v>0</v>
      </c>
      <c r="H125" s="15">
        <f>VLOOKUP($A125,[1]Hoja1!$A$9:$AM$280,6,0)</f>
        <v>0</v>
      </c>
      <c r="I125" s="15">
        <f>VLOOKUP($A125,[1]Hoja1!$A$9:$AM$280,5,0)</f>
        <v>2000</v>
      </c>
      <c r="J125" s="15">
        <f>VLOOKUP($A125,[1]Hoja1!$A$9:$AM$280,4,0)+VLOOKUP($A125,[1]Hoja1!$A$9:$AM$280,8,0)</f>
        <v>2139.6999999999998</v>
      </c>
      <c r="K125" s="16">
        <f t="shared" si="52"/>
        <v>8139.7</v>
      </c>
      <c r="L125" s="15">
        <f>VLOOKUP($A125,[1]Hoja1!$A$9:$AM$280,31,0)</f>
        <v>4868.5600000000004</v>
      </c>
      <c r="M125" s="16">
        <f t="shared" si="53"/>
        <v>3271.1399999999994</v>
      </c>
    </row>
    <row r="126" spans="1:13" s="11" customFormat="1" ht="10.5" customHeight="1" x14ac:dyDescent="0.25">
      <c r="A126" s="32"/>
      <c r="B126" s="17"/>
      <c r="C126" s="14"/>
      <c r="D126" s="14"/>
      <c r="E126" s="15"/>
      <c r="F126" s="15"/>
      <c r="G126" s="14"/>
      <c r="H126" s="14"/>
      <c r="I126" s="14"/>
      <c r="J126" s="14"/>
      <c r="K126" s="16"/>
      <c r="L126" s="16"/>
      <c r="M126" s="16"/>
    </row>
    <row r="127" spans="1:13" s="11" customFormat="1" ht="17.25" customHeight="1" x14ac:dyDescent="0.25">
      <c r="A127" s="6" t="s">
        <v>200</v>
      </c>
      <c r="B127" s="7"/>
      <c r="C127" s="8"/>
      <c r="D127" s="8"/>
      <c r="E127" s="9"/>
      <c r="F127" s="9"/>
      <c r="G127" s="8"/>
      <c r="H127" s="8"/>
      <c r="I127" s="8"/>
      <c r="J127" s="8"/>
      <c r="K127" s="10"/>
      <c r="L127" s="10"/>
      <c r="M127" s="10"/>
    </row>
    <row r="128" spans="1:13" s="11" customFormat="1" ht="10.5" customHeight="1" x14ac:dyDescent="0.25">
      <c r="A128" s="32" t="s">
        <v>179</v>
      </c>
      <c r="B128" s="13" t="s">
        <v>180</v>
      </c>
      <c r="C128" s="14" t="s">
        <v>185</v>
      </c>
      <c r="D128" s="14" t="s">
        <v>178</v>
      </c>
      <c r="E128" s="15">
        <f>+F128/30</f>
        <v>387.32</v>
      </c>
      <c r="F128" s="15">
        <f>VLOOKUP($A128,[1]Hoja1!$A$9:$AM$280,3,0)</f>
        <v>11619.6</v>
      </c>
      <c r="G128" s="15">
        <f>VLOOKUP($A128,[1]Hoja1!$A$9:$AM$280,7,0)</f>
        <v>0</v>
      </c>
      <c r="H128" s="15">
        <f>VLOOKUP($A128,[1]Hoja1!$A$9:$AM$280,6,0)</f>
        <v>0</v>
      </c>
      <c r="I128" s="15">
        <f>VLOOKUP($A128,[1]Hoja1!$A$9:$AM$280,5,0)</f>
        <v>5809.8</v>
      </c>
      <c r="J128" s="15">
        <f>VLOOKUP($A128,[1]Hoja1!$A$9:$AM$280,4,0)+VLOOKUP($A128,[1]Hoja1!$A$9:$AM$280,8,0)</f>
        <v>0</v>
      </c>
      <c r="K128" s="16">
        <f>SUM(F128:J128)</f>
        <v>17429.400000000001</v>
      </c>
      <c r="L128" s="15">
        <f>VLOOKUP($A128,[1]Hoja1!$A$9:$AM$280,31,0)</f>
        <v>2825.26</v>
      </c>
      <c r="M128" s="16">
        <f>+K128-L128</f>
        <v>14604.140000000001</v>
      </c>
    </row>
    <row r="129" spans="1:13" s="11" customFormat="1" ht="10.5" customHeight="1" x14ac:dyDescent="0.25">
      <c r="A129" s="32"/>
      <c r="B129" s="17"/>
      <c r="C129" s="14"/>
      <c r="D129" s="14"/>
      <c r="E129" s="15"/>
      <c r="F129" s="15"/>
      <c r="G129" s="14"/>
      <c r="H129" s="14"/>
      <c r="I129" s="14"/>
      <c r="J129" s="14"/>
      <c r="K129" s="16"/>
      <c r="L129" s="16"/>
      <c r="M129" s="16"/>
    </row>
    <row r="130" spans="1:13" s="11" customFormat="1" ht="17.25" customHeight="1" x14ac:dyDescent="0.25">
      <c r="A130" s="6" t="s">
        <v>111</v>
      </c>
      <c r="B130" s="7"/>
      <c r="C130" s="8"/>
      <c r="D130" s="8"/>
      <c r="E130" s="9"/>
      <c r="F130" s="9"/>
      <c r="G130" s="8"/>
      <c r="H130" s="8"/>
      <c r="I130" s="8"/>
      <c r="J130" s="8"/>
      <c r="K130" s="10"/>
      <c r="L130" s="10"/>
      <c r="M130" s="10"/>
    </row>
    <row r="131" spans="1:13" s="11" customFormat="1" ht="10.5" customHeight="1" x14ac:dyDescent="0.25">
      <c r="A131" s="32" t="s">
        <v>112</v>
      </c>
      <c r="B131" s="13" t="s">
        <v>113</v>
      </c>
      <c r="C131" s="22" t="s">
        <v>17</v>
      </c>
      <c r="D131" s="22" t="s">
        <v>18</v>
      </c>
      <c r="E131" s="15">
        <f>+F131/30</f>
        <v>115.24666666666667</v>
      </c>
      <c r="F131" s="15">
        <f>VLOOKUP($A131,[1]Hoja1!$A$9:$AM$280,3,0)</f>
        <v>3457.4</v>
      </c>
      <c r="G131" s="15">
        <f>VLOOKUP($A131,[1]Hoja1!$A$9:$AM$280,7,0)</f>
        <v>0</v>
      </c>
      <c r="H131" s="15">
        <f>VLOOKUP($A131,[1]Hoja1!$A$9:$AM$280,6,0)</f>
        <v>0</v>
      </c>
      <c r="I131" s="15">
        <f>VLOOKUP($A131,[1]Hoja1!$A$9:$AM$280,5,0)</f>
        <v>1728.7</v>
      </c>
      <c r="J131" s="15">
        <f>VLOOKUP($A131,[1]Hoja1!$A$9:$AM$280,4,0)+VLOOKUP($A131,[1]Hoja1!$A$9:$AM$280,8,0)</f>
        <v>1113.9000000000001</v>
      </c>
      <c r="K131" s="16">
        <f>SUM(F131:J131)</f>
        <v>6300</v>
      </c>
      <c r="L131" s="15">
        <f>VLOOKUP($A131,[1]Hoja1!$A$9:$AM$280,31,0)</f>
        <v>164.86</v>
      </c>
      <c r="M131" s="16">
        <f>+K131-L131</f>
        <v>6135.14</v>
      </c>
    </row>
    <row r="132" spans="1:13" s="11" customFormat="1" ht="10.5" customHeight="1" x14ac:dyDescent="0.25">
      <c r="A132" s="32"/>
      <c r="B132" s="17"/>
      <c r="C132" s="14"/>
      <c r="D132" s="14"/>
      <c r="E132" s="15"/>
      <c r="F132" s="15"/>
      <c r="G132" s="14"/>
      <c r="H132" s="14"/>
      <c r="I132" s="14"/>
      <c r="J132" s="14"/>
      <c r="K132" s="16"/>
      <c r="L132" s="16"/>
      <c r="M132" s="16"/>
    </row>
    <row r="133" spans="1:13" s="11" customFormat="1" ht="17.25" customHeight="1" x14ac:dyDescent="0.25">
      <c r="A133" s="6" t="s">
        <v>114</v>
      </c>
      <c r="B133" s="7"/>
      <c r="C133" s="8"/>
      <c r="D133" s="8"/>
      <c r="E133" s="9"/>
      <c r="F133" s="9"/>
      <c r="G133" s="8"/>
      <c r="H133" s="8"/>
      <c r="I133" s="8"/>
      <c r="J133" s="8"/>
      <c r="K133" s="10"/>
      <c r="L133" s="10"/>
      <c r="M133" s="10"/>
    </row>
    <row r="134" spans="1:13" s="11" customFormat="1" ht="10.5" customHeight="1" x14ac:dyDescent="0.25">
      <c r="A134" s="32" t="s">
        <v>122</v>
      </c>
      <c r="B134" s="23" t="s">
        <v>116</v>
      </c>
      <c r="C134" s="22" t="s">
        <v>17</v>
      </c>
      <c r="D134" s="14" t="s">
        <v>178</v>
      </c>
      <c r="E134" s="15">
        <f>+F134/30</f>
        <v>115.24666666666667</v>
      </c>
      <c r="F134" s="15">
        <f>VLOOKUP($A134,[1]Hoja1!$A$9:$AM$280,3,0)</f>
        <v>3457.4</v>
      </c>
      <c r="G134" s="15">
        <f>VLOOKUP($A134,[1]Hoja1!$A$9:$AM$280,7,0)</f>
        <v>0</v>
      </c>
      <c r="H134" s="15">
        <f>VLOOKUP($A134,[1]Hoja1!$A$9:$AM$280,6,0)</f>
        <v>0</v>
      </c>
      <c r="I134" s="15">
        <f>VLOOKUP($A134,[1]Hoja1!$A$9:$AM$280,5,0)</f>
        <v>1728.7</v>
      </c>
      <c r="J134" s="15">
        <f>VLOOKUP($A134,[1]Hoja1!$A$9:$AM$280,4,0)+VLOOKUP($A134,[1]Hoja1!$A$9:$AM$280,8,0)</f>
        <v>0</v>
      </c>
      <c r="K134" s="16">
        <f>SUM(F134:J134)</f>
        <v>5186.1000000000004</v>
      </c>
      <c r="L134" s="15">
        <f>VLOOKUP($A134,[1]Hoja1!$A$9:$AM$280,31,0)</f>
        <v>-17.18</v>
      </c>
      <c r="M134" s="16">
        <f>+K134-L134</f>
        <v>5203.2800000000007</v>
      </c>
    </row>
    <row r="135" spans="1:13" x14ac:dyDescent="0.25">
      <c r="K135" s="26"/>
      <c r="L135" s="26"/>
      <c r="M135" s="26"/>
    </row>
    <row r="137" spans="1:13" ht="17.25" hidden="1" customHeight="1" x14ac:dyDescent="0.25">
      <c r="K137" s="27">
        <f>SUM(K7:K134)</f>
        <v>857484.44</v>
      </c>
      <c r="L137" s="27">
        <f>SUM(L7:L134)</f>
        <v>166920.80000000005</v>
      </c>
      <c r="M137" s="27">
        <f>SUM(M7:M134)</f>
        <v>690563.64000000025</v>
      </c>
    </row>
    <row r="138" spans="1:13" ht="17.25" hidden="1" customHeight="1" x14ac:dyDescent="0.2">
      <c r="J138" s="25"/>
      <c r="K138" s="34">
        <v>857484.44</v>
      </c>
      <c r="L138" s="35">
        <v>166920.79999999999</v>
      </c>
      <c r="M138" s="35">
        <v>690563.64</v>
      </c>
    </row>
    <row r="139" spans="1:13" ht="17.25" hidden="1" customHeight="1" x14ac:dyDescent="0.2">
      <c r="K139" s="29">
        <f>+K137-K138</f>
        <v>0</v>
      </c>
      <c r="L139" s="30">
        <f t="shared" ref="L139:M139" si="54">+L137-L138</f>
        <v>0</v>
      </c>
      <c r="M139" s="30">
        <f t="shared" si="54"/>
        <v>0</v>
      </c>
    </row>
    <row r="140" spans="1:13" ht="17.25" customHeight="1" x14ac:dyDescent="0.25">
      <c r="L140" s="28"/>
      <c r="M140" s="28"/>
    </row>
    <row r="141" spans="1:13" ht="17.25" customHeight="1" x14ac:dyDescent="0.2">
      <c r="K141" s="31"/>
      <c r="L141" s="31"/>
      <c r="M141" s="31"/>
    </row>
    <row r="142" spans="1:13" ht="17.25" customHeight="1" x14ac:dyDescent="0.25">
      <c r="K142" s="28"/>
      <c r="L142" s="28"/>
      <c r="M142" s="28"/>
    </row>
    <row r="143" spans="1:13" ht="17.25" customHeight="1" x14ac:dyDescent="0.25"/>
    <row r="144" spans="1:13" ht="17.25" customHeight="1" x14ac:dyDescent="0.25"/>
    <row r="145" ht="17.25" customHeight="1" x14ac:dyDescent="0.25"/>
    <row r="146" ht="17.25" customHeight="1" x14ac:dyDescent="0.25"/>
    <row r="147" ht="17.25" customHeight="1" x14ac:dyDescent="0.25"/>
    <row r="148" ht="17.25" customHeight="1" x14ac:dyDescent="0.25"/>
    <row r="149" ht="17.25" customHeight="1" x14ac:dyDescent="0.25"/>
    <row r="150" ht="17.25" customHeight="1" x14ac:dyDescent="0.25"/>
    <row r="151" ht="17.25" customHeight="1" x14ac:dyDescent="0.25"/>
    <row r="152" ht="17.25" customHeight="1" x14ac:dyDescent="0.25"/>
    <row r="153" ht="17.25" customHeight="1" x14ac:dyDescent="0.25"/>
    <row r="154" ht="17.25" customHeight="1" x14ac:dyDescent="0.25"/>
    <row r="155" ht="17.25" customHeight="1" x14ac:dyDescent="0.25"/>
    <row r="156" ht="17.25" customHeight="1" x14ac:dyDescent="0.25"/>
    <row r="157" ht="17.25" customHeight="1" x14ac:dyDescent="0.25"/>
    <row r="158" ht="17.25" customHeight="1" x14ac:dyDescent="0.25"/>
    <row r="159" ht="17.25" customHeight="1" x14ac:dyDescent="0.25"/>
    <row r="160" ht="17.25" customHeight="1" x14ac:dyDescent="0.25"/>
    <row r="161" ht="17.25" customHeight="1" x14ac:dyDescent="0.25"/>
    <row r="162" ht="17.25" customHeight="1" x14ac:dyDescent="0.25"/>
    <row r="163" ht="17.25" customHeight="1" x14ac:dyDescent="0.25"/>
    <row r="164" ht="17.25" customHeight="1" x14ac:dyDescent="0.25"/>
    <row r="165" ht="17.25" customHeight="1" x14ac:dyDescent="0.25"/>
    <row r="166" ht="17.25" customHeight="1" x14ac:dyDescent="0.25"/>
    <row r="167" ht="17.25" customHeight="1" x14ac:dyDescent="0.25"/>
    <row r="168" ht="17.25" customHeight="1" x14ac:dyDescent="0.25"/>
    <row r="169" ht="17.25" customHeight="1" x14ac:dyDescent="0.25"/>
    <row r="170" ht="17.25" customHeight="1" x14ac:dyDescent="0.25"/>
    <row r="171" ht="17.25" customHeight="1" x14ac:dyDescent="0.25"/>
    <row r="172" ht="17.25" customHeight="1" x14ac:dyDescent="0.25"/>
    <row r="173" ht="17.25" customHeight="1" x14ac:dyDescent="0.25"/>
    <row r="174" ht="17.25" customHeight="1" x14ac:dyDescent="0.25"/>
    <row r="175" ht="17.25" customHeight="1" x14ac:dyDescent="0.25"/>
    <row r="176" ht="17.25" customHeight="1" x14ac:dyDescent="0.25"/>
    <row r="177" ht="17.25" customHeight="1" x14ac:dyDescent="0.25"/>
    <row r="178" ht="17.25" customHeight="1" x14ac:dyDescent="0.25"/>
    <row r="179" ht="17.25" customHeight="1" x14ac:dyDescent="0.25"/>
    <row r="180" ht="17.25" customHeight="1" x14ac:dyDescent="0.25"/>
    <row r="181" ht="17.25" customHeight="1" x14ac:dyDescent="0.25"/>
    <row r="182" ht="17.25" customHeight="1" x14ac:dyDescent="0.25"/>
    <row r="183" ht="17.25" customHeight="1" x14ac:dyDescent="0.25"/>
    <row r="184" ht="17.25" customHeight="1" x14ac:dyDescent="0.25"/>
    <row r="185" ht="17.25" customHeight="1" x14ac:dyDescent="0.25"/>
    <row r="186" ht="17.25" customHeight="1" x14ac:dyDescent="0.25"/>
    <row r="187" ht="17.25" customHeight="1" x14ac:dyDescent="0.25"/>
    <row r="188" ht="17.25" customHeight="1" x14ac:dyDescent="0.25"/>
    <row r="189" ht="17.25" customHeight="1" x14ac:dyDescent="0.25"/>
  </sheetData>
  <autoFilter ref="A6:M136" xr:uid="{00000000-0009-0000-0000-000000000000}"/>
  <mergeCells count="11">
    <mergeCell ref="M5:M6"/>
    <mergeCell ref="A1:M1"/>
    <mergeCell ref="A2:M2"/>
    <mergeCell ref="A3:M3"/>
    <mergeCell ref="A5:A6"/>
    <mergeCell ref="B5:B6"/>
    <mergeCell ref="C5:C6"/>
    <mergeCell ref="D5:D6"/>
    <mergeCell ref="E5:J5"/>
    <mergeCell ref="K5:K6"/>
    <mergeCell ref="L5:L6"/>
  </mergeCells>
  <printOptions horizontalCentered="1"/>
  <pageMargins left="0.32" right="0.37" top="0.46" bottom="0.43307086614173229" header="0.31496062992125984" footer="0.23622047244094491"/>
  <pageSetup scale="44" fitToHeight="4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Marzo</vt:lpstr>
      <vt:lpstr>Marzo!Área_de_impresión</vt:lpstr>
      <vt:lpstr>Marzo!Títulos_a_imprimir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Finanzas01</cp:lastModifiedBy>
  <dcterms:created xsi:type="dcterms:W3CDTF">2019-06-26T21:08:16Z</dcterms:created>
  <dcterms:modified xsi:type="dcterms:W3CDTF">2022-05-05T21:01:26Z</dcterms:modified>
</cp:coreProperties>
</file>