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6DAC80F6-6CC3-4042-9E07-84BF916374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" r:id="rId1"/>
  </sheets>
  <externalReferences>
    <externalReference r:id="rId2"/>
  </externalReferences>
  <definedNames>
    <definedName name="_xlnm._FilterDatabase" localSheetId="0" hidden="1">Enero!$A$6:$M$152</definedName>
    <definedName name="_xlnm.Print_Area" localSheetId="0">Enero!$A$1:$M$147</definedName>
    <definedName name="_xlnm.Print_Titles" localSheetId="0">Enero!$1:$6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1" i="1" l="1"/>
  <c r="J111" i="1"/>
  <c r="I111" i="1"/>
  <c r="H111" i="1"/>
  <c r="G111" i="1"/>
  <c r="F111" i="1"/>
  <c r="L110" i="1"/>
  <c r="J110" i="1"/>
  <c r="I110" i="1"/>
  <c r="H110" i="1"/>
  <c r="G110" i="1"/>
  <c r="F110" i="1"/>
  <c r="E110" i="1" s="1"/>
  <c r="L147" i="1"/>
  <c r="L144" i="1"/>
  <c r="L141" i="1"/>
  <c r="L138" i="1"/>
  <c r="L137" i="1"/>
  <c r="L134" i="1"/>
  <c r="L131" i="1"/>
  <c r="L130" i="1"/>
  <c r="L127" i="1"/>
  <c r="L126" i="1"/>
  <c r="L125" i="1"/>
  <c r="L124" i="1"/>
  <c r="L121" i="1"/>
  <c r="L120" i="1"/>
  <c r="L117" i="1"/>
  <c r="L116" i="1"/>
  <c r="L115" i="1"/>
  <c r="L114" i="1"/>
  <c r="L107" i="1"/>
  <c r="L104" i="1"/>
  <c r="L103" i="1"/>
  <c r="L100" i="1"/>
  <c r="L99" i="1"/>
  <c r="L96" i="1"/>
  <c r="L93" i="1"/>
  <c r="L92" i="1"/>
  <c r="L89" i="1"/>
  <c r="L88" i="1"/>
  <c r="L85" i="1"/>
  <c r="L81" i="1"/>
  <c r="L80" i="1"/>
  <c r="L79" i="1"/>
  <c r="L78" i="1"/>
  <c r="L77" i="1"/>
  <c r="L76" i="1"/>
  <c r="L75" i="1"/>
  <c r="L72" i="1"/>
  <c r="L71" i="1"/>
  <c r="L70" i="1"/>
  <c r="L69" i="1"/>
  <c r="L68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0" i="1"/>
  <c r="L39" i="1"/>
  <c r="L38" i="1"/>
  <c r="L37" i="1"/>
  <c r="L36" i="1"/>
  <c r="L33" i="1"/>
  <c r="L30" i="1"/>
  <c r="L29" i="1"/>
  <c r="L28" i="1"/>
  <c r="L27" i="1"/>
  <c r="L26" i="1"/>
  <c r="L25" i="1"/>
  <c r="L22" i="1"/>
  <c r="L21" i="1"/>
  <c r="L18" i="1"/>
  <c r="L15" i="1"/>
  <c r="L14" i="1"/>
  <c r="L13" i="1"/>
  <c r="L12" i="1"/>
  <c r="L11" i="1"/>
  <c r="L10" i="1"/>
  <c r="L9" i="1"/>
  <c r="L8" i="1"/>
  <c r="J147" i="1"/>
  <c r="I147" i="1"/>
  <c r="H147" i="1"/>
  <c r="G147" i="1"/>
  <c r="F147" i="1"/>
  <c r="J144" i="1"/>
  <c r="I144" i="1"/>
  <c r="H144" i="1"/>
  <c r="G144" i="1"/>
  <c r="F144" i="1"/>
  <c r="J141" i="1"/>
  <c r="I141" i="1"/>
  <c r="H141" i="1"/>
  <c r="G141" i="1"/>
  <c r="F141" i="1"/>
  <c r="J138" i="1"/>
  <c r="I138" i="1"/>
  <c r="H138" i="1"/>
  <c r="G138" i="1"/>
  <c r="F138" i="1"/>
  <c r="J137" i="1"/>
  <c r="I137" i="1"/>
  <c r="H137" i="1"/>
  <c r="G137" i="1"/>
  <c r="F137" i="1"/>
  <c r="J134" i="1"/>
  <c r="I134" i="1"/>
  <c r="H134" i="1"/>
  <c r="G134" i="1"/>
  <c r="F134" i="1"/>
  <c r="J131" i="1"/>
  <c r="I131" i="1"/>
  <c r="H131" i="1"/>
  <c r="G131" i="1"/>
  <c r="F131" i="1"/>
  <c r="J130" i="1"/>
  <c r="I130" i="1"/>
  <c r="H130" i="1"/>
  <c r="G130" i="1"/>
  <c r="F130" i="1"/>
  <c r="J127" i="1"/>
  <c r="I127" i="1"/>
  <c r="H127" i="1"/>
  <c r="G127" i="1"/>
  <c r="F127" i="1"/>
  <c r="J126" i="1"/>
  <c r="I126" i="1"/>
  <c r="H126" i="1"/>
  <c r="G126" i="1"/>
  <c r="F126" i="1"/>
  <c r="J125" i="1"/>
  <c r="I125" i="1"/>
  <c r="H125" i="1"/>
  <c r="G125" i="1"/>
  <c r="F125" i="1"/>
  <c r="J124" i="1"/>
  <c r="I124" i="1"/>
  <c r="H124" i="1"/>
  <c r="G124" i="1"/>
  <c r="F124" i="1"/>
  <c r="J121" i="1"/>
  <c r="I121" i="1"/>
  <c r="H121" i="1"/>
  <c r="G121" i="1"/>
  <c r="F121" i="1"/>
  <c r="J120" i="1"/>
  <c r="I120" i="1"/>
  <c r="H120" i="1"/>
  <c r="G120" i="1"/>
  <c r="F120" i="1"/>
  <c r="J117" i="1"/>
  <c r="I117" i="1"/>
  <c r="H117" i="1"/>
  <c r="G117" i="1"/>
  <c r="F117" i="1"/>
  <c r="J116" i="1"/>
  <c r="I116" i="1"/>
  <c r="H116" i="1"/>
  <c r="G116" i="1"/>
  <c r="F116" i="1"/>
  <c r="E116" i="1" s="1"/>
  <c r="J115" i="1"/>
  <c r="I115" i="1"/>
  <c r="H115" i="1"/>
  <c r="G115" i="1"/>
  <c r="F115" i="1"/>
  <c r="J114" i="1"/>
  <c r="I114" i="1"/>
  <c r="H114" i="1"/>
  <c r="G114" i="1"/>
  <c r="F114" i="1"/>
  <c r="J107" i="1"/>
  <c r="I107" i="1"/>
  <c r="H107" i="1"/>
  <c r="G107" i="1"/>
  <c r="F107" i="1"/>
  <c r="J104" i="1"/>
  <c r="I104" i="1"/>
  <c r="H104" i="1"/>
  <c r="G104" i="1"/>
  <c r="F104" i="1"/>
  <c r="J103" i="1"/>
  <c r="I103" i="1"/>
  <c r="H103" i="1"/>
  <c r="G103" i="1"/>
  <c r="F103" i="1"/>
  <c r="J100" i="1"/>
  <c r="I100" i="1"/>
  <c r="H100" i="1"/>
  <c r="G100" i="1"/>
  <c r="F100" i="1"/>
  <c r="J99" i="1"/>
  <c r="I99" i="1"/>
  <c r="H99" i="1"/>
  <c r="G99" i="1"/>
  <c r="F99" i="1"/>
  <c r="J96" i="1"/>
  <c r="I96" i="1"/>
  <c r="H96" i="1"/>
  <c r="G96" i="1"/>
  <c r="F96" i="1"/>
  <c r="J93" i="1"/>
  <c r="I93" i="1"/>
  <c r="H93" i="1"/>
  <c r="G93" i="1"/>
  <c r="F93" i="1"/>
  <c r="J92" i="1"/>
  <c r="I92" i="1"/>
  <c r="H92" i="1"/>
  <c r="G92" i="1"/>
  <c r="F92" i="1"/>
  <c r="J89" i="1"/>
  <c r="I89" i="1"/>
  <c r="H89" i="1"/>
  <c r="G89" i="1"/>
  <c r="F89" i="1"/>
  <c r="J88" i="1"/>
  <c r="I88" i="1"/>
  <c r="H88" i="1"/>
  <c r="G88" i="1"/>
  <c r="F88" i="1"/>
  <c r="J85" i="1"/>
  <c r="I85" i="1"/>
  <c r="H85" i="1"/>
  <c r="G85" i="1"/>
  <c r="F85" i="1"/>
  <c r="J81" i="1"/>
  <c r="I81" i="1"/>
  <c r="H81" i="1"/>
  <c r="G81" i="1"/>
  <c r="F81" i="1"/>
  <c r="J80" i="1"/>
  <c r="I80" i="1"/>
  <c r="H80" i="1"/>
  <c r="G80" i="1"/>
  <c r="F80" i="1"/>
  <c r="J79" i="1"/>
  <c r="I79" i="1"/>
  <c r="H79" i="1"/>
  <c r="G79" i="1"/>
  <c r="F79" i="1"/>
  <c r="J78" i="1"/>
  <c r="I78" i="1"/>
  <c r="H78" i="1"/>
  <c r="G78" i="1"/>
  <c r="F78" i="1"/>
  <c r="J77" i="1"/>
  <c r="I77" i="1"/>
  <c r="H77" i="1"/>
  <c r="G77" i="1"/>
  <c r="F77" i="1"/>
  <c r="J76" i="1"/>
  <c r="I76" i="1"/>
  <c r="H76" i="1"/>
  <c r="G76" i="1"/>
  <c r="F76" i="1"/>
  <c r="J75" i="1"/>
  <c r="I75" i="1"/>
  <c r="H75" i="1"/>
  <c r="G75" i="1"/>
  <c r="F75" i="1"/>
  <c r="J72" i="1"/>
  <c r="I72" i="1"/>
  <c r="H72" i="1"/>
  <c r="G72" i="1"/>
  <c r="F72" i="1"/>
  <c r="J71" i="1"/>
  <c r="I71" i="1"/>
  <c r="H71" i="1"/>
  <c r="G71" i="1"/>
  <c r="F71" i="1"/>
  <c r="J70" i="1"/>
  <c r="I70" i="1"/>
  <c r="H70" i="1"/>
  <c r="G70" i="1"/>
  <c r="F70" i="1"/>
  <c r="J69" i="1"/>
  <c r="I69" i="1"/>
  <c r="H69" i="1"/>
  <c r="G69" i="1"/>
  <c r="F69" i="1"/>
  <c r="J68" i="1"/>
  <c r="I68" i="1"/>
  <c r="H68" i="1"/>
  <c r="G68" i="1"/>
  <c r="F68" i="1"/>
  <c r="J65" i="1"/>
  <c r="I65" i="1"/>
  <c r="H65" i="1"/>
  <c r="G65" i="1"/>
  <c r="F65" i="1"/>
  <c r="J64" i="1"/>
  <c r="I64" i="1"/>
  <c r="H64" i="1"/>
  <c r="G64" i="1"/>
  <c r="F64" i="1"/>
  <c r="I63" i="1"/>
  <c r="H63" i="1"/>
  <c r="G63" i="1"/>
  <c r="F63" i="1"/>
  <c r="J62" i="1"/>
  <c r="I62" i="1"/>
  <c r="H62" i="1"/>
  <c r="G62" i="1"/>
  <c r="F62" i="1"/>
  <c r="I61" i="1"/>
  <c r="H61" i="1"/>
  <c r="G61" i="1"/>
  <c r="F61" i="1"/>
  <c r="I60" i="1"/>
  <c r="H60" i="1"/>
  <c r="G60" i="1"/>
  <c r="F60" i="1"/>
  <c r="J59" i="1"/>
  <c r="I59" i="1"/>
  <c r="H59" i="1"/>
  <c r="G59" i="1"/>
  <c r="F59" i="1"/>
  <c r="J58" i="1"/>
  <c r="I58" i="1"/>
  <c r="H58" i="1"/>
  <c r="G58" i="1"/>
  <c r="F58" i="1"/>
  <c r="J57" i="1"/>
  <c r="I57" i="1"/>
  <c r="H57" i="1"/>
  <c r="G57" i="1"/>
  <c r="F57" i="1"/>
  <c r="J56" i="1"/>
  <c r="I56" i="1"/>
  <c r="H56" i="1"/>
  <c r="G56" i="1"/>
  <c r="F56" i="1"/>
  <c r="J55" i="1"/>
  <c r="I55" i="1"/>
  <c r="H55" i="1"/>
  <c r="G55" i="1"/>
  <c r="F55" i="1"/>
  <c r="J54" i="1"/>
  <c r="I54" i="1"/>
  <c r="H54" i="1"/>
  <c r="G54" i="1"/>
  <c r="F54" i="1"/>
  <c r="J53" i="1"/>
  <c r="I53" i="1"/>
  <c r="H53" i="1"/>
  <c r="G53" i="1"/>
  <c r="F53" i="1"/>
  <c r="J52" i="1"/>
  <c r="I52" i="1"/>
  <c r="H52" i="1"/>
  <c r="G52" i="1"/>
  <c r="F52" i="1"/>
  <c r="J51" i="1"/>
  <c r="I51" i="1"/>
  <c r="H51" i="1"/>
  <c r="G51" i="1"/>
  <c r="F51" i="1"/>
  <c r="J50" i="1"/>
  <c r="I50" i="1"/>
  <c r="H50" i="1"/>
  <c r="G50" i="1"/>
  <c r="F50" i="1"/>
  <c r="J49" i="1"/>
  <c r="I49" i="1"/>
  <c r="H49" i="1"/>
  <c r="G49" i="1"/>
  <c r="F49" i="1"/>
  <c r="J48" i="1"/>
  <c r="I48" i="1"/>
  <c r="H48" i="1"/>
  <c r="G48" i="1"/>
  <c r="F48" i="1"/>
  <c r="J47" i="1"/>
  <c r="I47" i="1"/>
  <c r="H47" i="1"/>
  <c r="G47" i="1"/>
  <c r="F47" i="1"/>
  <c r="J46" i="1"/>
  <c r="I46" i="1"/>
  <c r="H46" i="1"/>
  <c r="G46" i="1"/>
  <c r="F46" i="1"/>
  <c r="J45" i="1"/>
  <c r="I45" i="1"/>
  <c r="H45" i="1"/>
  <c r="G45" i="1"/>
  <c r="F45" i="1"/>
  <c r="J44" i="1"/>
  <c r="I44" i="1"/>
  <c r="H44" i="1"/>
  <c r="G44" i="1"/>
  <c r="F44" i="1"/>
  <c r="J43" i="1"/>
  <c r="I43" i="1"/>
  <c r="H43" i="1"/>
  <c r="G43" i="1"/>
  <c r="F43" i="1"/>
  <c r="J40" i="1"/>
  <c r="I40" i="1"/>
  <c r="H40" i="1"/>
  <c r="G40" i="1"/>
  <c r="F40" i="1"/>
  <c r="J39" i="1"/>
  <c r="I39" i="1"/>
  <c r="H39" i="1"/>
  <c r="G39" i="1"/>
  <c r="F39" i="1"/>
  <c r="J38" i="1"/>
  <c r="I38" i="1"/>
  <c r="H38" i="1"/>
  <c r="G38" i="1"/>
  <c r="F38" i="1"/>
  <c r="J37" i="1"/>
  <c r="I37" i="1"/>
  <c r="H37" i="1"/>
  <c r="G37" i="1"/>
  <c r="F37" i="1"/>
  <c r="J36" i="1"/>
  <c r="I36" i="1"/>
  <c r="H36" i="1"/>
  <c r="G36" i="1"/>
  <c r="F36" i="1"/>
  <c r="J33" i="1"/>
  <c r="I33" i="1"/>
  <c r="H33" i="1"/>
  <c r="G33" i="1"/>
  <c r="F33" i="1"/>
  <c r="J30" i="1"/>
  <c r="I30" i="1"/>
  <c r="H30" i="1"/>
  <c r="G30" i="1"/>
  <c r="F30" i="1"/>
  <c r="J29" i="1"/>
  <c r="I29" i="1"/>
  <c r="H29" i="1"/>
  <c r="G29" i="1"/>
  <c r="F29" i="1"/>
  <c r="J28" i="1"/>
  <c r="I28" i="1"/>
  <c r="H28" i="1"/>
  <c r="G28" i="1"/>
  <c r="F28" i="1"/>
  <c r="J27" i="1"/>
  <c r="I27" i="1"/>
  <c r="H27" i="1"/>
  <c r="G27" i="1"/>
  <c r="F27" i="1"/>
  <c r="J26" i="1"/>
  <c r="I26" i="1"/>
  <c r="H26" i="1"/>
  <c r="G26" i="1"/>
  <c r="F26" i="1"/>
  <c r="J25" i="1"/>
  <c r="I25" i="1"/>
  <c r="H25" i="1"/>
  <c r="G25" i="1"/>
  <c r="F25" i="1"/>
  <c r="J22" i="1"/>
  <c r="I22" i="1"/>
  <c r="H22" i="1"/>
  <c r="G22" i="1"/>
  <c r="F22" i="1"/>
  <c r="J21" i="1"/>
  <c r="I21" i="1"/>
  <c r="H21" i="1"/>
  <c r="G21" i="1"/>
  <c r="F21" i="1"/>
  <c r="J18" i="1"/>
  <c r="I18" i="1"/>
  <c r="H18" i="1"/>
  <c r="G18" i="1"/>
  <c r="F18" i="1"/>
  <c r="J15" i="1"/>
  <c r="I15" i="1"/>
  <c r="H15" i="1"/>
  <c r="G15" i="1"/>
  <c r="F15" i="1"/>
  <c r="J14" i="1"/>
  <c r="I14" i="1"/>
  <c r="H14" i="1"/>
  <c r="G14" i="1"/>
  <c r="F14" i="1"/>
  <c r="J13" i="1"/>
  <c r="I13" i="1"/>
  <c r="H13" i="1"/>
  <c r="G13" i="1"/>
  <c r="F13" i="1"/>
  <c r="J12" i="1"/>
  <c r="I12" i="1"/>
  <c r="H12" i="1"/>
  <c r="G12" i="1"/>
  <c r="F12" i="1"/>
  <c r="J11" i="1"/>
  <c r="I11" i="1"/>
  <c r="H11" i="1"/>
  <c r="G11" i="1"/>
  <c r="F11" i="1"/>
  <c r="J10" i="1"/>
  <c r="I10" i="1"/>
  <c r="H10" i="1"/>
  <c r="G10" i="1"/>
  <c r="F10" i="1"/>
  <c r="J9" i="1"/>
  <c r="I9" i="1"/>
  <c r="H9" i="1"/>
  <c r="G9" i="1"/>
  <c r="F9" i="1"/>
  <c r="J8" i="1"/>
  <c r="H8" i="1"/>
  <c r="I8" i="1"/>
  <c r="E62" i="1"/>
  <c r="G8" i="1"/>
  <c r="F8" i="1"/>
  <c r="K111" i="1" l="1"/>
  <c r="M111" i="1" s="1"/>
  <c r="K110" i="1"/>
  <c r="M110" i="1" s="1"/>
  <c r="K62" i="1"/>
  <c r="M62" i="1" s="1"/>
  <c r="K116" i="1"/>
  <c r="M116" i="1" s="1"/>
  <c r="E104" i="1" l="1"/>
  <c r="K104" i="1" l="1"/>
  <c r="M104" i="1" s="1"/>
  <c r="K138" i="1"/>
  <c r="M138" i="1" s="1"/>
  <c r="E138" i="1"/>
  <c r="K137" i="1"/>
  <c r="M137" i="1" s="1"/>
  <c r="E137" i="1"/>
  <c r="K70" i="1"/>
  <c r="K89" i="1"/>
  <c r="K144" i="1"/>
  <c r="K30" i="1"/>
  <c r="K44" i="1"/>
  <c r="K50" i="1"/>
  <c r="K68" i="1"/>
  <c r="K72" i="1"/>
  <c r="K80" i="1"/>
  <c r="K103" i="1"/>
  <c r="K117" i="1"/>
  <c r="K127" i="1"/>
  <c r="K9" i="1"/>
  <c r="K13" i="1"/>
  <c r="K26" i="1"/>
  <c r="K36" i="1"/>
  <c r="K40" i="1"/>
  <c r="K48" i="1"/>
  <c r="K54" i="1"/>
  <c r="K60" i="1"/>
  <c r="K63" i="1"/>
  <c r="K85" i="1"/>
  <c r="K93" i="1"/>
  <c r="K99" i="1"/>
  <c r="K115" i="1"/>
  <c r="K121" i="1"/>
  <c r="K134" i="1"/>
  <c r="K15" i="1"/>
  <c r="K22" i="1"/>
  <c r="K28" i="1"/>
  <c r="K51" i="1"/>
  <c r="K59" i="1"/>
  <c r="K65" i="1"/>
  <c r="K69" i="1"/>
  <c r="K75" i="1"/>
  <c r="K79" i="1"/>
  <c r="K88" i="1"/>
  <c r="K96" i="1"/>
  <c r="K107" i="1"/>
  <c r="K124" i="1"/>
  <c r="K130" i="1"/>
  <c r="K147" i="1"/>
  <c r="K27" i="1"/>
  <c r="K38" i="1"/>
  <c r="K46" i="1"/>
  <c r="K52" i="1"/>
  <c r="K56" i="1"/>
  <c r="K58" i="1"/>
  <c r="K76" i="1"/>
  <c r="K78" i="1"/>
  <c r="K125" i="1"/>
  <c r="K11" i="1"/>
  <c r="K37" i="1"/>
  <c r="K43" i="1"/>
  <c r="K47" i="1"/>
  <c r="K55" i="1"/>
  <c r="K10" i="1"/>
  <c r="K12" i="1"/>
  <c r="K14" i="1"/>
  <c r="K18" i="1"/>
  <c r="K21" i="1"/>
  <c r="K25" i="1"/>
  <c r="K29" i="1"/>
  <c r="K33" i="1"/>
  <c r="K39" i="1"/>
  <c r="K45" i="1"/>
  <c r="K49" i="1"/>
  <c r="K53" i="1"/>
  <c r="K57" i="1"/>
  <c r="K61" i="1"/>
  <c r="K64" i="1"/>
  <c r="K71" i="1"/>
  <c r="K77" i="1"/>
  <c r="K81" i="1"/>
  <c r="K92" i="1"/>
  <c r="K100" i="1"/>
  <c r="K114" i="1"/>
  <c r="K120" i="1"/>
  <c r="K126" i="1"/>
  <c r="K131" i="1"/>
  <c r="K141" i="1"/>
  <c r="E21" i="1"/>
  <c r="E65" i="1"/>
  <c r="E79" i="1"/>
  <c r="E77" i="1"/>
  <c r="E144" i="1"/>
  <c r="E134" i="1"/>
  <c r="E127" i="1"/>
  <c r="E125" i="1"/>
  <c r="E121" i="1"/>
  <c r="E115" i="1"/>
  <c r="E103" i="1"/>
  <c r="E99" i="1"/>
  <c r="E93" i="1"/>
  <c r="E89" i="1"/>
  <c r="E88" i="1"/>
  <c r="E81" i="1"/>
  <c r="E80" i="1"/>
  <c r="E76" i="1"/>
  <c r="E72" i="1"/>
  <c r="E70" i="1"/>
  <c r="E68" i="1"/>
  <c r="E63" i="1"/>
  <c r="E60" i="1"/>
  <c r="E58" i="1"/>
  <c r="E56" i="1"/>
  <c r="E54" i="1"/>
  <c r="E52" i="1"/>
  <c r="E50" i="1"/>
  <c r="E48" i="1"/>
  <c r="E46" i="1"/>
  <c r="E44" i="1"/>
  <c r="E40" i="1"/>
  <c r="E38" i="1"/>
  <c r="E36" i="1"/>
  <c r="E30" i="1"/>
  <c r="E27" i="1"/>
  <c r="E25" i="1"/>
  <c r="E22" i="1"/>
  <c r="E141" i="1"/>
  <c r="E15" i="1"/>
  <c r="E14" i="1"/>
  <c r="E13" i="1"/>
  <c r="E12" i="1"/>
  <c r="E11" i="1"/>
  <c r="E9" i="1"/>
  <c r="M21" i="1" l="1"/>
  <c r="M65" i="1"/>
  <c r="M79" i="1"/>
  <c r="M77" i="1"/>
  <c r="M76" i="1"/>
  <c r="M93" i="1"/>
  <c r="M127" i="1"/>
  <c r="M15" i="1"/>
  <c r="M115" i="1"/>
  <c r="M40" i="1"/>
  <c r="M58" i="1"/>
  <c r="M81" i="1"/>
  <c r="M117" i="1"/>
  <c r="M144" i="1"/>
  <c r="M18" i="1"/>
  <c r="M9" i="1"/>
  <c r="M39" i="1"/>
  <c r="M57" i="1"/>
  <c r="M103" i="1"/>
  <c r="M11" i="1"/>
  <c r="M22" i="1"/>
  <c r="M30" i="1"/>
  <c r="M70" i="1"/>
  <c r="M88" i="1"/>
  <c r="M121" i="1"/>
  <c r="M27" i="1"/>
  <c r="M49" i="1"/>
  <c r="M50" i="1"/>
  <c r="M68" i="1"/>
  <c r="M80" i="1"/>
  <c r="M99" i="1"/>
  <c r="E18" i="1"/>
  <c r="M25" i="1"/>
  <c r="M36" i="1"/>
  <c r="M45" i="1"/>
  <c r="M46" i="1"/>
  <c r="M53" i="1"/>
  <c r="M54" i="1"/>
  <c r="M61" i="1"/>
  <c r="M63" i="1"/>
  <c r="M72" i="1"/>
  <c r="M89" i="1"/>
  <c r="M125" i="1"/>
  <c r="M134" i="1"/>
  <c r="M10" i="1"/>
  <c r="M13" i="1"/>
  <c r="M33" i="1"/>
  <c r="E33" i="1"/>
  <c r="E85" i="1"/>
  <c r="M85" i="1"/>
  <c r="E100" i="1"/>
  <c r="M100" i="1"/>
  <c r="E114" i="1"/>
  <c r="M114" i="1"/>
  <c r="E120" i="1"/>
  <c r="M120" i="1"/>
  <c r="E126" i="1"/>
  <c r="M126" i="1"/>
  <c r="E131" i="1"/>
  <c r="M131" i="1"/>
  <c r="E28" i="1"/>
  <c r="M28" i="1"/>
  <c r="E64" i="1"/>
  <c r="M64" i="1"/>
  <c r="E69" i="1"/>
  <c r="M69" i="1"/>
  <c r="E75" i="1"/>
  <c r="M75" i="1"/>
  <c r="E92" i="1"/>
  <c r="M92" i="1"/>
  <c r="M141" i="1"/>
  <c r="M71" i="1"/>
  <c r="M78" i="1"/>
  <c r="E147" i="1"/>
  <c r="M147" i="1"/>
  <c r="M12" i="1"/>
  <c r="M14" i="1"/>
  <c r="E10" i="1"/>
  <c r="M26" i="1"/>
  <c r="E26" i="1"/>
  <c r="M29" i="1"/>
  <c r="E29" i="1"/>
  <c r="E37" i="1"/>
  <c r="M37" i="1"/>
  <c r="M38" i="1"/>
  <c r="E43" i="1"/>
  <c r="M43" i="1"/>
  <c r="M44" i="1"/>
  <c r="E47" i="1"/>
  <c r="M47" i="1"/>
  <c r="M48" i="1"/>
  <c r="E51" i="1"/>
  <c r="M51" i="1"/>
  <c r="M52" i="1"/>
  <c r="E55" i="1"/>
  <c r="M55" i="1"/>
  <c r="M56" i="1"/>
  <c r="E59" i="1"/>
  <c r="M59" i="1"/>
  <c r="M60" i="1"/>
  <c r="M96" i="1"/>
  <c r="M107" i="1"/>
  <c r="M124" i="1"/>
  <c r="M130" i="1"/>
  <c r="E39" i="1"/>
  <c r="E45" i="1"/>
  <c r="E49" i="1"/>
  <c r="E53" i="1"/>
  <c r="E57" i="1"/>
  <c r="E61" i="1"/>
  <c r="E71" i="1"/>
  <c r="E78" i="1"/>
  <c r="E96" i="1"/>
  <c r="E107" i="1"/>
  <c r="E124" i="1"/>
  <c r="E130" i="1"/>
  <c r="E8" i="1" l="1"/>
  <c r="K8" i="1" l="1"/>
  <c r="M8" i="1" l="1"/>
</calcChain>
</file>

<file path=xl/sharedStrings.xml><?xml version="1.0" encoding="utf-8"?>
<sst xmlns="http://schemas.openxmlformats.org/spreadsheetml/2006/main" count="399" uniqueCount="245">
  <si>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</si>
  <si>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</si>
  <si>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</si>
  <si>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</si>
  <si>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</si>
  <si>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</si>
  <si>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</si>
  <si>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</si>
  <si>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</si>
  <si>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</si>
  <si>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</si>
  <si>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</si>
  <si>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</si>
  <si>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</si>
  <si>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</si>
  <si>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</si>
  <si>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</si>
  <si>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</si>
  <si>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</si>
  <si>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</si>
  <si>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</si>
  <si>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</si>
  <si>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</si>
  <si>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</si>
  <si>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</si>
  <si>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</si>
  <si>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</si>
  <si>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</si>
  <si>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</si>
  <si>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</si>
  <si>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</si>
  <si>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</si>
  <si>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</si>
  <si>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</si>
  <si>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</si>
  <si>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</si>
  <si>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</si>
  <si>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</si>
  <si>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</si>
  <si>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</si>
  <si>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</si>
  <si>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</si>
  <si>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</si>
  <si>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</si>
  <si>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</si>
  <si>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</si>
  <si>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</si>
  <si>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</si>
  <si>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</si>
  <si>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</si>
  <si>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</si>
  <si>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</si>
  <si>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</si>
  <si>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</si>
  <si>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</si>
  <si>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</si>
  <si>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</si>
  <si>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</si>
  <si>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</si>
  <si>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</si>
  <si>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</si>
  <si>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</si>
  <si>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</si>
  <si>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</si>
  <si>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</si>
  <si>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</si>
  <si>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</si>
  <si>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</si>
  <si>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</si>
  <si>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</si>
  <si>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</si>
  <si>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</si>
  <si>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</si>
  <si>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</si>
  <si>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</si>
  <si>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</si>
  <si>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</si>
  <si>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</si>
  <si>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</si>
  <si>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</si>
  <si>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</si>
  <si>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</si>
  <si>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</si>
  <si>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</si>
  <si>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</si>
  <si>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</si>
  <si>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</si>
  <si>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</si>
  <si>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</si>
  <si>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</si>
  <si>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</si>
  <si>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</si>
  <si>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</si>
  <si>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</si>
  <si>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</si>
  <si>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</si>
  <si>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</si>
  <si>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</si>
  <si>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</si>
  <si>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</si>
  <si>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</si>
  <si>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</si>
  <si>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</si>
  <si>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</si>
  <si>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</si>
  <si>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</si>
  <si>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</si>
  <si>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</si>
  <si>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</si>
  <si>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</si>
  <si>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</si>
  <si>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</si>
  <si>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</si>
  <si>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</si>
  <si>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</si>
  <si>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</si>
  <si>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</si>
  <si>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</si>
  <si>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</si>
  <si>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</si>
  <si>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</si>
  <si>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</si>
  <si>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</si>
  <si>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</si>
  <si>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</si>
  <si>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</si>
  <si>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Resendiz Mora Martha Dolores</t>
  </si>
  <si>
    <t>Secretaria de Comunicación Social</t>
  </si>
  <si>
    <t>Secretario de Organización</t>
  </si>
  <si>
    <t>Guerrero Torres Edgar Emmanuel</t>
  </si>
  <si>
    <t>Hernandez Garcia Ramiro</t>
  </si>
  <si>
    <t>Enriquez Sierra Juan Pablo</t>
  </si>
  <si>
    <t>Presidente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</si>
  <si>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</si>
  <si>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</si>
  <si>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</si>
  <si>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</si>
  <si>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</si>
  <si>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</si>
  <si>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</si>
  <si>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</si>
  <si>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</si>
  <si>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</si>
  <si>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</si>
  <si>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</si>
  <si>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</si>
  <si>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</si>
  <si>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</si>
  <si>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</si>
  <si>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00856</t>
  </si>
  <si>
    <t>00865</t>
  </si>
  <si>
    <t>00866</t>
  </si>
  <si>
    <t>00067</t>
  </si>
  <si>
    <t>00869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</si>
  <si>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</si>
  <si>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</si>
  <si>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</si>
  <si>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</si>
  <si>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</si>
  <si>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</si>
  <si>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</si>
  <si>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</si>
  <si>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</si>
  <si>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</si>
  <si>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</si>
  <si>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</si>
  <si>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</si>
  <si>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</si>
  <si>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</si>
  <si>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</si>
  <si>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00876</t>
  </si>
  <si>
    <t>Perez Palacios Jorge Antonio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</si>
  <si>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</si>
  <si>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</si>
  <si>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</si>
  <si>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</si>
  <si>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</si>
  <si>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</si>
  <si>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</si>
  <si>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</si>
  <si>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</si>
  <si>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</si>
  <si>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</si>
  <si>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</si>
  <si>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Sueldo - Bruto  Mensual</t>
  </si>
  <si>
    <t xml:space="preserve">Sueldos </t>
  </si>
  <si>
    <t>00885</t>
  </si>
  <si>
    <t>Homs Tirado Maria Elena</t>
  </si>
  <si>
    <t>Secretario de Administracion y Finanzas</t>
  </si>
  <si>
    <t>00886</t>
  </si>
  <si>
    <t>Robles Limon Carlos Guillermo</t>
  </si>
  <si>
    <t>Zamora Vazquez Samuel Hector</t>
  </si>
  <si>
    <t>00163</t>
  </si>
  <si>
    <t>00887</t>
  </si>
  <si>
    <t>De Leon Meza Hugo Fidencio</t>
  </si>
  <si>
    <t>00889</t>
  </si>
  <si>
    <t>Rodriguez Orozco Luis Manuel</t>
  </si>
  <si>
    <t>00891</t>
  </si>
  <si>
    <t>Anguiano Santiago Jorge Alejandro</t>
  </si>
  <si>
    <t>00860</t>
  </si>
  <si>
    <t>De La Torre Gonzalez Juan Carlos</t>
  </si>
  <si>
    <t xml:space="preserve">Secretario </t>
  </si>
  <si>
    <t>00902</t>
  </si>
  <si>
    <t>Diaz Cervantes Oscar Ivan</t>
  </si>
  <si>
    <t>00905</t>
  </si>
  <si>
    <t>Ortiz Perez Jose De Jesus</t>
  </si>
  <si>
    <t>00912</t>
  </si>
  <si>
    <t>Cuevas Chacon Jose Luis</t>
  </si>
  <si>
    <t>00908</t>
  </si>
  <si>
    <t>Martinez Garcia Alvaro</t>
  </si>
  <si>
    <t>00915</t>
  </si>
  <si>
    <t>Carrillo Vazquez Jose Manuel</t>
  </si>
  <si>
    <t>00910</t>
  </si>
  <si>
    <t>Rodriguez Prudencio Brenda Citlali</t>
  </si>
  <si>
    <t>00927</t>
  </si>
  <si>
    <t>Coronado Rojas Jenifer Yaneth</t>
  </si>
  <si>
    <t>00933</t>
  </si>
  <si>
    <t>Gallardo Flores Emmanuel Alejandro</t>
  </si>
  <si>
    <t>00901</t>
  </si>
  <si>
    <t>Padilla Cruz Margarita</t>
  </si>
  <si>
    <t>00936</t>
  </si>
  <si>
    <t>Hernandez Arriaga Erik Daniel</t>
  </si>
  <si>
    <t>00939</t>
  </si>
  <si>
    <t>Cantu Perez Jose Manuel</t>
  </si>
  <si>
    <t>Departamento 4122 CDE SECRETARIA DE OPERACIÓN POLITICA</t>
  </si>
  <si>
    <t>00944</t>
  </si>
  <si>
    <t>Oceguera Macias Hector Salvador</t>
  </si>
  <si>
    <t>00943</t>
  </si>
  <si>
    <t>Reyes Rodriguez Daniela Alejandra</t>
  </si>
  <si>
    <t>00941</t>
  </si>
  <si>
    <t>Olivares Arevalo Ana Victoria</t>
  </si>
  <si>
    <t>00061</t>
  </si>
  <si>
    <t>Arreola Castañeda Alberto</t>
  </si>
  <si>
    <t>00945</t>
  </si>
  <si>
    <t>Velasco Figueroa Dario Roberto</t>
  </si>
  <si>
    <t>00946</t>
  </si>
  <si>
    <t>Velasco Benitez Jaime Fernando</t>
  </si>
  <si>
    <t>00947</t>
  </si>
  <si>
    <t>Cienfuegos Paredes Manuel De Jesus</t>
  </si>
  <si>
    <t>00913</t>
  </si>
  <si>
    <t>Jimenez Villarroel Lisset Carolina</t>
  </si>
  <si>
    <t>ENERO DE 2022</t>
  </si>
  <si>
    <t>Departamento 17 OMPRI</t>
  </si>
  <si>
    <t>00948</t>
  </si>
  <si>
    <t>Guerrero Ruvalcaba Jose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</si>
</sst>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0" fontId="18" fillId="0" borderId="2" xfId="0" applyFont="1" applyBorder="1" applyAlignment="1">
      <alignment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2" fillId="0" borderId="0" xfId="4" applyNumberFormat="1" applyFont="1"/>
    <xf numFmtId="165" fontId="22" fillId="0" borderId="0" xfId="4" applyNumberFormat="1" applyFont="1"/>
    <xf numFmtId="165" fontId="22" fillId="0" borderId="0" xfId="0" applyNumberFormat="1" applyFont="1"/>
    <xf numFmtId="49" fontId="18" fillId="0" borderId="0" xfId="0" applyNumberFormat="1" applyFont="1" applyBorder="1" applyAlignment="1">
      <alignment horizontal="center" vertical="center"/>
    </xf>
    <xf numFmtId="165" fontId="21" fillId="0" borderId="0" xfId="11" applyNumberFormat="1" applyFont="1"/>
    <xf numFmtId="40" fontId="18" fillId="0" borderId="0" xfId="0" applyNumberFormat="1" applyFont="1" applyAlignment="1">
      <alignment vertical="center"/>
    </xf>
    <xf numFmtId="165" fontId="22" fillId="0" borderId="0" xfId="0" applyNumberFormat="1" applyFont="1"/>
    <xf numFmtId="165" fontId="22" fillId="0" borderId="0" xfId="0" applyNumberFormat="1" applyFont="1"/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</cellXfs>
  <cellStyles count="14">
    <cellStyle name="Millares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8" xr:uid="{00000000-0005-0000-0000-00000C000000}"/>
    <cellStyle name="Normal 9" xfId="9" xr:uid="{00000000-0005-0000-0000-00000D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1%20ENERO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3457.4</v>
          </cell>
          <cell r="D14">
            <v>1728.7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5186.1000000000004</v>
          </cell>
          <cell r="N14">
            <v>0</v>
          </cell>
          <cell r="O14">
            <v>0</v>
          </cell>
          <cell r="P14">
            <v>0</v>
          </cell>
          <cell r="Q14">
            <v>-320.60000000000002</v>
          </cell>
          <cell r="R14">
            <v>-17.18</v>
          </cell>
          <cell r="S14">
            <v>303.42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-17.18</v>
          </cell>
          <cell r="AI14">
            <v>5203.28</v>
          </cell>
          <cell r="AJ14">
            <v>142.4</v>
          </cell>
          <cell r="AK14">
            <v>256.33999999999997</v>
          </cell>
          <cell r="AL14">
            <v>690.88</v>
          </cell>
          <cell r="AM14">
            <v>119.92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3457.4</v>
          </cell>
          <cell r="D15">
            <v>1728.7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5186.1000000000004</v>
          </cell>
          <cell r="N15">
            <v>0</v>
          </cell>
          <cell r="O15">
            <v>0</v>
          </cell>
          <cell r="P15">
            <v>0</v>
          </cell>
          <cell r="Q15">
            <v>-320.60000000000002</v>
          </cell>
          <cell r="R15">
            <v>-17.18</v>
          </cell>
          <cell r="S15">
            <v>303.42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-17.18</v>
          </cell>
          <cell r="AI15">
            <v>5203.28</v>
          </cell>
          <cell r="AJ15">
            <v>142.4</v>
          </cell>
          <cell r="AK15">
            <v>256.33999999999997</v>
          </cell>
          <cell r="AL15">
            <v>690.88</v>
          </cell>
          <cell r="AM15">
            <v>119.92</v>
          </cell>
        </row>
        <row r="16">
          <cell r="A16" t="str">
            <v>00846</v>
          </cell>
          <cell r="B16" t="str">
            <v>Rodriguez Ramirez Magdaleno</v>
          </cell>
          <cell r="C16">
            <v>3457.4</v>
          </cell>
          <cell r="D16">
            <v>1728.7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5186.1000000000004</v>
          </cell>
          <cell r="N16">
            <v>0</v>
          </cell>
          <cell r="O16">
            <v>0</v>
          </cell>
          <cell r="P16">
            <v>0</v>
          </cell>
          <cell r="Q16">
            <v>-320.60000000000002</v>
          </cell>
          <cell r="R16">
            <v>-17.18</v>
          </cell>
          <cell r="S16">
            <v>303.42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-17.18</v>
          </cell>
          <cell r="AI16">
            <v>5203.28</v>
          </cell>
          <cell r="AJ16">
            <v>142.4</v>
          </cell>
          <cell r="AK16">
            <v>256.33999999999997</v>
          </cell>
          <cell r="AL16">
            <v>690.88</v>
          </cell>
          <cell r="AM16">
            <v>119.92</v>
          </cell>
        </row>
        <row r="17">
          <cell r="A17" t="str">
            <v>00857</v>
          </cell>
          <cell r="B17" t="str">
            <v>Delgado Valenzuela Roberto</v>
          </cell>
          <cell r="C17">
            <v>3556.4</v>
          </cell>
          <cell r="D17">
            <v>1778.2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5334.6</v>
          </cell>
          <cell r="N17">
            <v>0</v>
          </cell>
          <cell r="O17">
            <v>0</v>
          </cell>
          <cell r="P17">
            <v>0</v>
          </cell>
          <cell r="Q17">
            <v>-290.76</v>
          </cell>
          <cell r="R17">
            <v>0</v>
          </cell>
          <cell r="S17">
            <v>312.92</v>
          </cell>
          <cell r="T17">
            <v>0</v>
          </cell>
          <cell r="U17">
            <v>22.16</v>
          </cell>
          <cell r="V17">
            <v>146.5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168.66</v>
          </cell>
          <cell r="AI17">
            <v>5165.9399999999996</v>
          </cell>
          <cell r="AJ17">
            <v>107.94</v>
          </cell>
          <cell r="AK17">
            <v>194.3</v>
          </cell>
          <cell r="AL17">
            <v>656.42</v>
          </cell>
          <cell r="AM17">
            <v>123.36</v>
          </cell>
        </row>
        <row r="18">
          <cell r="A18" t="str">
            <v>00879</v>
          </cell>
          <cell r="B18" t="str">
            <v>Santana Aguilar Maria Felix</v>
          </cell>
          <cell r="C18">
            <v>6000</v>
          </cell>
          <cell r="D18">
            <v>3000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4200</v>
          </cell>
          <cell r="K18">
            <v>0</v>
          </cell>
          <cell r="L18">
            <v>0</v>
          </cell>
          <cell r="M18">
            <v>13200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1397.5</v>
          </cell>
          <cell r="T18">
            <v>0</v>
          </cell>
          <cell r="U18">
            <v>1397.5</v>
          </cell>
          <cell r="V18">
            <v>371.14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1768.64</v>
          </cell>
          <cell r="AI18">
            <v>11431.36</v>
          </cell>
          <cell r="AJ18">
            <v>254.4</v>
          </cell>
          <cell r="AK18">
            <v>457.9</v>
          </cell>
          <cell r="AL18">
            <v>874.06</v>
          </cell>
          <cell r="AM18">
            <v>290.74</v>
          </cell>
        </row>
        <row r="19">
          <cell r="A19" t="str">
            <v>Total Depto</v>
          </cell>
          <cell r="C19" t="str">
            <v xml:space="preserve">  -----------------------</v>
          </cell>
          <cell r="D19" t="str">
            <v xml:space="preserve">  -----------------------</v>
          </cell>
          <cell r="E19" t="str">
            <v xml:space="preserve">  -----------------------</v>
          </cell>
          <cell r="F19" t="str">
            <v xml:space="preserve">  -----------------------</v>
          </cell>
          <cell r="G19" t="str">
            <v xml:space="preserve">  -----------------------</v>
          </cell>
          <cell r="H19" t="str">
            <v xml:space="preserve">  -----------------------</v>
          </cell>
          <cell r="I19" t="str">
            <v xml:space="preserve">  -----------------------</v>
          </cell>
          <cell r="J19" t="str">
            <v xml:space="preserve">  -----------------------</v>
          </cell>
          <cell r="K19" t="str">
            <v xml:space="preserve">  -----------------------</v>
          </cell>
          <cell r="L19" t="str">
            <v xml:space="preserve">  -----------------------</v>
          </cell>
          <cell r="M19" t="str">
            <v xml:space="preserve">  -----------------------</v>
          </cell>
          <cell r="N19" t="str">
            <v xml:space="preserve">  -----------------------</v>
          </cell>
          <cell r="O19" t="str">
            <v xml:space="preserve">  -----------------------</v>
          </cell>
          <cell r="P19" t="str">
            <v xml:space="preserve">  -----------------------</v>
          </cell>
          <cell r="Q19" t="str">
            <v xml:space="preserve">  -----------------------</v>
          </cell>
          <cell r="R19" t="str">
            <v xml:space="preserve">  -----------------------</v>
          </cell>
          <cell r="S19" t="str">
            <v xml:space="preserve">  -----------------------</v>
          </cell>
          <cell r="T19" t="str">
            <v xml:space="preserve">  -----------------------</v>
          </cell>
          <cell r="U19" t="str">
            <v xml:space="preserve">  -----------------------</v>
          </cell>
          <cell r="V19" t="str">
            <v xml:space="preserve">  -----------------------</v>
          </cell>
          <cell r="W19" t="str">
            <v xml:space="preserve">  -----------------------</v>
          </cell>
          <cell r="X19" t="str">
            <v xml:space="preserve">  -----------------------</v>
          </cell>
          <cell r="Y19" t="str">
            <v xml:space="preserve">  -----------------------</v>
          </cell>
          <cell r="Z19" t="str">
            <v xml:space="preserve">  -----------------------</v>
          </cell>
          <cell r="AA19" t="str">
            <v xml:space="preserve">  -----------------------</v>
          </cell>
          <cell r="AB19" t="str">
            <v xml:space="preserve">  -----------------------</v>
          </cell>
          <cell r="AC19" t="str">
            <v xml:space="preserve">  -----------------------</v>
          </cell>
          <cell r="AD19" t="str">
            <v xml:space="preserve">  -----------------------</v>
          </cell>
          <cell r="AE19" t="str">
            <v xml:space="preserve">  -----------------------</v>
          </cell>
          <cell r="AF19" t="str">
            <v xml:space="preserve">  -----------------------</v>
          </cell>
          <cell r="AG19" t="str">
            <v xml:space="preserve">  -----------------------</v>
          </cell>
          <cell r="AH19" t="str">
            <v xml:space="preserve">  -----------------------</v>
          </cell>
          <cell r="AI19" t="str">
            <v xml:space="preserve">  -----------------------</v>
          </cell>
          <cell r="AJ19" t="str">
            <v xml:space="preserve">  -----------------------</v>
          </cell>
          <cell r="AK19" t="str">
            <v xml:space="preserve">  -----------------------</v>
          </cell>
          <cell r="AL19" t="str">
            <v xml:space="preserve">  -----------------------</v>
          </cell>
          <cell r="AM19" t="str">
            <v xml:space="preserve">  -----------------------</v>
          </cell>
        </row>
        <row r="20">
          <cell r="C20">
            <v>19928.599999999999</v>
          </cell>
          <cell r="D20">
            <v>9964.2999999999993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4200</v>
          </cell>
          <cell r="K20">
            <v>0</v>
          </cell>
          <cell r="L20">
            <v>0</v>
          </cell>
          <cell r="M20">
            <v>34092.9</v>
          </cell>
          <cell r="N20">
            <v>0</v>
          </cell>
          <cell r="O20">
            <v>0</v>
          </cell>
          <cell r="P20">
            <v>0</v>
          </cell>
          <cell r="Q20">
            <v>-1252.56</v>
          </cell>
          <cell r="R20">
            <v>-51.54</v>
          </cell>
          <cell r="S20">
            <v>2620.6799999999998</v>
          </cell>
          <cell r="T20">
            <v>0</v>
          </cell>
          <cell r="U20">
            <v>1419.66</v>
          </cell>
          <cell r="V20">
            <v>517.64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1885.76</v>
          </cell>
          <cell r="AI20">
            <v>32207.14</v>
          </cell>
          <cell r="AJ20">
            <v>789.54</v>
          </cell>
          <cell r="AK20">
            <v>1421.22</v>
          </cell>
          <cell r="AL20">
            <v>3603.12</v>
          </cell>
          <cell r="AM20">
            <v>773.86</v>
          </cell>
        </row>
        <row r="22">
          <cell r="A22" t="str">
            <v>Departamento 17 OMPRI</v>
          </cell>
        </row>
        <row r="23">
          <cell r="A23" t="str">
            <v>00156</v>
          </cell>
          <cell r="B23" t="str">
            <v>Carrillo Carrillo Sandra Luz</v>
          </cell>
          <cell r="C23">
            <v>5278.8</v>
          </cell>
          <cell r="D23">
            <v>2639.4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197.95</v>
          </cell>
          <cell r="K23">
            <v>0</v>
          </cell>
          <cell r="L23">
            <v>0</v>
          </cell>
          <cell r="M23">
            <v>8116.15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612.66</v>
          </cell>
          <cell r="T23">
            <v>0</v>
          </cell>
          <cell r="U23">
            <v>612.66</v>
          </cell>
          <cell r="V23">
            <v>221.8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834.46</v>
          </cell>
          <cell r="AI23">
            <v>7281.69</v>
          </cell>
          <cell r="AJ23">
            <v>160.22</v>
          </cell>
          <cell r="AK23">
            <v>288.38</v>
          </cell>
          <cell r="AL23">
            <v>720.66</v>
          </cell>
          <cell r="AM23">
            <v>183.1</v>
          </cell>
        </row>
        <row r="24">
          <cell r="A24" t="str">
            <v>00948</v>
          </cell>
          <cell r="B24" t="str">
            <v>Guerrero Ruvalcaba Jose De Jesus</v>
          </cell>
          <cell r="C24">
            <v>2593.0500000000002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1186.95</v>
          </cell>
          <cell r="K24">
            <v>0</v>
          </cell>
          <cell r="L24">
            <v>0</v>
          </cell>
          <cell r="M24">
            <v>3780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276.08</v>
          </cell>
          <cell r="T24">
            <v>0</v>
          </cell>
          <cell r="U24">
            <v>276.08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276.08</v>
          </cell>
          <cell r="AI24">
            <v>3503.92</v>
          </cell>
          <cell r="AJ24">
            <v>71.2</v>
          </cell>
          <cell r="AK24">
            <v>128.16999999999999</v>
          </cell>
          <cell r="AL24">
            <v>345.44</v>
          </cell>
          <cell r="AM24">
            <v>59.96</v>
          </cell>
        </row>
        <row r="25">
          <cell r="A25" t="str">
            <v>Total Depto</v>
          </cell>
          <cell r="C25" t="str">
            <v xml:space="preserve">  -----------------------</v>
          </cell>
          <cell r="D25" t="str">
            <v xml:space="preserve">  -----------------------</v>
          </cell>
          <cell r="E25" t="str">
            <v xml:space="preserve">  -----------------------</v>
          </cell>
          <cell r="F25" t="str">
            <v xml:space="preserve">  -----------------------</v>
          </cell>
          <cell r="G25" t="str">
            <v xml:space="preserve">  -----------------------</v>
          </cell>
          <cell r="H25" t="str">
            <v xml:space="preserve">  -----------------------</v>
          </cell>
          <cell r="I25" t="str">
            <v xml:space="preserve">  -----------------------</v>
          </cell>
          <cell r="J25" t="str">
            <v xml:space="preserve">  -----------------------</v>
          </cell>
          <cell r="K25" t="str">
            <v xml:space="preserve">  -----------------------</v>
          </cell>
          <cell r="L25" t="str">
            <v xml:space="preserve">  -----------------------</v>
          </cell>
          <cell r="M25" t="str">
            <v xml:space="preserve">  -----------------------</v>
          </cell>
          <cell r="N25" t="str">
            <v xml:space="preserve">  -----------------------</v>
          </cell>
          <cell r="O25" t="str">
            <v xml:space="preserve">  -----------------------</v>
          </cell>
          <cell r="P25" t="str">
            <v xml:space="preserve">  -----------------------</v>
          </cell>
          <cell r="Q25" t="str">
            <v xml:space="preserve">  -----------------------</v>
          </cell>
          <cell r="R25" t="str">
            <v xml:space="preserve">  -----------------------</v>
          </cell>
          <cell r="S25" t="str">
            <v xml:space="preserve">  -----------------------</v>
          </cell>
          <cell r="T25" t="str">
            <v xml:space="preserve">  -----------------------</v>
          </cell>
          <cell r="U25" t="str">
            <v xml:space="preserve">  -----------------------</v>
          </cell>
          <cell r="V25" t="str">
            <v xml:space="preserve">  -----------------------</v>
          </cell>
          <cell r="W25" t="str">
            <v xml:space="preserve">  -----------------------</v>
          </cell>
          <cell r="X25" t="str">
            <v xml:space="preserve">  -----------------------</v>
          </cell>
          <cell r="Y25" t="str">
            <v xml:space="preserve">  -----------------------</v>
          </cell>
          <cell r="Z25" t="str">
            <v xml:space="preserve">  -----------------------</v>
          </cell>
          <cell r="AA25" t="str">
            <v xml:space="preserve">  -----------------------</v>
          </cell>
          <cell r="AB25" t="str">
            <v xml:space="preserve">  -----------------------</v>
          </cell>
          <cell r="AC25" t="str">
            <v xml:space="preserve">  -----------------------</v>
          </cell>
          <cell r="AD25" t="str">
            <v xml:space="preserve">  -----------------------</v>
          </cell>
          <cell r="AE25" t="str">
            <v xml:space="preserve">  -----------------------</v>
          </cell>
          <cell r="AF25" t="str">
            <v xml:space="preserve">  -----------------------</v>
          </cell>
          <cell r="AG25" t="str">
            <v xml:space="preserve">  -----------------------</v>
          </cell>
          <cell r="AH25" t="str">
            <v xml:space="preserve">  -----------------------</v>
          </cell>
          <cell r="AI25" t="str">
            <v xml:space="preserve">  -----------------------</v>
          </cell>
          <cell r="AJ25" t="str">
            <v xml:space="preserve">  -----------------------</v>
          </cell>
          <cell r="AK25" t="str">
            <v xml:space="preserve">  -----------------------</v>
          </cell>
          <cell r="AL25" t="str">
            <v xml:space="preserve">  -----------------------</v>
          </cell>
          <cell r="AM25" t="str">
            <v xml:space="preserve">  -----------------------</v>
          </cell>
        </row>
        <row r="26">
          <cell r="C26">
            <v>7871.85</v>
          </cell>
          <cell r="D26">
            <v>2639.4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1384.9</v>
          </cell>
          <cell r="K26">
            <v>0</v>
          </cell>
          <cell r="L26">
            <v>0</v>
          </cell>
          <cell r="M26">
            <v>11896.15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888.74</v>
          </cell>
          <cell r="T26">
            <v>0</v>
          </cell>
          <cell r="U26">
            <v>888.74</v>
          </cell>
          <cell r="V26">
            <v>221.8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1110.54</v>
          </cell>
          <cell r="AI26">
            <v>10785.61</v>
          </cell>
          <cell r="AJ26">
            <v>231.42</v>
          </cell>
          <cell r="AK26">
            <v>416.55</v>
          </cell>
          <cell r="AL26">
            <v>1066.0999999999999</v>
          </cell>
          <cell r="AM26">
            <v>243.06</v>
          </cell>
        </row>
        <row r="28">
          <cell r="A28" t="str">
            <v>Departamento 24 SECRETARIA GRAL</v>
          </cell>
        </row>
        <row r="29">
          <cell r="A29" t="str">
            <v>00874</v>
          </cell>
          <cell r="B29" t="str">
            <v>Camiruaga Lopez Monica Del Carmen</v>
          </cell>
          <cell r="C29">
            <v>4000</v>
          </cell>
          <cell r="D29">
            <v>2000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4705.1000000000004</v>
          </cell>
          <cell r="K29">
            <v>0</v>
          </cell>
          <cell r="L29">
            <v>0</v>
          </cell>
          <cell r="M29">
            <v>10705.1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956.66</v>
          </cell>
          <cell r="T29">
            <v>0</v>
          </cell>
          <cell r="U29">
            <v>956.66</v>
          </cell>
          <cell r="V29">
            <v>288.66000000000003</v>
          </cell>
          <cell r="W29">
            <v>1000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2245.3200000000002</v>
          </cell>
          <cell r="AI29">
            <v>8459.7800000000007</v>
          </cell>
          <cell r="AJ29">
            <v>202.4</v>
          </cell>
          <cell r="AK29">
            <v>364.3</v>
          </cell>
          <cell r="AL29">
            <v>789.38</v>
          </cell>
          <cell r="AM29">
            <v>231.3</v>
          </cell>
        </row>
        <row r="30">
          <cell r="A30" t="str">
            <v>Total Depto</v>
          </cell>
          <cell r="C30" t="str">
            <v xml:space="preserve">  -----------------------</v>
          </cell>
          <cell r="D30" t="str">
            <v xml:space="preserve">  -----------------------</v>
          </cell>
          <cell r="E30" t="str">
            <v xml:space="preserve">  -----------------------</v>
          </cell>
          <cell r="F30" t="str">
            <v xml:space="preserve">  -----------------------</v>
          </cell>
          <cell r="G30" t="str">
            <v xml:space="preserve">  -----------------------</v>
          </cell>
          <cell r="H30" t="str">
            <v xml:space="preserve">  -----------------------</v>
          </cell>
          <cell r="I30" t="str">
            <v xml:space="preserve">  -----------------------</v>
          </cell>
          <cell r="J30" t="str">
            <v xml:space="preserve">  -----------------------</v>
          </cell>
          <cell r="K30" t="str">
            <v xml:space="preserve">  -----------------------</v>
          </cell>
          <cell r="L30" t="str">
            <v xml:space="preserve">  -----------------------</v>
          </cell>
          <cell r="M30" t="str">
            <v xml:space="preserve">  -----------------------</v>
          </cell>
          <cell r="N30" t="str">
            <v xml:space="preserve">  -----------------------</v>
          </cell>
          <cell r="O30" t="str">
            <v xml:space="preserve">  -----------------------</v>
          </cell>
          <cell r="P30" t="str">
            <v xml:space="preserve">  -----------------------</v>
          </cell>
          <cell r="Q30" t="str">
            <v xml:space="preserve">  -----------------------</v>
          </cell>
          <cell r="R30" t="str">
            <v xml:space="preserve">  -----------------------</v>
          </cell>
          <cell r="S30" t="str">
            <v xml:space="preserve">  -----------------------</v>
          </cell>
          <cell r="T30" t="str">
            <v xml:space="preserve">  -----------------------</v>
          </cell>
          <cell r="U30" t="str">
            <v xml:space="preserve">  -----------------------</v>
          </cell>
          <cell r="V30" t="str">
            <v xml:space="preserve">  -----------------------</v>
          </cell>
          <cell r="W30" t="str">
            <v xml:space="preserve">  -----------------------</v>
          </cell>
          <cell r="X30" t="str">
            <v xml:space="preserve">  -----------------------</v>
          </cell>
          <cell r="Y30" t="str">
            <v xml:space="preserve">  -----------------------</v>
          </cell>
          <cell r="Z30" t="str">
            <v xml:space="preserve">  -----------------------</v>
          </cell>
          <cell r="AA30" t="str">
            <v xml:space="preserve">  -----------------------</v>
          </cell>
          <cell r="AB30" t="str">
            <v xml:space="preserve">  -----------------------</v>
          </cell>
          <cell r="AC30" t="str">
            <v xml:space="preserve">  -----------------------</v>
          </cell>
          <cell r="AD30" t="str">
            <v xml:space="preserve">  -----------------------</v>
          </cell>
          <cell r="AE30" t="str">
            <v xml:space="preserve">  -----------------------</v>
          </cell>
          <cell r="AF30" t="str">
            <v xml:space="preserve">  -----------------------</v>
          </cell>
          <cell r="AG30" t="str">
            <v xml:space="preserve">  -----------------------</v>
          </cell>
          <cell r="AH30" t="str">
            <v xml:space="preserve">  -----------------------</v>
          </cell>
          <cell r="AI30" t="str">
            <v xml:space="preserve">  -----------------------</v>
          </cell>
          <cell r="AJ30" t="str">
            <v xml:space="preserve">  -----------------------</v>
          </cell>
          <cell r="AK30" t="str">
            <v xml:space="preserve">  -----------------------</v>
          </cell>
          <cell r="AL30" t="str">
            <v xml:space="preserve">  -----------------------</v>
          </cell>
          <cell r="AM30" t="str">
            <v xml:space="preserve">  -----------------------</v>
          </cell>
        </row>
        <row r="31">
          <cell r="C31">
            <v>4000</v>
          </cell>
          <cell r="D31">
            <v>2000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4705.1000000000004</v>
          </cell>
          <cell r="K31">
            <v>0</v>
          </cell>
          <cell r="L31">
            <v>0</v>
          </cell>
          <cell r="M31">
            <v>10705.1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956.66</v>
          </cell>
          <cell r="T31">
            <v>0</v>
          </cell>
          <cell r="U31">
            <v>956.66</v>
          </cell>
          <cell r="V31">
            <v>288.66000000000003</v>
          </cell>
          <cell r="W31">
            <v>1000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2245.3200000000002</v>
          </cell>
          <cell r="AI31">
            <v>8459.7800000000007</v>
          </cell>
          <cell r="AJ31">
            <v>202.4</v>
          </cell>
          <cell r="AK31">
            <v>364.3</v>
          </cell>
          <cell r="AL31">
            <v>789.38</v>
          </cell>
          <cell r="AM31">
            <v>231.3</v>
          </cell>
        </row>
        <row r="33">
          <cell r="A33" t="str">
            <v>Departamento 60 CDE SECRETARIA JURIDICA Y DE TRANSPARENC</v>
          </cell>
        </row>
        <row r="34">
          <cell r="A34" t="str">
            <v>00195</v>
          </cell>
          <cell r="B34" t="str">
            <v>Murguia Escobedo Sandra Buenaventura</v>
          </cell>
          <cell r="C34">
            <v>6612.2</v>
          </cell>
          <cell r="D34">
            <v>3306.1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9918.2999999999993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830.76</v>
          </cell>
          <cell r="T34">
            <v>0</v>
          </cell>
          <cell r="U34">
            <v>830.76</v>
          </cell>
          <cell r="V34">
            <v>285.94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1116.7</v>
          </cell>
          <cell r="AI34">
            <v>8801.6</v>
          </cell>
          <cell r="AJ34">
            <v>200.68</v>
          </cell>
          <cell r="AK34">
            <v>361.22</v>
          </cell>
          <cell r="AL34">
            <v>786.58</v>
          </cell>
          <cell r="AM34">
            <v>229.34</v>
          </cell>
        </row>
        <row r="35">
          <cell r="A35" t="str">
            <v>00870</v>
          </cell>
          <cell r="B35" t="str">
            <v>Gil Medina Miriam Elyada</v>
          </cell>
          <cell r="C35">
            <v>9975</v>
          </cell>
          <cell r="D35">
            <v>1223.29</v>
          </cell>
          <cell r="E35">
            <v>0</v>
          </cell>
          <cell r="F35">
            <v>0</v>
          </cell>
          <cell r="G35">
            <v>0</v>
          </cell>
          <cell r="H35">
            <v>390.41</v>
          </cell>
          <cell r="I35">
            <v>0</v>
          </cell>
          <cell r="J35">
            <v>12060.51</v>
          </cell>
          <cell r="K35">
            <v>0</v>
          </cell>
          <cell r="L35">
            <v>0</v>
          </cell>
          <cell r="M35">
            <v>23649.21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3652.83</v>
          </cell>
          <cell r="T35">
            <v>0</v>
          </cell>
          <cell r="U35">
            <v>3652.83</v>
          </cell>
          <cell r="V35">
            <v>555.1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4207.93</v>
          </cell>
          <cell r="AI35">
            <v>19441.28</v>
          </cell>
          <cell r="AJ35">
            <v>370.41</v>
          </cell>
          <cell r="AK35">
            <v>666.74</v>
          </cell>
          <cell r="AL35">
            <v>1063.01</v>
          </cell>
          <cell r="AM35">
            <v>423.33</v>
          </cell>
        </row>
        <row r="36">
          <cell r="A36" t="str">
            <v>Total Depto</v>
          </cell>
          <cell r="C36" t="str">
            <v xml:space="preserve">  -----------------------</v>
          </cell>
          <cell r="D36" t="str">
            <v xml:space="preserve">  -----------------------</v>
          </cell>
          <cell r="E36" t="str">
            <v xml:space="preserve">  -----------------------</v>
          </cell>
          <cell r="F36" t="str">
            <v xml:space="preserve">  -----------------------</v>
          </cell>
          <cell r="G36" t="str">
            <v xml:space="preserve">  -----------------------</v>
          </cell>
          <cell r="H36" t="str">
            <v xml:space="preserve">  -----------------------</v>
          </cell>
          <cell r="I36" t="str">
            <v xml:space="preserve">  -----------------------</v>
          </cell>
          <cell r="J36" t="str">
            <v xml:space="preserve">  -----------------------</v>
          </cell>
          <cell r="K36" t="str">
            <v xml:space="preserve">  -----------------------</v>
          </cell>
          <cell r="L36" t="str">
            <v xml:space="preserve">  -----------------------</v>
          </cell>
          <cell r="M36" t="str">
            <v xml:space="preserve">  -----------------------</v>
          </cell>
          <cell r="N36" t="str">
            <v xml:space="preserve">  -----------------------</v>
          </cell>
          <cell r="O36" t="str">
            <v xml:space="preserve">  -----------------------</v>
          </cell>
          <cell r="P36" t="str">
            <v xml:space="preserve">  -----------------------</v>
          </cell>
          <cell r="Q36" t="str">
            <v xml:space="preserve">  -----------------------</v>
          </cell>
          <cell r="R36" t="str">
            <v xml:space="preserve">  -----------------------</v>
          </cell>
          <cell r="S36" t="str">
            <v xml:space="preserve">  -----------------------</v>
          </cell>
          <cell r="T36" t="str">
            <v xml:space="preserve">  -----------------------</v>
          </cell>
          <cell r="U36" t="str">
            <v xml:space="preserve">  -----------------------</v>
          </cell>
          <cell r="V36" t="str">
            <v xml:space="preserve">  -----------------------</v>
          </cell>
          <cell r="W36" t="str">
            <v xml:space="preserve">  -----------------------</v>
          </cell>
          <cell r="X36" t="str">
            <v xml:space="preserve">  -----------------------</v>
          </cell>
          <cell r="Y36" t="str">
            <v xml:space="preserve">  -----------------------</v>
          </cell>
          <cell r="Z36" t="str">
            <v xml:space="preserve">  -----------------------</v>
          </cell>
          <cell r="AA36" t="str">
            <v xml:space="preserve">  -----------------------</v>
          </cell>
          <cell r="AB36" t="str">
            <v xml:space="preserve">  -----------------------</v>
          </cell>
          <cell r="AC36" t="str">
            <v xml:space="preserve">  -----------------------</v>
          </cell>
          <cell r="AD36" t="str">
            <v xml:space="preserve">  -----------------------</v>
          </cell>
          <cell r="AE36" t="str">
            <v xml:space="preserve">  -----------------------</v>
          </cell>
          <cell r="AF36" t="str">
            <v xml:space="preserve">  -----------------------</v>
          </cell>
          <cell r="AG36" t="str">
            <v xml:space="preserve">  -----------------------</v>
          </cell>
          <cell r="AH36" t="str">
            <v xml:space="preserve">  -----------------------</v>
          </cell>
          <cell r="AI36" t="str">
            <v xml:space="preserve">  -----------------------</v>
          </cell>
          <cell r="AJ36" t="str">
            <v xml:space="preserve">  -----------------------</v>
          </cell>
          <cell r="AK36" t="str">
            <v xml:space="preserve">  -----------------------</v>
          </cell>
          <cell r="AL36" t="str">
            <v xml:space="preserve">  -----------------------</v>
          </cell>
          <cell r="AM36" t="str">
            <v xml:space="preserve">  -----------------------</v>
          </cell>
        </row>
        <row r="37">
          <cell r="C37">
            <v>16587.2</v>
          </cell>
          <cell r="D37">
            <v>4529.3900000000003</v>
          </cell>
          <cell r="E37">
            <v>0</v>
          </cell>
          <cell r="F37">
            <v>0</v>
          </cell>
          <cell r="G37">
            <v>0</v>
          </cell>
          <cell r="H37">
            <v>390.41</v>
          </cell>
          <cell r="I37">
            <v>0</v>
          </cell>
          <cell r="J37">
            <v>12060.51</v>
          </cell>
          <cell r="K37">
            <v>0</v>
          </cell>
          <cell r="L37">
            <v>0</v>
          </cell>
          <cell r="M37">
            <v>33567.51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4483.59</v>
          </cell>
          <cell r="T37">
            <v>0</v>
          </cell>
          <cell r="U37">
            <v>4483.59</v>
          </cell>
          <cell r="V37">
            <v>841.04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5324.63</v>
          </cell>
          <cell r="AI37">
            <v>28242.880000000001</v>
          </cell>
          <cell r="AJ37">
            <v>571.09</v>
          </cell>
          <cell r="AK37">
            <v>1027.96</v>
          </cell>
          <cell r="AL37">
            <v>1849.59</v>
          </cell>
          <cell r="AM37">
            <v>652.66999999999996</v>
          </cell>
        </row>
        <row r="39">
          <cell r="A39" t="str">
            <v>Departamento 4103 CDE PRESIDENCIA</v>
          </cell>
        </row>
        <row r="40">
          <cell r="A40" t="str">
            <v>00007</v>
          </cell>
          <cell r="B40" t="str">
            <v>De León Corona Jane Vanessa</v>
          </cell>
          <cell r="C40">
            <v>7845</v>
          </cell>
          <cell r="D40">
            <v>3922.5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11767.5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1140.8</v>
          </cell>
          <cell r="T40">
            <v>0</v>
          </cell>
          <cell r="U40">
            <v>1140.8</v>
          </cell>
          <cell r="V40">
            <v>345.3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1486.1</v>
          </cell>
          <cell r="AI40">
            <v>10281.4</v>
          </cell>
          <cell r="AJ40">
            <v>238.1</v>
          </cell>
          <cell r="AK40">
            <v>428.58</v>
          </cell>
          <cell r="AL40">
            <v>847.52</v>
          </cell>
          <cell r="AM40">
            <v>272.12</v>
          </cell>
        </row>
        <row r="41">
          <cell r="A41" t="str">
            <v>00113</v>
          </cell>
          <cell r="B41" t="str">
            <v>Hernandez Murillo Jose Adrian</v>
          </cell>
          <cell r="C41">
            <v>11619.6</v>
          </cell>
          <cell r="D41">
            <v>5809.8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17429.400000000001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2300.7199999999998</v>
          </cell>
          <cell r="T41">
            <v>0</v>
          </cell>
          <cell r="U41">
            <v>2300.7199999999998</v>
          </cell>
          <cell r="V41">
            <v>526.91999999999996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2827.64</v>
          </cell>
          <cell r="AI41">
            <v>14601.76</v>
          </cell>
          <cell r="AJ41">
            <v>352.66</v>
          </cell>
          <cell r="AK41">
            <v>634.78</v>
          </cell>
          <cell r="AL41">
            <v>1034.08</v>
          </cell>
          <cell r="AM41">
            <v>403.04</v>
          </cell>
        </row>
        <row r="42">
          <cell r="A42" t="str">
            <v>00118</v>
          </cell>
          <cell r="B42" t="str">
            <v>Ramirez Gallegos Lorena</v>
          </cell>
          <cell r="C42">
            <v>5700</v>
          </cell>
          <cell r="D42">
            <v>2850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8550</v>
          </cell>
          <cell r="N42">
            <v>15</v>
          </cell>
          <cell r="O42">
            <v>0</v>
          </cell>
          <cell r="P42">
            <v>3233.15</v>
          </cell>
          <cell r="Q42">
            <v>0</v>
          </cell>
          <cell r="R42">
            <v>0</v>
          </cell>
          <cell r="S42">
            <v>659.86</v>
          </cell>
          <cell r="T42">
            <v>0</v>
          </cell>
          <cell r="U42">
            <v>659.86</v>
          </cell>
          <cell r="V42">
            <v>242.08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4150.09</v>
          </cell>
          <cell r="AI42">
            <v>4399.91</v>
          </cell>
          <cell r="AJ42">
            <v>173</v>
          </cell>
          <cell r="AK42">
            <v>311.39999999999998</v>
          </cell>
          <cell r="AL42">
            <v>741.5</v>
          </cell>
          <cell r="AM42">
            <v>197.72</v>
          </cell>
        </row>
        <row r="43">
          <cell r="A43" t="str">
            <v>00199</v>
          </cell>
          <cell r="B43" t="str">
            <v>Meza Arana Mayra Gisela</v>
          </cell>
          <cell r="C43">
            <v>7845</v>
          </cell>
          <cell r="D43">
            <v>3922.5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11767.5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1140.8</v>
          </cell>
          <cell r="T43">
            <v>0</v>
          </cell>
          <cell r="U43">
            <v>1140.8</v>
          </cell>
          <cell r="V43">
            <v>261.86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1402.66</v>
          </cell>
          <cell r="AI43">
            <v>10364.84</v>
          </cell>
          <cell r="AJ43">
            <v>185.5</v>
          </cell>
          <cell r="AK43">
            <v>333.9</v>
          </cell>
          <cell r="AL43">
            <v>761.86</v>
          </cell>
          <cell r="AM43">
            <v>212</v>
          </cell>
        </row>
        <row r="44">
          <cell r="A44" t="str">
            <v>00838</v>
          </cell>
          <cell r="B44" t="str">
            <v>Hernandez García Ramiro</v>
          </cell>
          <cell r="C44">
            <v>15858.4</v>
          </cell>
          <cell r="D44">
            <v>7929.2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23787.599999999999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3658.82</v>
          </cell>
          <cell r="T44">
            <v>0</v>
          </cell>
          <cell r="U44">
            <v>3658.82</v>
          </cell>
          <cell r="V44">
            <v>761.32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4420.1400000000003</v>
          </cell>
          <cell r="AI44">
            <v>19367.46</v>
          </cell>
          <cell r="AJ44">
            <v>500.46</v>
          </cell>
          <cell r="AK44">
            <v>900.84</v>
          </cell>
          <cell r="AL44">
            <v>1274.8</v>
          </cell>
          <cell r="AM44">
            <v>571.96</v>
          </cell>
        </row>
        <row r="45">
          <cell r="A45" t="str">
            <v>00843</v>
          </cell>
          <cell r="B45" t="str">
            <v>Dominguez Vazquez Fernando</v>
          </cell>
          <cell r="C45">
            <v>4000</v>
          </cell>
          <cell r="D45">
            <v>2000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6489.25</v>
          </cell>
          <cell r="K45">
            <v>0</v>
          </cell>
          <cell r="L45">
            <v>0</v>
          </cell>
          <cell r="M45">
            <v>12489.25</v>
          </cell>
          <cell r="N45">
            <v>0</v>
          </cell>
          <cell r="O45">
            <v>2788.78</v>
          </cell>
          <cell r="P45">
            <v>0</v>
          </cell>
          <cell r="Q45">
            <v>0</v>
          </cell>
          <cell r="R45">
            <v>0</v>
          </cell>
          <cell r="S45">
            <v>1291.6300000000001</v>
          </cell>
          <cell r="T45">
            <v>0</v>
          </cell>
          <cell r="U45">
            <v>1291.6300000000001</v>
          </cell>
          <cell r="V45">
            <v>295.38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100</v>
          </cell>
          <cell r="AG45">
            <v>0</v>
          </cell>
          <cell r="AH45">
            <v>4475.79</v>
          </cell>
          <cell r="AI45">
            <v>8013.46</v>
          </cell>
          <cell r="AJ45">
            <v>206.62</v>
          </cell>
          <cell r="AK45">
            <v>371.9</v>
          </cell>
          <cell r="AL45">
            <v>796.22</v>
          </cell>
          <cell r="AM45">
            <v>236.12</v>
          </cell>
        </row>
        <row r="46">
          <cell r="A46" t="str">
            <v>00865</v>
          </cell>
          <cell r="B46" t="str">
            <v>Guerrero Torres Edgar Emmanuel</v>
          </cell>
          <cell r="C46">
            <v>11619.6</v>
          </cell>
          <cell r="D46">
            <v>5809.8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17429.400000000001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2300.7199999999998</v>
          </cell>
          <cell r="T46">
            <v>0</v>
          </cell>
          <cell r="U46">
            <v>2300.7199999999998</v>
          </cell>
          <cell r="V46">
            <v>549.22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2849.94</v>
          </cell>
          <cell r="AI46">
            <v>14579.46</v>
          </cell>
          <cell r="AJ46">
            <v>366.7</v>
          </cell>
          <cell r="AK46">
            <v>660.04</v>
          </cell>
          <cell r="AL46">
            <v>1056.94</v>
          </cell>
          <cell r="AM46">
            <v>419.08</v>
          </cell>
        </row>
        <row r="47">
          <cell r="A47" t="str">
            <v>00866</v>
          </cell>
          <cell r="B47" t="str">
            <v>Enriquez Sierra Juan Pablo</v>
          </cell>
          <cell r="C47">
            <v>3485.88</v>
          </cell>
          <cell r="D47">
            <v>1464.39</v>
          </cell>
          <cell r="E47">
            <v>0</v>
          </cell>
          <cell r="F47">
            <v>0</v>
          </cell>
          <cell r="G47">
            <v>0</v>
          </cell>
          <cell r="H47">
            <v>477.52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5427.79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413.96</v>
          </cell>
          <cell r="T47">
            <v>0</v>
          </cell>
          <cell r="U47">
            <v>413.96</v>
          </cell>
          <cell r="V47">
            <v>274.61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688.57</v>
          </cell>
          <cell r="AI47">
            <v>4739.22</v>
          </cell>
          <cell r="AJ47">
            <v>183.35</v>
          </cell>
          <cell r="AK47">
            <v>330.02</v>
          </cell>
          <cell r="AL47">
            <v>528.47</v>
          </cell>
          <cell r="AM47">
            <v>209.54</v>
          </cell>
        </row>
        <row r="48">
          <cell r="A48" t="str">
            <v>Total Depto</v>
          </cell>
          <cell r="C48" t="str">
            <v xml:space="preserve">  -----------------------</v>
          </cell>
          <cell r="D48" t="str">
            <v xml:space="preserve">  -----------------------</v>
          </cell>
          <cell r="E48" t="str">
            <v xml:space="preserve">  -----------------------</v>
          </cell>
          <cell r="F48" t="str">
            <v xml:space="preserve">  -----------------------</v>
          </cell>
          <cell r="G48" t="str">
            <v xml:space="preserve">  -----------------------</v>
          </cell>
          <cell r="H48" t="str">
            <v xml:space="preserve">  -----------------------</v>
          </cell>
          <cell r="I48" t="str">
            <v xml:space="preserve">  -----------------------</v>
          </cell>
          <cell r="J48" t="str">
            <v xml:space="preserve">  -----------------------</v>
          </cell>
          <cell r="K48" t="str">
            <v xml:space="preserve">  -----------------------</v>
          </cell>
          <cell r="L48" t="str">
            <v xml:space="preserve">  -----------------------</v>
          </cell>
          <cell r="M48" t="str">
            <v xml:space="preserve">  -----------------------</v>
          </cell>
          <cell r="N48" t="str">
            <v xml:space="preserve">  -----------------------</v>
          </cell>
          <cell r="O48" t="str">
            <v xml:space="preserve">  -----------------------</v>
          </cell>
          <cell r="P48" t="str">
            <v xml:space="preserve">  -----------------------</v>
          </cell>
          <cell r="Q48" t="str">
            <v xml:space="preserve">  -----------------------</v>
          </cell>
          <cell r="R48" t="str">
            <v xml:space="preserve">  -----------------------</v>
          </cell>
          <cell r="S48" t="str">
            <v xml:space="preserve">  -----------------------</v>
          </cell>
          <cell r="T48" t="str">
            <v xml:space="preserve">  -----------------------</v>
          </cell>
          <cell r="U48" t="str">
            <v xml:space="preserve">  -----------------------</v>
          </cell>
          <cell r="V48" t="str">
            <v xml:space="preserve">  -----------------------</v>
          </cell>
          <cell r="W48" t="str">
            <v xml:space="preserve">  -----------------------</v>
          </cell>
          <cell r="X48" t="str">
            <v xml:space="preserve">  -----------------------</v>
          </cell>
          <cell r="Y48" t="str">
            <v xml:space="preserve">  -----------------------</v>
          </cell>
          <cell r="Z48" t="str">
            <v xml:space="preserve">  -----------------------</v>
          </cell>
          <cell r="AA48" t="str">
            <v xml:space="preserve">  -----------------------</v>
          </cell>
          <cell r="AB48" t="str">
            <v xml:space="preserve">  -----------------------</v>
          </cell>
          <cell r="AC48" t="str">
            <v xml:space="preserve">  -----------------------</v>
          </cell>
          <cell r="AD48" t="str">
            <v xml:space="preserve">  -----------------------</v>
          </cell>
          <cell r="AE48" t="str">
            <v xml:space="preserve">  -----------------------</v>
          </cell>
          <cell r="AF48" t="str">
            <v xml:space="preserve">  -----------------------</v>
          </cell>
          <cell r="AG48" t="str">
            <v xml:space="preserve">  -----------------------</v>
          </cell>
          <cell r="AH48" t="str">
            <v xml:space="preserve">  -----------------------</v>
          </cell>
          <cell r="AI48" t="str">
            <v xml:space="preserve">  -----------------------</v>
          </cell>
          <cell r="AJ48" t="str">
            <v xml:space="preserve">  -----------------------</v>
          </cell>
          <cell r="AK48" t="str">
            <v xml:space="preserve">  -----------------------</v>
          </cell>
          <cell r="AL48" t="str">
            <v xml:space="preserve">  -----------------------</v>
          </cell>
          <cell r="AM48" t="str">
            <v xml:space="preserve">  -----------------------</v>
          </cell>
        </row>
        <row r="49">
          <cell r="C49">
            <v>67973.48</v>
          </cell>
          <cell r="D49">
            <v>33708.19</v>
          </cell>
          <cell r="E49">
            <v>0</v>
          </cell>
          <cell r="F49">
            <v>0</v>
          </cell>
          <cell r="G49">
            <v>0</v>
          </cell>
          <cell r="H49">
            <v>477.52</v>
          </cell>
          <cell r="I49">
            <v>0</v>
          </cell>
          <cell r="J49">
            <v>6489.25</v>
          </cell>
          <cell r="K49">
            <v>0</v>
          </cell>
          <cell r="L49">
            <v>0</v>
          </cell>
          <cell r="M49">
            <v>108648.44</v>
          </cell>
          <cell r="N49">
            <v>15</v>
          </cell>
          <cell r="O49">
            <v>2788.78</v>
          </cell>
          <cell r="P49">
            <v>3233.15</v>
          </cell>
          <cell r="Q49">
            <v>0</v>
          </cell>
          <cell r="R49">
            <v>0</v>
          </cell>
          <cell r="S49">
            <v>12907.31</v>
          </cell>
          <cell r="T49">
            <v>0</v>
          </cell>
          <cell r="U49">
            <v>12907.31</v>
          </cell>
          <cell r="V49">
            <v>3256.69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100</v>
          </cell>
          <cell r="AG49">
            <v>0</v>
          </cell>
          <cell r="AH49">
            <v>22300.93</v>
          </cell>
          <cell r="AI49">
            <v>86347.51</v>
          </cell>
          <cell r="AJ49">
            <v>2206.39</v>
          </cell>
          <cell r="AK49">
            <v>3971.46</v>
          </cell>
          <cell r="AL49">
            <v>7041.39</v>
          </cell>
          <cell r="AM49">
            <v>2521.58</v>
          </cell>
        </row>
        <row r="51">
          <cell r="A51" t="str">
            <v>Departamento 4104 CDE SECRETARIA GENERAL</v>
          </cell>
        </row>
        <row r="52">
          <cell r="A52" t="str">
            <v>00061</v>
          </cell>
          <cell r="B52" t="str">
            <v>Arreola Castañeda Alberto</v>
          </cell>
          <cell r="C52">
            <v>6666.6</v>
          </cell>
          <cell r="D52">
            <v>3333.3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3614.72</v>
          </cell>
          <cell r="K52">
            <v>0</v>
          </cell>
          <cell r="L52">
            <v>0</v>
          </cell>
          <cell r="M52">
            <v>13614.62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1485.88</v>
          </cell>
          <cell r="T52">
            <v>0</v>
          </cell>
          <cell r="U52">
            <v>1485.88</v>
          </cell>
          <cell r="V52">
            <v>387.22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1873.1</v>
          </cell>
          <cell r="AI52">
            <v>11741.52</v>
          </cell>
          <cell r="AJ52">
            <v>264.56</v>
          </cell>
          <cell r="AK52">
            <v>476.2</v>
          </cell>
          <cell r="AL52">
            <v>890.6</v>
          </cell>
          <cell r="AM52">
            <v>302.33999999999997</v>
          </cell>
        </row>
        <row r="53">
          <cell r="A53" t="str">
            <v>Total Depto</v>
          </cell>
          <cell r="C53" t="str">
            <v xml:space="preserve">  -----------------------</v>
          </cell>
          <cell r="D53" t="str">
            <v xml:space="preserve">  -----------------------</v>
          </cell>
          <cell r="E53" t="str">
            <v xml:space="preserve">  -----------------------</v>
          </cell>
          <cell r="F53" t="str">
            <v xml:space="preserve">  -----------------------</v>
          </cell>
          <cell r="G53" t="str">
            <v xml:space="preserve">  -----------------------</v>
          </cell>
          <cell r="H53" t="str">
            <v xml:space="preserve">  -----------------------</v>
          </cell>
          <cell r="I53" t="str">
            <v xml:space="preserve">  -----------------------</v>
          </cell>
          <cell r="J53" t="str">
            <v xml:space="preserve">  -----------------------</v>
          </cell>
          <cell r="K53" t="str">
            <v xml:space="preserve">  -----------------------</v>
          </cell>
          <cell r="L53" t="str">
            <v xml:space="preserve">  -----------------------</v>
          </cell>
          <cell r="M53" t="str">
            <v xml:space="preserve">  -----------------------</v>
          </cell>
          <cell r="N53" t="str">
            <v xml:space="preserve">  -----------------------</v>
          </cell>
          <cell r="O53" t="str">
            <v xml:space="preserve">  -----------------------</v>
          </cell>
          <cell r="P53" t="str">
            <v xml:space="preserve">  -----------------------</v>
          </cell>
          <cell r="Q53" t="str">
            <v xml:space="preserve">  -----------------------</v>
          </cell>
          <cell r="R53" t="str">
            <v xml:space="preserve">  -----------------------</v>
          </cell>
          <cell r="S53" t="str">
            <v xml:space="preserve">  -----------------------</v>
          </cell>
          <cell r="T53" t="str">
            <v xml:space="preserve">  -----------------------</v>
          </cell>
          <cell r="U53" t="str">
            <v xml:space="preserve">  -----------------------</v>
          </cell>
          <cell r="V53" t="str">
            <v xml:space="preserve">  -----------------------</v>
          </cell>
          <cell r="W53" t="str">
            <v xml:space="preserve">  -----------------------</v>
          </cell>
          <cell r="X53" t="str">
            <v xml:space="preserve">  -----------------------</v>
          </cell>
          <cell r="Y53" t="str">
            <v xml:space="preserve">  -----------------------</v>
          </cell>
          <cell r="Z53" t="str">
            <v xml:space="preserve">  -----------------------</v>
          </cell>
          <cell r="AA53" t="str">
            <v xml:space="preserve">  -----------------------</v>
          </cell>
          <cell r="AB53" t="str">
            <v xml:space="preserve">  -----------------------</v>
          </cell>
          <cell r="AC53" t="str">
            <v xml:space="preserve">  -----------------------</v>
          </cell>
          <cell r="AD53" t="str">
            <v xml:space="preserve">  -----------------------</v>
          </cell>
          <cell r="AE53" t="str">
            <v xml:space="preserve">  -----------------------</v>
          </cell>
          <cell r="AF53" t="str">
            <v xml:space="preserve">  -----------------------</v>
          </cell>
          <cell r="AG53" t="str">
            <v xml:space="preserve">  -----------------------</v>
          </cell>
          <cell r="AH53" t="str">
            <v xml:space="preserve">  -----------------------</v>
          </cell>
          <cell r="AI53" t="str">
            <v xml:space="preserve">  -----------------------</v>
          </cell>
          <cell r="AJ53" t="str">
            <v xml:space="preserve">  -----------------------</v>
          </cell>
          <cell r="AK53" t="str">
            <v xml:space="preserve">  -----------------------</v>
          </cell>
          <cell r="AL53" t="str">
            <v xml:space="preserve">  -----------------------</v>
          </cell>
          <cell r="AM53" t="str">
            <v xml:space="preserve">  -----------------------</v>
          </cell>
        </row>
        <row r="54">
          <cell r="C54">
            <v>6666.6</v>
          </cell>
          <cell r="D54">
            <v>3333.3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3614.72</v>
          </cell>
          <cell r="K54">
            <v>0</v>
          </cell>
          <cell r="L54">
            <v>0</v>
          </cell>
          <cell r="M54">
            <v>13614.62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1485.88</v>
          </cell>
          <cell r="T54">
            <v>0</v>
          </cell>
          <cell r="U54">
            <v>1485.88</v>
          </cell>
          <cell r="V54">
            <v>387.22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1873.1</v>
          </cell>
          <cell r="AI54">
            <v>11741.52</v>
          </cell>
          <cell r="AJ54">
            <v>264.56</v>
          </cell>
          <cell r="AK54">
            <v>476.2</v>
          </cell>
          <cell r="AL54">
            <v>890.6</v>
          </cell>
          <cell r="AM54">
            <v>302.33999999999997</v>
          </cell>
        </row>
        <row r="56">
          <cell r="A56" t="str">
            <v>Departamento 4105 CDE SECRETARIA DE ORGANIZACION</v>
          </cell>
        </row>
        <row r="57">
          <cell r="A57" t="str">
            <v>00158</v>
          </cell>
          <cell r="B57" t="str">
            <v>Melendez Quezada Owen Mario</v>
          </cell>
          <cell r="C57">
            <v>6112</v>
          </cell>
          <cell r="D57">
            <v>3056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9168</v>
          </cell>
          <cell r="N57">
            <v>15</v>
          </cell>
          <cell r="O57">
            <v>1053.1099999999999</v>
          </cell>
          <cell r="P57">
            <v>0</v>
          </cell>
          <cell r="Q57">
            <v>0</v>
          </cell>
          <cell r="R57">
            <v>0</v>
          </cell>
          <cell r="S57">
            <v>727.1</v>
          </cell>
          <cell r="T57">
            <v>0</v>
          </cell>
          <cell r="U57">
            <v>727.1</v>
          </cell>
          <cell r="V57">
            <v>261.92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15.55</v>
          </cell>
          <cell r="AG57">
            <v>0</v>
          </cell>
          <cell r="AH57">
            <v>2072.6799999999998</v>
          </cell>
          <cell r="AI57">
            <v>7095.32</v>
          </cell>
          <cell r="AJ57">
            <v>185.5</v>
          </cell>
          <cell r="AK57">
            <v>333.9</v>
          </cell>
          <cell r="AL57">
            <v>761.86</v>
          </cell>
          <cell r="AM57">
            <v>212</v>
          </cell>
        </row>
        <row r="58">
          <cell r="A58" t="str">
            <v>00163</v>
          </cell>
          <cell r="B58" t="str">
            <v>Zamora Vazquez Samuel Hector</v>
          </cell>
          <cell r="C58">
            <v>2088</v>
          </cell>
          <cell r="D58">
            <v>61.97</v>
          </cell>
          <cell r="E58">
            <v>0</v>
          </cell>
          <cell r="F58">
            <v>0</v>
          </cell>
          <cell r="G58">
            <v>0</v>
          </cell>
          <cell r="H58">
            <v>286.02999999999997</v>
          </cell>
          <cell r="I58">
            <v>0</v>
          </cell>
          <cell r="J58">
            <v>1397.89</v>
          </cell>
          <cell r="K58">
            <v>0</v>
          </cell>
          <cell r="L58">
            <v>0</v>
          </cell>
          <cell r="M58">
            <v>3833.89</v>
          </cell>
          <cell r="N58">
            <v>0</v>
          </cell>
          <cell r="O58">
            <v>0</v>
          </cell>
          <cell r="P58">
            <v>0</v>
          </cell>
          <cell r="Q58">
            <v>-107.37</v>
          </cell>
          <cell r="R58">
            <v>0</v>
          </cell>
          <cell r="S58">
            <v>250.82</v>
          </cell>
          <cell r="T58">
            <v>0</v>
          </cell>
          <cell r="U58">
            <v>143.44999999999999</v>
          </cell>
          <cell r="V58">
            <v>246.74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390.19</v>
          </cell>
          <cell r="AI58">
            <v>3443.7</v>
          </cell>
          <cell r="AJ58">
            <v>165.77</v>
          </cell>
          <cell r="AK58">
            <v>298.39</v>
          </cell>
          <cell r="AL58">
            <v>499.85</v>
          </cell>
          <cell r="AM58">
            <v>189.46</v>
          </cell>
        </row>
        <row r="59">
          <cell r="A59" t="str">
            <v>00517</v>
          </cell>
          <cell r="B59" t="str">
            <v>Alvarado Rojas Mayra Alejandra</v>
          </cell>
          <cell r="C59">
            <v>5571.75</v>
          </cell>
          <cell r="D59">
            <v>2143.5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7715.25</v>
          </cell>
          <cell r="N59">
            <v>0</v>
          </cell>
          <cell r="O59">
            <v>0</v>
          </cell>
          <cell r="P59">
            <v>2832.06</v>
          </cell>
          <cell r="Q59">
            <v>-125.1</v>
          </cell>
          <cell r="R59">
            <v>0</v>
          </cell>
          <cell r="S59">
            <v>569.04</v>
          </cell>
          <cell r="T59">
            <v>0</v>
          </cell>
          <cell r="U59">
            <v>443.94</v>
          </cell>
          <cell r="V59">
            <v>216.53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125.1</v>
          </cell>
          <cell r="AD59">
            <v>-125.1</v>
          </cell>
          <cell r="AE59">
            <v>125.1</v>
          </cell>
          <cell r="AF59">
            <v>0</v>
          </cell>
          <cell r="AG59">
            <v>0</v>
          </cell>
          <cell r="AH59">
            <v>3617.63</v>
          </cell>
          <cell r="AI59">
            <v>4097.62</v>
          </cell>
          <cell r="AJ59">
            <v>156.11000000000001</v>
          </cell>
          <cell r="AK59">
            <v>280.99</v>
          </cell>
          <cell r="AL59">
            <v>717.45</v>
          </cell>
          <cell r="AM59">
            <v>178.41</v>
          </cell>
        </row>
        <row r="60">
          <cell r="A60" t="str">
            <v>00837</v>
          </cell>
          <cell r="B60" t="str">
            <v>Ortiz Mora Jose Alberto</v>
          </cell>
          <cell r="C60">
            <v>6666.6</v>
          </cell>
          <cell r="D60">
            <v>3333.3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5614.72</v>
          </cell>
          <cell r="K60">
            <v>0</v>
          </cell>
          <cell r="L60">
            <v>0</v>
          </cell>
          <cell r="M60">
            <v>15614.62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1913.08</v>
          </cell>
          <cell r="T60">
            <v>0</v>
          </cell>
          <cell r="U60">
            <v>1913.08</v>
          </cell>
          <cell r="V60">
            <v>441.84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2354.92</v>
          </cell>
          <cell r="AI60">
            <v>13259.7</v>
          </cell>
          <cell r="AJ60">
            <v>298.98</v>
          </cell>
          <cell r="AK60">
            <v>538.16</v>
          </cell>
          <cell r="AL60">
            <v>946.66</v>
          </cell>
          <cell r="AM60">
            <v>341.7</v>
          </cell>
        </row>
        <row r="61">
          <cell r="A61" t="str">
            <v>00889</v>
          </cell>
          <cell r="B61" t="str">
            <v>Rodriguez Orozco Luis Manuel</v>
          </cell>
          <cell r="C61">
            <v>4887.3500000000004</v>
          </cell>
          <cell r="D61">
            <v>1728.7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3813.9</v>
          </cell>
          <cell r="K61">
            <v>0</v>
          </cell>
          <cell r="L61">
            <v>0</v>
          </cell>
          <cell r="M61">
            <v>10429.950000000001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933.09</v>
          </cell>
          <cell r="T61">
            <v>0</v>
          </cell>
          <cell r="U61">
            <v>933.09</v>
          </cell>
          <cell r="V61">
            <v>285.35000000000002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1218.44</v>
          </cell>
          <cell r="AI61">
            <v>9211.51</v>
          </cell>
          <cell r="AJ61">
            <v>200.3</v>
          </cell>
          <cell r="AK61">
            <v>360.54</v>
          </cell>
          <cell r="AL61">
            <v>785.96</v>
          </cell>
          <cell r="AM61">
            <v>228.91</v>
          </cell>
        </row>
        <row r="62">
          <cell r="A62" t="str">
            <v>00943</v>
          </cell>
          <cell r="B62" t="str">
            <v>Reyes Rodriguez Daniela Alejandra</v>
          </cell>
          <cell r="C62">
            <v>2593.0500000000002</v>
          </cell>
          <cell r="D62">
            <v>16.68</v>
          </cell>
          <cell r="E62">
            <v>0</v>
          </cell>
          <cell r="F62">
            <v>0</v>
          </cell>
          <cell r="G62">
            <v>0</v>
          </cell>
          <cell r="H62">
            <v>417</v>
          </cell>
          <cell r="I62">
            <v>0</v>
          </cell>
          <cell r="J62">
            <v>106.95</v>
          </cell>
          <cell r="K62">
            <v>0</v>
          </cell>
          <cell r="L62">
            <v>0</v>
          </cell>
          <cell r="M62">
            <v>3133.68</v>
          </cell>
          <cell r="N62">
            <v>0</v>
          </cell>
          <cell r="O62">
            <v>0</v>
          </cell>
          <cell r="P62">
            <v>0</v>
          </cell>
          <cell r="Q62">
            <v>-145.38</v>
          </cell>
          <cell r="R62">
            <v>0</v>
          </cell>
          <cell r="S62">
            <v>160.38999999999999</v>
          </cell>
          <cell r="T62">
            <v>0</v>
          </cell>
          <cell r="U62">
            <v>15.01</v>
          </cell>
          <cell r="V62">
            <v>72.31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87.32</v>
          </cell>
          <cell r="AI62">
            <v>3046.36</v>
          </cell>
          <cell r="AJ62">
            <v>53.27</v>
          </cell>
          <cell r="AK62">
            <v>95.89</v>
          </cell>
          <cell r="AL62">
            <v>327.51</v>
          </cell>
          <cell r="AM62">
            <v>60.88</v>
          </cell>
        </row>
        <row r="63">
          <cell r="A63" t="str">
            <v>00944</v>
          </cell>
          <cell r="B63" t="str">
            <v>Oceguera Macias Hector Salvador</v>
          </cell>
          <cell r="C63">
            <v>2593.0500000000002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355.21</v>
          </cell>
          <cell r="I63">
            <v>0</v>
          </cell>
          <cell r="J63">
            <v>1256.95</v>
          </cell>
          <cell r="K63">
            <v>0</v>
          </cell>
          <cell r="L63">
            <v>0</v>
          </cell>
          <cell r="M63">
            <v>4205.21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283.69</v>
          </cell>
          <cell r="T63">
            <v>0</v>
          </cell>
          <cell r="U63">
            <v>283.69</v>
          </cell>
          <cell r="V63">
            <v>99.74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383.43</v>
          </cell>
          <cell r="AI63">
            <v>3821.78</v>
          </cell>
          <cell r="AJ63">
            <v>73.069999999999993</v>
          </cell>
          <cell r="AK63">
            <v>131.52000000000001</v>
          </cell>
          <cell r="AL63">
            <v>348.88</v>
          </cell>
          <cell r="AM63">
            <v>83.51</v>
          </cell>
        </row>
        <row r="64">
          <cell r="A64" t="str">
            <v>Total Depto</v>
          </cell>
          <cell r="C64" t="str">
            <v xml:space="preserve">  -----------------------</v>
          </cell>
          <cell r="D64" t="str">
            <v xml:space="preserve">  -----------------------</v>
          </cell>
          <cell r="E64" t="str">
            <v xml:space="preserve">  -----------------------</v>
          </cell>
          <cell r="F64" t="str">
            <v xml:space="preserve">  -----------------------</v>
          </cell>
          <cell r="G64" t="str">
            <v xml:space="preserve">  -----------------------</v>
          </cell>
          <cell r="H64" t="str">
            <v xml:space="preserve">  -----------------------</v>
          </cell>
          <cell r="I64" t="str">
            <v xml:space="preserve">  -----------------------</v>
          </cell>
          <cell r="J64" t="str">
            <v xml:space="preserve">  -----------------------</v>
          </cell>
          <cell r="K64" t="str">
            <v xml:space="preserve">  -----------------------</v>
          </cell>
          <cell r="L64" t="str">
            <v xml:space="preserve">  -----------------------</v>
          </cell>
          <cell r="M64" t="str">
            <v xml:space="preserve">  -----------------------</v>
          </cell>
          <cell r="N64" t="str">
            <v xml:space="preserve">  -----------------------</v>
          </cell>
          <cell r="O64" t="str">
            <v xml:space="preserve">  -----------------------</v>
          </cell>
          <cell r="P64" t="str">
            <v xml:space="preserve">  -----------------------</v>
          </cell>
          <cell r="Q64" t="str">
            <v xml:space="preserve">  -----------------------</v>
          </cell>
          <cell r="R64" t="str">
            <v xml:space="preserve">  -----------------------</v>
          </cell>
          <cell r="S64" t="str">
            <v xml:space="preserve">  -----------------------</v>
          </cell>
          <cell r="T64" t="str">
            <v xml:space="preserve">  -----------------------</v>
          </cell>
          <cell r="U64" t="str">
            <v xml:space="preserve">  -----------------------</v>
          </cell>
          <cell r="V64" t="str">
            <v xml:space="preserve">  -----------------------</v>
          </cell>
          <cell r="W64" t="str">
            <v xml:space="preserve">  -----------------------</v>
          </cell>
          <cell r="X64" t="str">
            <v xml:space="preserve">  -----------------------</v>
          </cell>
          <cell r="Y64" t="str">
            <v xml:space="preserve">  -----------------------</v>
          </cell>
          <cell r="Z64" t="str">
            <v xml:space="preserve">  -----------------------</v>
          </cell>
          <cell r="AA64" t="str">
            <v xml:space="preserve">  -----------------------</v>
          </cell>
          <cell r="AB64" t="str">
            <v xml:space="preserve">  -----------------------</v>
          </cell>
          <cell r="AC64" t="str">
            <v xml:space="preserve">  -----------------------</v>
          </cell>
          <cell r="AD64" t="str">
            <v xml:space="preserve">  -----------------------</v>
          </cell>
          <cell r="AE64" t="str">
            <v xml:space="preserve">  -----------------------</v>
          </cell>
          <cell r="AF64" t="str">
            <v xml:space="preserve">  -----------------------</v>
          </cell>
          <cell r="AG64" t="str">
            <v xml:space="preserve">  -----------------------</v>
          </cell>
          <cell r="AH64" t="str">
            <v xml:space="preserve">  -----------------------</v>
          </cell>
          <cell r="AI64" t="str">
            <v xml:space="preserve">  -----------------------</v>
          </cell>
          <cell r="AJ64" t="str">
            <v xml:space="preserve">  -----------------------</v>
          </cell>
          <cell r="AK64" t="str">
            <v xml:space="preserve">  -----------------------</v>
          </cell>
          <cell r="AL64" t="str">
            <v xml:space="preserve">  -----------------------</v>
          </cell>
          <cell r="AM64" t="str">
            <v xml:space="preserve">  -----------------------</v>
          </cell>
        </row>
        <row r="65">
          <cell r="C65">
            <v>30511.8</v>
          </cell>
          <cell r="D65">
            <v>10340.15</v>
          </cell>
          <cell r="E65">
            <v>0</v>
          </cell>
          <cell r="F65">
            <v>0</v>
          </cell>
          <cell r="G65">
            <v>0</v>
          </cell>
          <cell r="H65">
            <v>1058.24</v>
          </cell>
          <cell r="I65">
            <v>0</v>
          </cell>
          <cell r="J65">
            <v>12190.41</v>
          </cell>
          <cell r="K65">
            <v>0</v>
          </cell>
          <cell r="L65">
            <v>0</v>
          </cell>
          <cell r="M65">
            <v>54100.6</v>
          </cell>
          <cell r="N65">
            <v>15</v>
          </cell>
          <cell r="O65">
            <v>1053.1099999999999</v>
          </cell>
          <cell r="P65">
            <v>2832.06</v>
          </cell>
          <cell r="Q65">
            <v>-377.85</v>
          </cell>
          <cell r="R65">
            <v>0</v>
          </cell>
          <cell r="S65">
            <v>4837.21</v>
          </cell>
          <cell r="T65">
            <v>0</v>
          </cell>
          <cell r="U65">
            <v>4459.3599999999997</v>
          </cell>
          <cell r="V65">
            <v>1624.43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125.1</v>
          </cell>
          <cell r="AD65">
            <v>-125.1</v>
          </cell>
          <cell r="AE65">
            <v>125.1</v>
          </cell>
          <cell r="AF65">
            <v>15.55</v>
          </cell>
          <cell r="AG65">
            <v>0</v>
          </cell>
          <cell r="AH65">
            <v>10124.61</v>
          </cell>
          <cell r="AI65">
            <v>43975.99</v>
          </cell>
          <cell r="AJ65">
            <v>1133</v>
          </cell>
          <cell r="AK65">
            <v>2039.39</v>
          </cell>
          <cell r="AL65">
            <v>4388.17</v>
          </cell>
          <cell r="AM65">
            <v>1294.8699999999999</v>
          </cell>
        </row>
        <row r="67">
          <cell r="A67" t="str">
            <v>Departamento 4106 CDE SECRETARIA DE ACCION ELECTORAL</v>
          </cell>
        </row>
        <row r="68">
          <cell r="A68" t="str">
            <v>00202</v>
          </cell>
          <cell r="B68" t="str">
            <v>Arciniega Oropeza Alejandra Paola</v>
          </cell>
          <cell r="C68">
            <v>6112</v>
          </cell>
          <cell r="D68">
            <v>3056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9168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727.1</v>
          </cell>
          <cell r="T68">
            <v>0</v>
          </cell>
          <cell r="U68">
            <v>727.1</v>
          </cell>
          <cell r="V68">
            <v>270.36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997.46</v>
          </cell>
          <cell r="AI68">
            <v>8170.54</v>
          </cell>
          <cell r="AJ68">
            <v>190.84</v>
          </cell>
          <cell r="AK68">
            <v>343.52</v>
          </cell>
          <cell r="AL68">
            <v>770.56</v>
          </cell>
          <cell r="AM68">
            <v>218.12</v>
          </cell>
        </row>
        <row r="69">
          <cell r="A69" t="str">
            <v>00743</v>
          </cell>
          <cell r="B69" t="str">
            <v>Martinez Macias  Norma Irene</v>
          </cell>
          <cell r="C69">
            <v>7696</v>
          </cell>
          <cell r="D69">
            <v>3848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11544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1100.74</v>
          </cell>
          <cell r="T69">
            <v>0</v>
          </cell>
          <cell r="U69">
            <v>1100.74</v>
          </cell>
          <cell r="V69">
            <v>338.12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1438.86</v>
          </cell>
          <cell r="AI69">
            <v>10105.14</v>
          </cell>
          <cell r="AJ69">
            <v>233.58</v>
          </cell>
          <cell r="AK69">
            <v>420.44</v>
          </cell>
          <cell r="AL69">
            <v>840.16</v>
          </cell>
          <cell r="AM69">
            <v>266.94</v>
          </cell>
        </row>
        <row r="70">
          <cell r="A70" t="str">
            <v>00901</v>
          </cell>
          <cell r="B70" t="str">
            <v>Padilla Cruz Margarita</v>
          </cell>
          <cell r="C70">
            <v>5448.35</v>
          </cell>
          <cell r="D70">
            <v>1728.7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1113.9000000000001</v>
          </cell>
          <cell r="K70">
            <v>0</v>
          </cell>
          <cell r="L70">
            <v>0</v>
          </cell>
          <cell r="M70">
            <v>8290.9500000000007</v>
          </cell>
          <cell r="N70">
            <v>0</v>
          </cell>
          <cell r="O70">
            <v>0</v>
          </cell>
          <cell r="P70">
            <v>0</v>
          </cell>
          <cell r="Q70">
            <v>-125.1</v>
          </cell>
          <cell r="R70">
            <v>0</v>
          </cell>
          <cell r="S70">
            <v>652</v>
          </cell>
          <cell r="T70">
            <v>0</v>
          </cell>
          <cell r="U70">
            <v>526.9</v>
          </cell>
          <cell r="V70">
            <v>227.32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125.1</v>
          </cell>
          <cell r="AD70">
            <v>-125.1</v>
          </cell>
          <cell r="AE70">
            <v>125.1</v>
          </cell>
          <cell r="AF70">
            <v>0</v>
          </cell>
          <cell r="AG70">
            <v>0</v>
          </cell>
          <cell r="AH70">
            <v>879.32</v>
          </cell>
          <cell r="AI70">
            <v>7411.63</v>
          </cell>
          <cell r="AJ70">
            <v>162.32</v>
          </cell>
          <cell r="AK70">
            <v>292.17</v>
          </cell>
          <cell r="AL70">
            <v>730.11</v>
          </cell>
          <cell r="AM70">
            <v>185.51</v>
          </cell>
        </row>
        <row r="71">
          <cell r="A71" t="str">
            <v>00908</v>
          </cell>
          <cell r="B71" t="str">
            <v>Martinez Garcia Alvaro</v>
          </cell>
          <cell r="C71">
            <v>2088</v>
          </cell>
          <cell r="D71">
            <v>2183.34</v>
          </cell>
          <cell r="E71">
            <v>0</v>
          </cell>
          <cell r="F71">
            <v>0</v>
          </cell>
          <cell r="G71">
            <v>0</v>
          </cell>
          <cell r="H71">
            <v>286.02999999999997</v>
          </cell>
          <cell r="I71">
            <v>0</v>
          </cell>
          <cell r="J71">
            <v>1397.89</v>
          </cell>
          <cell r="K71">
            <v>0</v>
          </cell>
          <cell r="L71">
            <v>0</v>
          </cell>
          <cell r="M71">
            <v>5955.26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531.96</v>
          </cell>
          <cell r="T71">
            <v>0</v>
          </cell>
          <cell r="U71">
            <v>531.96</v>
          </cell>
          <cell r="V71">
            <v>246.74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778.7</v>
          </cell>
          <cell r="AI71">
            <v>5176.5600000000004</v>
          </cell>
          <cell r="AJ71">
            <v>165.77</v>
          </cell>
          <cell r="AK71">
            <v>298.39</v>
          </cell>
          <cell r="AL71">
            <v>499.85</v>
          </cell>
          <cell r="AM71">
            <v>189.46</v>
          </cell>
        </row>
        <row r="72">
          <cell r="A72" t="str">
            <v>00939</v>
          </cell>
          <cell r="B72" t="str">
            <v>Cantu Perez Jose Manuel</v>
          </cell>
          <cell r="C72">
            <v>3457.4</v>
          </cell>
          <cell r="D72">
            <v>1728.7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1113.9000000000001</v>
          </cell>
          <cell r="K72">
            <v>0</v>
          </cell>
          <cell r="L72">
            <v>0</v>
          </cell>
          <cell r="M72">
            <v>6300</v>
          </cell>
          <cell r="N72">
            <v>0</v>
          </cell>
          <cell r="O72">
            <v>0</v>
          </cell>
          <cell r="P72">
            <v>0</v>
          </cell>
          <cell r="Q72">
            <v>-250.2</v>
          </cell>
          <cell r="R72">
            <v>0</v>
          </cell>
          <cell r="S72">
            <v>415.06</v>
          </cell>
          <cell r="T72">
            <v>0</v>
          </cell>
          <cell r="U72">
            <v>164.86</v>
          </cell>
          <cell r="V72">
            <v>165.64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330.5</v>
          </cell>
          <cell r="AI72">
            <v>5969.5</v>
          </cell>
          <cell r="AJ72">
            <v>122.04</v>
          </cell>
          <cell r="AK72">
            <v>219.66</v>
          </cell>
          <cell r="AL72">
            <v>670.52</v>
          </cell>
          <cell r="AM72">
            <v>139.47999999999999</v>
          </cell>
        </row>
        <row r="73">
          <cell r="A73" t="str">
            <v>Total Depto</v>
          </cell>
          <cell r="C73" t="str">
            <v xml:space="preserve">  -----------------------</v>
          </cell>
          <cell r="D73" t="str">
            <v xml:space="preserve">  -----------------------</v>
          </cell>
          <cell r="E73" t="str">
            <v xml:space="preserve">  -----------------------</v>
          </cell>
          <cell r="F73" t="str">
            <v xml:space="preserve">  -----------------------</v>
          </cell>
          <cell r="G73" t="str">
            <v xml:space="preserve">  -----------------------</v>
          </cell>
          <cell r="H73" t="str">
            <v xml:space="preserve">  -----------------------</v>
          </cell>
          <cell r="I73" t="str">
            <v xml:space="preserve">  -----------------------</v>
          </cell>
          <cell r="J73" t="str">
            <v xml:space="preserve">  -----------------------</v>
          </cell>
          <cell r="K73" t="str">
            <v xml:space="preserve">  -----------------------</v>
          </cell>
          <cell r="L73" t="str">
            <v xml:space="preserve">  -----------------------</v>
          </cell>
          <cell r="M73" t="str">
            <v xml:space="preserve">  -----------------------</v>
          </cell>
          <cell r="N73" t="str">
            <v xml:space="preserve">  -----------------------</v>
          </cell>
          <cell r="O73" t="str">
            <v xml:space="preserve">  -----------------------</v>
          </cell>
          <cell r="P73" t="str">
            <v xml:space="preserve">  -----------------------</v>
          </cell>
          <cell r="Q73" t="str">
            <v xml:space="preserve">  -----------------------</v>
          </cell>
          <cell r="R73" t="str">
            <v xml:space="preserve">  -----------------------</v>
          </cell>
          <cell r="S73" t="str">
            <v xml:space="preserve">  -----------------------</v>
          </cell>
          <cell r="T73" t="str">
            <v xml:space="preserve">  -----------------------</v>
          </cell>
          <cell r="U73" t="str">
            <v xml:space="preserve">  -----------------------</v>
          </cell>
          <cell r="V73" t="str">
            <v xml:space="preserve">  -----------------------</v>
          </cell>
          <cell r="W73" t="str">
            <v xml:space="preserve">  -----------------------</v>
          </cell>
          <cell r="X73" t="str">
            <v xml:space="preserve">  -----------------------</v>
          </cell>
          <cell r="Y73" t="str">
            <v xml:space="preserve">  -----------------------</v>
          </cell>
          <cell r="Z73" t="str">
            <v xml:space="preserve">  -----------------------</v>
          </cell>
          <cell r="AA73" t="str">
            <v xml:space="preserve">  -----------------------</v>
          </cell>
          <cell r="AB73" t="str">
            <v xml:space="preserve">  -----------------------</v>
          </cell>
          <cell r="AC73" t="str">
            <v xml:space="preserve">  -----------------------</v>
          </cell>
          <cell r="AD73" t="str">
            <v xml:space="preserve">  -----------------------</v>
          </cell>
          <cell r="AE73" t="str">
            <v xml:space="preserve">  -----------------------</v>
          </cell>
          <cell r="AF73" t="str">
            <v xml:space="preserve">  -----------------------</v>
          </cell>
          <cell r="AG73" t="str">
            <v xml:space="preserve">  -----------------------</v>
          </cell>
          <cell r="AH73" t="str">
            <v xml:space="preserve">  -----------------------</v>
          </cell>
          <cell r="AI73" t="str">
            <v xml:space="preserve">  -----------------------</v>
          </cell>
          <cell r="AJ73" t="str">
            <v xml:space="preserve">  -----------------------</v>
          </cell>
          <cell r="AK73" t="str">
            <v xml:space="preserve">  -----------------------</v>
          </cell>
          <cell r="AL73" t="str">
            <v xml:space="preserve">  -----------------------</v>
          </cell>
          <cell r="AM73" t="str">
            <v xml:space="preserve">  -----------------------</v>
          </cell>
        </row>
        <row r="74">
          <cell r="C74">
            <v>24801.75</v>
          </cell>
          <cell r="D74">
            <v>12544.74</v>
          </cell>
          <cell r="E74">
            <v>0</v>
          </cell>
          <cell r="F74">
            <v>0</v>
          </cell>
          <cell r="G74">
            <v>0</v>
          </cell>
          <cell r="H74">
            <v>286.02999999999997</v>
          </cell>
          <cell r="I74">
            <v>0</v>
          </cell>
          <cell r="J74">
            <v>3625.69</v>
          </cell>
          <cell r="K74">
            <v>0</v>
          </cell>
          <cell r="L74">
            <v>0</v>
          </cell>
          <cell r="M74">
            <v>41258.21</v>
          </cell>
          <cell r="N74">
            <v>0</v>
          </cell>
          <cell r="O74">
            <v>0</v>
          </cell>
          <cell r="P74">
            <v>0</v>
          </cell>
          <cell r="Q74">
            <v>-375.3</v>
          </cell>
          <cell r="R74">
            <v>0</v>
          </cell>
          <cell r="S74">
            <v>3426.86</v>
          </cell>
          <cell r="T74">
            <v>0</v>
          </cell>
          <cell r="U74">
            <v>3051.56</v>
          </cell>
          <cell r="V74">
            <v>1248.18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125.1</v>
          </cell>
          <cell r="AD74">
            <v>-125.1</v>
          </cell>
          <cell r="AE74">
            <v>125.1</v>
          </cell>
          <cell r="AF74">
            <v>0</v>
          </cell>
          <cell r="AG74">
            <v>0</v>
          </cell>
          <cell r="AH74">
            <v>4424.84</v>
          </cell>
          <cell r="AI74">
            <v>36833.370000000003</v>
          </cell>
          <cell r="AJ74">
            <v>874.55</v>
          </cell>
          <cell r="AK74">
            <v>1574.18</v>
          </cell>
          <cell r="AL74">
            <v>3511.2</v>
          </cell>
          <cell r="AM74">
            <v>999.51</v>
          </cell>
        </row>
        <row r="76">
          <cell r="A76" t="str">
            <v>Departamento 4107 CDE SECRETARIA DE FINANZAS Y ADMINISTRA</v>
          </cell>
        </row>
        <row r="77">
          <cell r="A77" t="str">
            <v>00001</v>
          </cell>
          <cell r="B77" t="str">
            <v>Andrade Padilla Daniel</v>
          </cell>
          <cell r="C77">
            <v>5491.5</v>
          </cell>
          <cell r="D77">
            <v>3922.5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1176.75</v>
          </cell>
          <cell r="K77">
            <v>0</v>
          </cell>
          <cell r="L77">
            <v>0</v>
          </cell>
          <cell r="M77">
            <v>10590.75</v>
          </cell>
          <cell r="N77">
            <v>15</v>
          </cell>
          <cell r="O77">
            <v>1619.81</v>
          </cell>
          <cell r="P77">
            <v>0</v>
          </cell>
          <cell r="Q77">
            <v>0</v>
          </cell>
          <cell r="R77">
            <v>0</v>
          </cell>
          <cell r="S77">
            <v>947.34</v>
          </cell>
          <cell r="T77">
            <v>0</v>
          </cell>
          <cell r="U77">
            <v>947.34</v>
          </cell>
          <cell r="V77">
            <v>264.74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32.19</v>
          </cell>
          <cell r="AG77">
            <v>0</v>
          </cell>
          <cell r="AH77">
            <v>2879.08</v>
          </cell>
          <cell r="AI77">
            <v>7711.67</v>
          </cell>
          <cell r="AJ77">
            <v>182.54</v>
          </cell>
          <cell r="AK77">
            <v>328.58</v>
          </cell>
          <cell r="AL77">
            <v>649.77</v>
          </cell>
          <cell r="AM77">
            <v>272.12</v>
          </cell>
        </row>
        <row r="78">
          <cell r="A78" t="str">
            <v>00021</v>
          </cell>
          <cell r="B78" t="str">
            <v>Rojas Lopez Miguel Angel</v>
          </cell>
          <cell r="C78">
            <v>5278.8</v>
          </cell>
          <cell r="D78">
            <v>2639.4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1847.58</v>
          </cell>
          <cell r="K78">
            <v>0</v>
          </cell>
          <cell r="L78">
            <v>0</v>
          </cell>
          <cell r="M78">
            <v>9765.7800000000007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852.15</v>
          </cell>
          <cell r="T78">
            <v>0</v>
          </cell>
          <cell r="U78">
            <v>852.15</v>
          </cell>
          <cell r="V78">
            <v>226.3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1078.45</v>
          </cell>
          <cell r="AI78">
            <v>8687.33</v>
          </cell>
          <cell r="AJ78">
            <v>163.06</v>
          </cell>
          <cell r="AK78">
            <v>293.5</v>
          </cell>
          <cell r="AL78">
            <v>725.3</v>
          </cell>
          <cell r="AM78">
            <v>186.34</v>
          </cell>
        </row>
        <row r="79">
          <cell r="A79" t="str">
            <v>00080</v>
          </cell>
          <cell r="B79" t="str">
            <v>Romero Romero Ingrid</v>
          </cell>
          <cell r="C79">
            <v>10336</v>
          </cell>
          <cell r="D79">
            <v>5168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15504</v>
          </cell>
          <cell r="N79">
            <v>15</v>
          </cell>
          <cell r="O79">
            <v>3775.02</v>
          </cell>
          <cell r="P79">
            <v>0</v>
          </cell>
          <cell r="Q79">
            <v>0</v>
          </cell>
          <cell r="R79">
            <v>0</v>
          </cell>
          <cell r="S79">
            <v>1889.46</v>
          </cell>
          <cell r="T79">
            <v>0</v>
          </cell>
          <cell r="U79">
            <v>1889.46</v>
          </cell>
          <cell r="V79">
            <v>465.18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55.74</v>
          </cell>
          <cell r="AG79">
            <v>0</v>
          </cell>
          <cell r="AH79">
            <v>6200.4</v>
          </cell>
          <cell r="AI79">
            <v>9303.6</v>
          </cell>
          <cell r="AJ79">
            <v>313.7</v>
          </cell>
          <cell r="AK79">
            <v>564.66</v>
          </cell>
          <cell r="AL79">
            <v>970.64</v>
          </cell>
          <cell r="AM79">
            <v>358.52</v>
          </cell>
        </row>
        <row r="80">
          <cell r="A80" t="str">
            <v>00165</v>
          </cell>
          <cell r="B80" t="str">
            <v>Gomez Dueñas Roselia</v>
          </cell>
          <cell r="C80">
            <v>4440</v>
          </cell>
          <cell r="D80">
            <v>2220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6660</v>
          </cell>
          <cell r="N80">
            <v>15</v>
          </cell>
          <cell r="O80">
            <v>0</v>
          </cell>
          <cell r="P80">
            <v>2363.11</v>
          </cell>
          <cell r="Q80">
            <v>-250.2</v>
          </cell>
          <cell r="R80">
            <v>0</v>
          </cell>
          <cell r="S80">
            <v>454.24</v>
          </cell>
          <cell r="T80">
            <v>0</v>
          </cell>
          <cell r="U80">
            <v>204.04</v>
          </cell>
          <cell r="V80">
            <v>182.88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170</v>
          </cell>
          <cell r="AG80">
            <v>0</v>
          </cell>
          <cell r="AH80">
            <v>2935.03</v>
          </cell>
          <cell r="AI80">
            <v>3724.97</v>
          </cell>
          <cell r="AJ80">
            <v>134.76</v>
          </cell>
          <cell r="AK80">
            <v>242.56</v>
          </cell>
          <cell r="AL80">
            <v>683.24</v>
          </cell>
          <cell r="AM80">
            <v>154</v>
          </cell>
        </row>
        <row r="81">
          <cell r="A81" t="str">
            <v>00169</v>
          </cell>
          <cell r="B81" t="str">
            <v>Tovar Lopez Rogelio</v>
          </cell>
          <cell r="C81">
            <v>10500</v>
          </cell>
          <cell r="D81">
            <v>5250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15750</v>
          </cell>
          <cell r="N81">
            <v>15</v>
          </cell>
          <cell r="O81">
            <v>1925.45</v>
          </cell>
          <cell r="P81">
            <v>0</v>
          </cell>
          <cell r="Q81">
            <v>0</v>
          </cell>
          <cell r="R81">
            <v>0</v>
          </cell>
          <cell r="S81">
            <v>1942</v>
          </cell>
          <cell r="T81">
            <v>0</v>
          </cell>
          <cell r="U81">
            <v>1942</v>
          </cell>
          <cell r="V81">
            <v>473.06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24.84</v>
          </cell>
          <cell r="AG81">
            <v>0</v>
          </cell>
          <cell r="AH81">
            <v>4380.3500000000004</v>
          </cell>
          <cell r="AI81">
            <v>11369.65</v>
          </cell>
          <cell r="AJ81">
            <v>318.68</v>
          </cell>
          <cell r="AK81">
            <v>573.62</v>
          </cell>
          <cell r="AL81">
            <v>978.74</v>
          </cell>
          <cell r="AM81">
            <v>364.2</v>
          </cell>
        </row>
        <row r="82">
          <cell r="A82" t="str">
            <v>00187</v>
          </cell>
          <cell r="B82" t="str">
            <v>Gallegos Negrete Rosa Elena</v>
          </cell>
          <cell r="C82">
            <v>4440</v>
          </cell>
          <cell r="D82">
            <v>2220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6660</v>
          </cell>
          <cell r="N82">
            <v>0</v>
          </cell>
          <cell r="O82">
            <v>0</v>
          </cell>
          <cell r="P82">
            <v>2456.63</v>
          </cell>
          <cell r="Q82">
            <v>-250.2</v>
          </cell>
          <cell r="R82">
            <v>0</v>
          </cell>
          <cell r="S82">
            <v>454.24</v>
          </cell>
          <cell r="T82">
            <v>0</v>
          </cell>
          <cell r="U82">
            <v>204.04</v>
          </cell>
          <cell r="V82">
            <v>182.88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89.96</v>
          </cell>
          <cell r="AG82">
            <v>0</v>
          </cell>
          <cell r="AH82">
            <v>2933.51</v>
          </cell>
          <cell r="AI82">
            <v>3726.49</v>
          </cell>
          <cell r="AJ82">
            <v>134.76</v>
          </cell>
          <cell r="AK82">
            <v>242.56</v>
          </cell>
          <cell r="AL82">
            <v>683.24</v>
          </cell>
          <cell r="AM82">
            <v>154</v>
          </cell>
        </row>
        <row r="83">
          <cell r="A83" t="str">
            <v>00451</v>
          </cell>
          <cell r="B83" t="str">
            <v>Partida Ceja Francisco Javier</v>
          </cell>
          <cell r="C83">
            <v>6112</v>
          </cell>
          <cell r="D83">
            <v>3056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2916.8</v>
          </cell>
          <cell r="K83">
            <v>0</v>
          </cell>
          <cell r="L83">
            <v>0</v>
          </cell>
          <cell r="M83">
            <v>12084.8</v>
          </cell>
          <cell r="N83">
            <v>0</v>
          </cell>
          <cell r="O83">
            <v>0</v>
          </cell>
          <cell r="P83">
            <v>3598.35</v>
          </cell>
          <cell r="Q83">
            <v>0</v>
          </cell>
          <cell r="R83">
            <v>0</v>
          </cell>
          <cell r="S83">
            <v>1197.6600000000001</v>
          </cell>
          <cell r="T83">
            <v>0</v>
          </cell>
          <cell r="U83">
            <v>1197.6600000000001</v>
          </cell>
          <cell r="V83">
            <v>335.78</v>
          </cell>
          <cell r="W83">
            <v>500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78.97</v>
          </cell>
          <cell r="AG83">
            <v>0</v>
          </cell>
          <cell r="AH83">
            <v>5710.76</v>
          </cell>
          <cell r="AI83">
            <v>6374.04</v>
          </cell>
          <cell r="AJ83">
            <v>232.1</v>
          </cell>
          <cell r="AK83">
            <v>417.78</v>
          </cell>
          <cell r="AL83">
            <v>837.74</v>
          </cell>
          <cell r="AM83">
            <v>265.26</v>
          </cell>
        </row>
        <row r="84">
          <cell r="A84" t="str">
            <v>00461</v>
          </cell>
          <cell r="B84" t="str">
            <v>Borrayo De La Cruz Ericka Guillermina</v>
          </cell>
          <cell r="C84">
            <v>4440</v>
          </cell>
          <cell r="D84">
            <v>2220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6660</v>
          </cell>
          <cell r="N84">
            <v>0</v>
          </cell>
          <cell r="O84">
            <v>0</v>
          </cell>
          <cell r="P84">
            <v>0</v>
          </cell>
          <cell r="Q84">
            <v>-250.2</v>
          </cell>
          <cell r="R84">
            <v>0</v>
          </cell>
          <cell r="S84">
            <v>454.24</v>
          </cell>
          <cell r="T84">
            <v>0</v>
          </cell>
          <cell r="U84">
            <v>204.04</v>
          </cell>
          <cell r="V84">
            <v>182.88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386.92</v>
          </cell>
          <cell r="AI84">
            <v>6273.08</v>
          </cell>
          <cell r="AJ84">
            <v>134.76</v>
          </cell>
          <cell r="AK84">
            <v>242.56</v>
          </cell>
          <cell r="AL84">
            <v>683.24</v>
          </cell>
          <cell r="AM84">
            <v>154</v>
          </cell>
        </row>
        <row r="85">
          <cell r="A85" t="str">
            <v>00836</v>
          </cell>
          <cell r="B85" t="str">
            <v>Arredondo Zuñiga Victor Manuel</v>
          </cell>
          <cell r="C85">
            <v>4256</v>
          </cell>
          <cell r="D85">
            <v>2128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6384</v>
          </cell>
          <cell r="N85">
            <v>0</v>
          </cell>
          <cell r="O85">
            <v>0</v>
          </cell>
          <cell r="P85">
            <v>0</v>
          </cell>
          <cell r="Q85">
            <v>-250.2</v>
          </cell>
          <cell r="R85">
            <v>0</v>
          </cell>
          <cell r="S85">
            <v>424.2</v>
          </cell>
          <cell r="T85">
            <v>0</v>
          </cell>
          <cell r="U85">
            <v>174</v>
          </cell>
          <cell r="V85">
            <v>175.32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349.32</v>
          </cell>
          <cell r="AI85">
            <v>6034.68</v>
          </cell>
          <cell r="AJ85">
            <v>129.18</v>
          </cell>
          <cell r="AK85">
            <v>232.5</v>
          </cell>
          <cell r="AL85">
            <v>677.64</v>
          </cell>
          <cell r="AM85">
            <v>147.62</v>
          </cell>
        </row>
        <row r="86">
          <cell r="A86" t="str">
            <v>00839</v>
          </cell>
          <cell r="B86" t="str">
            <v>Reyes Granada Araceli Janeth</v>
          </cell>
          <cell r="C86">
            <v>11757.46</v>
          </cell>
          <cell r="D86">
            <v>4275.4399999999996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2600</v>
          </cell>
          <cell r="K86">
            <v>0</v>
          </cell>
          <cell r="L86">
            <v>0</v>
          </cell>
          <cell r="M86">
            <v>18632.900000000001</v>
          </cell>
          <cell r="N86">
            <v>15</v>
          </cell>
          <cell r="O86">
            <v>2395.9499999999998</v>
          </cell>
          <cell r="P86">
            <v>0</v>
          </cell>
          <cell r="Q86">
            <v>0</v>
          </cell>
          <cell r="R86">
            <v>0</v>
          </cell>
          <cell r="S86">
            <v>2557.7800000000002</v>
          </cell>
          <cell r="T86">
            <v>0</v>
          </cell>
          <cell r="U86">
            <v>2557.7800000000002</v>
          </cell>
          <cell r="V86">
            <v>553.12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35.39</v>
          </cell>
          <cell r="AG86">
            <v>0</v>
          </cell>
          <cell r="AH86">
            <v>5557.24</v>
          </cell>
          <cell r="AI86">
            <v>13075.66</v>
          </cell>
          <cell r="AJ86">
            <v>369.16</v>
          </cell>
          <cell r="AK86">
            <v>664.48</v>
          </cell>
          <cell r="AL86">
            <v>1060.96</v>
          </cell>
          <cell r="AM86">
            <v>421.88</v>
          </cell>
        </row>
        <row r="87">
          <cell r="A87" t="str">
            <v>00840</v>
          </cell>
          <cell r="B87" t="str">
            <v>Navarro Villa Lorena</v>
          </cell>
          <cell r="C87">
            <v>9377.1299999999992</v>
          </cell>
          <cell r="D87">
            <v>4018.77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2600</v>
          </cell>
          <cell r="K87">
            <v>0</v>
          </cell>
          <cell r="L87">
            <v>0</v>
          </cell>
          <cell r="M87">
            <v>15995.9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1994.52</v>
          </cell>
          <cell r="T87">
            <v>0</v>
          </cell>
          <cell r="U87">
            <v>1994.52</v>
          </cell>
          <cell r="V87">
            <v>468.52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2463.04</v>
          </cell>
          <cell r="AI87">
            <v>13532.86</v>
          </cell>
          <cell r="AJ87">
            <v>315.8</v>
          </cell>
          <cell r="AK87">
            <v>568.44000000000005</v>
          </cell>
          <cell r="AL87">
            <v>974.06</v>
          </cell>
          <cell r="AM87">
            <v>360.92</v>
          </cell>
        </row>
        <row r="88">
          <cell r="A88" t="str">
            <v>00842</v>
          </cell>
          <cell r="B88" t="str">
            <v>Mendez Salcedo Jorge Alberto</v>
          </cell>
          <cell r="C88">
            <v>12200.58</v>
          </cell>
          <cell r="D88">
            <v>5228.82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17429.400000000001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2300.7199999999998</v>
          </cell>
          <cell r="T88">
            <v>0</v>
          </cell>
          <cell r="U88">
            <v>2300.7199999999998</v>
          </cell>
          <cell r="V88">
            <v>549.22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2849.94</v>
          </cell>
          <cell r="AI88">
            <v>14579.46</v>
          </cell>
          <cell r="AJ88">
            <v>366.7</v>
          </cell>
          <cell r="AK88">
            <v>660.04</v>
          </cell>
          <cell r="AL88">
            <v>1056.94</v>
          </cell>
          <cell r="AM88">
            <v>419.08</v>
          </cell>
        </row>
        <row r="89">
          <cell r="A89" t="str">
            <v>00855</v>
          </cell>
          <cell r="B89" t="str">
            <v>Luna Medrano Cesar Alejandro</v>
          </cell>
          <cell r="C89">
            <v>8600</v>
          </cell>
          <cell r="D89">
            <v>4300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2150</v>
          </cell>
          <cell r="K89">
            <v>0</v>
          </cell>
          <cell r="L89">
            <v>0</v>
          </cell>
          <cell r="M89">
            <v>15050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1797.73</v>
          </cell>
          <cell r="T89">
            <v>0</v>
          </cell>
          <cell r="U89">
            <v>1797.73</v>
          </cell>
          <cell r="V89">
            <v>408.92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2206.65</v>
          </cell>
          <cell r="AI89">
            <v>12843.35</v>
          </cell>
          <cell r="AJ89">
            <v>278.22000000000003</v>
          </cell>
          <cell r="AK89">
            <v>500.8</v>
          </cell>
          <cell r="AL89">
            <v>912.86</v>
          </cell>
          <cell r="AM89">
            <v>317.98</v>
          </cell>
        </row>
        <row r="90">
          <cell r="A90" t="str">
            <v>00861</v>
          </cell>
          <cell r="B90" t="str">
            <v>Cuellar Hernandez Rocio Elizabeth</v>
          </cell>
          <cell r="C90">
            <v>2593.0500000000002</v>
          </cell>
          <cell r="D90">
            <v>1728.7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4321.75</v>
          </cell>
          <cell r="N90">
            <v>0</v>
          </cell>
          <cell r="O90">
            <v>0</v>
          </cell>
          <cell r="P90">
            <v>0</v>
          </cell>
          <cell r="Q90">
            <v>-354.1</v>
          </cell>
          <cell r="R90">
            <v>-106</v>
          </cell>
          <cell r="S90">
            <v>248.1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-106</v>
          </cell>
          <cell r="AI90">
            <v>4427.75</v>
          </cell>
          <cell r="AJ90">
            <v>113.92</v>
          </cell>
          <cell r="AK90">
            <v>205.07</v>
          </cell>
          <cell r="AL90">
            <v>552.70000000000005</v>
          </cell>
          <cell r="AM90">
            <v>119.92</v>
          </cell>
        </row>
        <row r="91">
          <cell r="A91" t="str">
            <v>00862</v>
          </cell>
          <cell r="B91" t="str">
            <v>Ortiz Gallardo Yuri Ernestina</v>
          </cell>
          <cell r="C91">
            <v>3457.4</v>
          </cell>
          <cell r="D91">
            <v>1728.7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5186.1000000000004</v>
          </cell>
          <cell r="N91">
            <v>0</v>
          </cell>
          <cell r="O91">
            <v>0</v>
          </cell>
          <cell r="P91">
            <v>0</v>
          </cell>
          <cell r="Q91">
            <v>-320.60000000000002</v>
          </cell>
          <cell r="R91">
            <v>-17.18</v>
          </cell>
          <cell r="S91">
            <v>303.42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-17.18</v>
          </cell>
          <cell r="AI91">
            <v>5203.28</v>
          </cell>
          <cell r="AJ91">
            <v>142.4</v>
          </cell>
          <cell r="AK91">
            <v>256.33999999999997</v>
          </cell>
          <cell r="AL91">
            <v>690.88</v>
          </cell>
          <cell r="AM91">
            <v>119.92</v>
          </cell>
        </row>
        <row r="92">
          <cell r="A92" t="str">
            <v>00863</v>
          </cell>
          <cell r="B92" t="str">
            <v>Larios Calvario Manuel</v>
          </cell>
          <cell r="C92">
            <v>4666.6000000000004</v>
          </cell>
          <cell r="D92">
            <v>2333.3000000000002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3736.77</v>
          </cell>
          <cell r="K92">
            <v>0</v>
          </cell>
          <cell r="L92">
            <v>0</v>
          </cell>
          <cell r="M92">
            <v>10736.67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1006.49</v>
          </cell>
          <cell r="T92">
            <v>0</v>
          </cell>
          <cell r="U92">
            <v>1006.49</v>
          </cell>
          <cell r="V92">
            <v>232.62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1239.1099999999999</v>
          </cell>
          <cell r="AI92">
            <v>9497.56</v>
          </cell>
          <cell r="AJ92">
            <v>167.04</v>
          </cell>
          <cell r="AK92">
            <v>300.68</v>
          </cell>
          <cell r="AL92">
            <v>731.8</v>
          </cell>
          <cell r="AM92">
            <v>190.9</v>
          </cell>
        </row>
        <row r="93">
          <cell r="A93" t="str">
            <v>00885</v>
          </cell>
          <cell r="B93" t="str">
            <v>Homs Tirado Maria Elena</v>
          </cell>
          <cell r="C93">
            <v>3485.88</v>
          </cell>
          <cell r="D93">
            <v>1432.55</v>
          </cell>
          <cell r="E93">
            <v>0</v>
          </cell>
          <cell r="F93">
            <v>0</v>
          </cell>
          <cell r="G93">
            <v>0</v>
          </cell>
          <cell r="H93">
            <v>477.52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5395.95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408.87</v>
          </cell>
          <cell r="T93">
            <v>0</v>
          </cell>
          <cell r="U93">
            <v>408.87</v>
          </cell>
          <cell r="V93">
            <v>274.61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683.48</v>
          </cell>
          <cell r="AI93">
            <v>4712.47</v>
          </cell>
          <cell r="AJ93">
            <v>183.35</v>
          </cell>
          <cell r="AK93">
            <v>330.02</v>
          </cell>
          <cell r="AL93">
            <v>528.47</v>
          </cell>
          <cell r="AM93">
            <v>209.54</v>
          </cell>
        </row>
        <row r="94">
          <cell r="A94" t="str">
            <v>00886</v>
          </cell>
          <cell r="B94" t="str">
            <v>Robles Limon Carlos Guillermo</v>
          </cell>
          <cell r="C94">
            <v>1250</v>
          </cell>
          <cell r="D94">
            <v>4722.6000000000004</v>
          </cell>
          <cell r="E94">
            <v>0</v>
          </cell>
          <cell r="F94">
            <v>0</v>
          </cell>
          <cell r="G94">
            <v>865</v>
          </cell>
          <cell r="H94">
            <v>513.70000000000005</v>
          </cell>
          <cell r="I94">
            <v>11250</v>
          </cell>
          <cell r="J94">
            <v>3660</v>
          </cell>
          <cell r="K94">
            <v>0</v>
          </cell>
          <cell r="L94">
            <v>0</v>
          </cell>
          <cell r="M94">
            <v>22261.3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1346.42</v>
          </cell>
          <cell r="T94">
            <v>0</v>
          </cell>
          <cell r="U94">
            <v>1346.42</v>
          </cell>
          <cell r="V94">
            <v>137.49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230.12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1714.03</v>
          </cell>
          <cell r="AI94">
            <v>20547.27</v>
          </cell>
          <cell r="AJ94">
            <v>96.88</v>
          </cell>
          <cell r="AK94">
            <v>174.38</v>
          </cell>
          <cell r="AL94">
            <v>387.65</v>
          </cell>
          <cell r="AM94">
            <v>110.72</v>
          </cell>
        </row>
        <row r="95">
          <cell r="A95" t="str">
            <v>00910</v>
          </cell>
          <cell r="B95" t="str">
            <v>Rodriguez Prudencio Brenda Citlali</v>
          </cell>
          <cell r="C95">
            <v>1080</v>
          </cell>
          <cell r="D95">
            <v>2838.08</v>
          </cell>
          <cell r="E95">
            <v>0</v>
          </cell>
          <cell r="F95">
            <v>0</v>
          </cell>
          <cell r="G95">
            <v>424.8</v>
          </cell>
          <cell r="H95">
            <v>369.86</v>
          </cell>
          <cell r="I95">
            <v>8100</v>
          </cell>
          <cell r="J95">
            <v>3200</v>
          </cell>
          <cell r="K95">
            <v>0</v>
          </cell>
          <cell r="L95">
            <v>0</v>
          </cell>
          <cell r="M95">
            <v>16012.74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809.32</v>
          </cell>
          <cell r="T95">
            <v>0</v>
          </cell>
          <cell r="U95">
            <v>809.32</v>
          </cell>
          <cell r="V95">
            <v>80.48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2.0099999999999998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891.81</v>
          </cell>
          <cell r="AI95">
            <v>15120.93</v>
          </cell>
          <cell r="AJ95">
            <v>59.3</v>
          </cell>
          <cell r="AK95">
            <v>106.73</v>
          </cell>
          <cell r="AL95">
            <v>333.54</v>
          </cell>
          <cell r="AM95">
            <v>67.77</v>
          </cell>
        </row>
        <row r="96">
          <cell r="A96" t="str">
            <v>00913</v>
          </cell>
          <cell r="B96" t="str">
            <v>Jimenez Villarroel Lisset Carolina</v>
          </cell>
          <cell r="C96">
            <v>3457.4</v>
          </cell>
          <cell r="D96">
            <v>1728.7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2813.9</v>
          </cell>
          <cell r="K96">
            <v>0</v>
          </cell>
          <cell r="L96">
            <v>0</v>
          </cell>
          <cell r="M96">
            <v>8000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600.02</v>
          </cell>
          <cell r="T96">
            <v>0</v>
          </cell>
          <cell r="U96">
            <v>600.02</v>
          </cell>
          <cell r="V96">
            <v>179.22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779.24</v>
          </cell>
          <cell r="AI96">
            <v>7220.76</v>
          </cell>
          <cell r="AJ96">
            <v>132.08000000000001</v>
          </cell>
          <cell r="AK96">
            <v>237.74</v>
          </cell>
          <cell r="AL96">
            <v>680.56</v>
          </cell>
          <cell r="AM96">
            <v>150.94</v>
          </cell>
        </row>
        <row r="97">
          <cell r="A97" t="str">
            <v>00933</v>
          </cell>
          <cell r="B97" t="str">
            <v>Gallardo Flores Emmanuel Alejandro</v>
          </cell>
          <cell r="C97">
            <v>900</v>
          </cell>
          <cell r="D97">
            <v>2682.74</v>
          </cell>
          <cell r="E97">
            <v>0</v>
          </cell>
          <cell r="F97">
            <v>0</v>
          </cell>
          <cell r="G97">
            <v>307.8</v>
          </cell>
          <cell r="H97">
            <v>369.86</v>
          </cell>
          <cell r="I97">
            <v>8100</v>
          </cell>
          <cell r="J97">
            <v>2400</v>
          </cell>
          <cell r="K97">
            <v>0</v>
          </cell>
          <cell r="L97">
            <v>0</v>
          </cell>
          <cell r="M97">
            <v>14760.4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588.14</v>
          </cell>
          <cell r="T97">
            <v>0</v>
          </cell>
          <cell r="U97">
            <v>588.14</v>
          </cell>
          <cell r="V97">
            <v>92.83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2.0099999999999998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682.98</v>
          </cell>
          <cell r="AI97">
            <v>14077.42</v>
          </cell>
          <cell r="AJ97">
            <v>68.400000000000006</v>
          </cell>
          <cell r="AK97">
            <v>123.12</v>
          </cell>
          <cell r="AL97">
            <v>342.64</v>
          </cell>
          <cell r="AM97">
            <v>78.17</v>
          </cell>
        </row>
        <row r="98">
          <cell r="A98" t="str">
            <v>00936</v>
          </cell>
          <cell r="B98" t="str">
            <v>Hernandez Arriaga Erik Daniel</v>
          </cell>
          <cell r="C98">
            <v>5666.85</v>
          </cell>
          <cell r="D98">
            <v>2428.65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104.5</v>
          </cell>
          <cell r="K98">
            <v>0</v>
          </cell>
          <cell r="L98">
            <v>0</v>
          </cell>
          <cell r="M98">
            <v>8200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621.78</v>
          </cell>
          <cell r="T98">
            <v>0</v>
          </cell>
          <cell r="U98">
            <v>621.78</v>
          </cell>
          <cell r="V98">
            <v>227.48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849.26</v>
          </cell>
          <cell r="AI98">
            <v>7350.74</v>
          </cell>
          <cell r="AJ98">
            <v>163.80000000000001</v>
          </cell>
          <cell r="AK98">
            <v>294.83999999999997</v>
          </cell>
          <cell r="AL98">
            <v>726.52</v>
          </cell>
          <cell r="AM98">
            <v>187.2</v>
          </cell>
        </row>
        <row r="99">
          <cell r="A99" t="str">
            <v>00941</v>
          </cell>
          <cell r="B99" t="str">
            <v>Olivares Arevalo Ana Victoria</v>
          </cell>
          <cell r="C99">
            <v>3457.4</v>
          </cell>
          <cell r="D99">
            <v>1728.7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5186.1000000000004</v>
          </cell>
          <cell r="N99">
            <v>0</v>
          </cell>
          <cell r="O99">
            <v>0</v>
          </cell>
          <cell r="P99">
            <v>0</v>
          </cell>
          <cell r="Q99">
            <v>-320.60000000000002</v>
          </cell>
          <cell r="R99">
            <v>-17.18</v>
          </cell>
          <cell r="S99">
            <v>303.42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-17.18</v>
          </cell>
          <cell r="AI99">
            <v>5203.28</v>
          </cell>
          <cell r="AJ99">
            <v>142.4</v>
          </cell>
          <cell r="AK99">
            <v>256.33999999999997</v>
          </cell>
          <cell r="AL99">
            <v>690.88</v>
          </cell>
          <cell r="AM99">
            <v>119.92</v>
          </cell>
        </row>
        <row r="100">
          <cell r="A100" t="str">
            <v>Total Depto</v>
          </cell>
          <cell r="C100" t="str">
            <v xml:space="preserve">  -----------------------</v>
          </cell>
          <cell r="D100" t="str">
            <v xml:space="preserve">  -----------------------</v>
          </cell>
          <cell r="E100" t="str">
            <v xml:space="preserve">  -----------------------</v>
          </cell>
          <cell r="F100" t="str">
            <v xml:space="preserve">  -----------------------</v>
          </cell>
          <cell r="G100" t="str">
            <v xml:space="preserve">  -----------------------</v>
          </cell>
          <cell r="H100" t="str">
            <v xml:space="preserve">  -----------------------</v>
          </cell>
          <cell r="I100" t="str">
            <v xml:space="preserve">  -----------------------</v>
          </cell>
          <cell r="J100" t="str">
            <v xml:space="preserve">  -----------------------</v>
          </cell>
          <cell r="K100" t="str">
            <v xml:space="preserve">  -----------------------</v>
          </cell>
          <cell r="L100" t="str">
            <v xml:space="preserve">  -----------------------</v>
          </cell>
          <cell r="M100" t="str">
            <v xml:space="preserve">  -----------------------</v>
          </cell>
          <cell r="N100" t="str">
            <v xml:space="preserve">  -----------------------</v>
          </cell>
          <cell r="O100" t="str">
            <v xml:space="preserve">  -----------------------</v>
          </cell>
          <cell r="P100" t="str">
            <v xml:space="preserve">  -----------------------</v>
          </cell>
          <cell r="Q100" t="str">
            <v xml:space="preserve">  -----------------------</v>
          </cell>
          <cell r="R100" t="str">
            <v xml:space="preserve">  -----------------------</v>
          </cell>
          <cell r="S100" t="str">
            <v xml:space="preserve">  -----------------------</v>
          </cell>
          <cell r="T100" t="str">
            <v xml:space="preserve">  -----------------------</v>
          </cell>
          <cell r="U100" t="str">
            <v xml:space="preserve">  -----------------------</v>
          </cell>
          <cell r="V100" t="str">
            <v xml:space="preserve">  -----------------------</v>
          </cell>
          <cell r="W100" t="str">
            <v xml:space="preserve">  -----------------------</v>
          </cell>
          <cell r="X100" t="str">
            <v xml:space="preserve">  -----------------------</v>
          </cell>
          <cell r="Y100" t="str">
            <v xml:space="preserve">  -----------------------</v>
          </cell>
          <cell r="Z100" t="str">
            <v xml:space="preserve">  -----------------------</v>
          </cell>
          <cell r="AA100" t="str">
            <v xml:space="preserve">  -----------------------</v>
          </cell>
          <cell r="AB100" t="str">
            <v xml:space="preserve">  -----------------------</v>
          </cell>
          <cell r="AC100" t="str">
            <v xml:space="preserve">  -----------------------</v>
          </cell>
          <cell r="AD100" t="str">
            <v xml:space="preserve">  -----------------------</v>
          </cell>
          <cell r="AE100" t="str">
            <v xml:space="preserve">  -----------------------</v>
          </cell>
          <cell r="AF100" t="str">
            <v xml:space="preserve">  -----------------------</v>
          </cell>
          <cell r="AG100" t="str">
            <v xml:space="preserve">  -----------------------</v>
          </cell>
          <cell r="AH100" t="str">
            <v xml:space="preserve">  -----------------------</v>
          </cell>
          <cell r="AI100" t="str">
            <v xml:space="preserve">  -----------------------</v>
          </cell>
          <cell r="AJ100" t="str">
            <v xml:space="preserve">  -----------------------</v>
          </cell>
          <cell r="AK100" t="str">
            <v xml:space="preserve">  -----------------------</v>
          </cell>
          <cell r="AL100" t="str">
            <v xml:space="preserve">  -----------------------</v>
          </cell>
          <cell r="AM100" t="str">
            <v xml:space="preserve">  -----------------------</v>
          </cell>
        </row>
        <row r="101">
          <cell r="C101">
            <v>127244.05</v>
          </cell>
          <cell r="D101">
            <v>69999.649999999994</v>
          </cell>
          <cell r="E101">
            <v>0</v>
          </cell>
          <cell r="F101">
            <v>0</v>
          </cell>
          <cell r="G101">
            <v>1597.6</v>
          </cell>
          <cell r="H101">
            <v>1730.94</v>
          </cell>
          <cell r="I101">
            <v>27450</v>
          </cell>
          <cell r="J101">
            <v>29206.3</v>
          </cell>
          <cell r="K101">
            <v>0</v>
          </cell>
          <cell r="L101">
            <v>0</v>
          </cell>
          <cell r="M101">
            <v>257228.54</v>
          </cell>
          <cell r="N101">
            <v>75</v>
          </cell>
          <cell r="O101">
            <v>9716.23</v>
          </cell>
          <cell r="P101">
            <v>8418.09</v>
          </cell>
          <cell r="Q101">
            <v>-1996.1</v>
          </cell>
          <cell r="R101">
            <v>-140.36000000000001</v>
          </cell>
          <cell r="S101">
            <v>23502.26</v>
          </cell>
          <cell r="T101">
            <v>0</v>
          </cell>
          <cell r="U101">
            <v>21646.52</v>
          </cell>
          <cell r="V101">
            <v>5693.53</v>
          </cell>
          <cell r="W101">
            <v>500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234.14</v>
          </cell>
          <cell r="AC101">
            <v>0</v>
          </cell>
          <cell r="AD101">
            <v>0</v>
          </cell>
          <cell r="AE101">
            <v>0</v>
          </cell>
          <cell r="AF101">
            <v>487.09</v>
          </cell>
          <cell r="AG101">
            <v>0</v>
          </cell>
          <cell r="AH101">
            <v>46630.239999999998</v>
          </cell>
          <cell r="AI101">
            <v>210598.3</v>
          </cell>
          <cell r="AJ101">
            <v>4342.99</v>
          </cell>
          <cell r="AK101">
            <v>7817.34</v>
          </cell>
          <cell r="AL101">
            <v>16560.009999999998</v>
          </cell>
          <cell r="AM101">
            <v>4930.92</v>
          </cell>
        </row>
        <row r="103">
          <cell r="A103" t="str">
            <v>Departamento 4108 CDE SECRETARIA DE GESTION SOCIAL</v>
          </cell>
        </row>
        <row r="104">
          <cell r="A104" t="str">
            <v>00860</v>
          </cell>
          <cell r="B104" t="str">
            <v>De La Torre Gonzalez Juan Carlos</v>
          </cell>
          <cell r="C104">
            <v>6960</v>
          </cell>
          <cell r="D104">
            <v>3480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6989.48</v>
          </cell>
          <cell r="K104">
            <v>0</v>
          </cell>
          <cell r="L104">
            <v>0</v>
          </cell>
          <cell r="M104">
            <v>17429.48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2300.7399999999998</v>
          </cell>
          <cell r="T104">
            <v>0</v>
          </cell>
          <cell r="U104">
            <v>2300.7399999999998</v>
          </cell>
          <cell r="V104">
            <v>493.48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2794.22</v>
          </cell>
          <cell r="AI104">
            <v>14635.26</v>
          </cell>
          <cell r="AJ104">
            <v>331.54</v>
          </cell>
          <cell r="AK104">
            <v>596.78</v>
          </cell>
          <cell r="AL104">
            <v>999.7</v>
          </cell>
          <cell r="AM104">
            <v>378.92</v>
          </cell>
        </row>
        <row r="105">
          <cell r="A105" t="str">
            <v>Total Depto</v>
          </cell>
          <cell r="C105" t="str">
            <v xml:space="preserve">  -----------------------</v>
          </cell>
          <cell r="D105" t="str">
            <v xml:space="preserve">  -----------------------</v>
          </cell>
          <cell r="E105" t="str">
            <v xml:space="preserve">  -----------------------</v>
          </cell>
          <cell r="F105" t="str">
            <v xml:space="preserve">  -----------------------</v>
          </cell>
          <cell r="G105" t="str">
            <v xml:space="preserve">  -----------------------</v>
          </cell>
          <cell r="H105" t="str">
            <v xml:space="preserve">  -----------------------</v>
          </cell>
          <cell r="I105" t="str">
            <v xml:space="preserve">  -----------------------</v>
          </cell>
          <cell r="J105" t="str">
            <v xml:space="preserve">  -----------------------</v>
          </cell>
          <cell r="K105" t="str">
            <v xml:space="preserve">  -----------------------</v>
          </cell>
          <cell r="L105" t="str">
            <v xml:space="preserve">  -----------------------</v>
          </cell>
          <cell r="M105" t="str">
            <v xml:space="preserve">  -----------------------</v>
          </cell>
          <cell r="N105" t="str">
            <v xml:space="preserve">  -----------------------</v>
          </cell>
          <cell r="O105" t="str">
            <v xml:space="preserve">  -----------------------</v>
          </cell>
          <cell r="P105" t="str">
            <v xml:space="preserve">  -----------------------</v>
          </cell>
          <cell r="Q105" t="str">
            <v xml:space="preserve">  -----------------------</v>
          </cell>
          <cell r="R105" t="str">
            <v xml:space="preserve">  -----------------------</v>
          </cell>
          <cell r="S105" t="str">
            <v xml:space="preserve">  -----------------------</v>
          </cell>
          <cell r="T105" t="str">
            <v xml:space="preserve">  -----------------------</v>
          </cell>
          <cell r="U105" t="str">
            <v xml:space="preserve">  -----------------------</v>
          </cell>
          <cell r="V105" t="str">
            <v xml:space="preserve">  -----------------------</v>
          </cell>
          <cell r="W105" t="str">
            <v xml:space="preserve">  -----------------------</v>
          </cell>
          <cell r="X105" t="str">
            <v xml:space="preserve">  -----------------------</v>
          </cell>
          <cell r="Y105" t="str">
            <v xml:space="preserve">  -----------------------</v>
          </cell>
          <cell r="Z105" t="str">
            <v xml:space="preserve">  -----------------------</v>
          </cell>
          <cell r="AA105" t="str">
            <v xml:space="preserve">  -----------------------</v>
          </cell>
          <cell r="AB105" t="str">
            <v xml:space="preserve">  -----------------------</v>
          </cell>
          <cell r="AC105" t="str">
            <v xml:space="preserve">  -----------------------</v>
          </cell>
          <cell r="AD105" t="str">
            <v xml:space="preserve">  -----------------------</v>
          </cell>
          <cell r="AE105" t="str">
            <v xml:space="preserve">  -----------------------</v>
          </cell>
          <cell r="AF105" t="str">
            <v xml:space="preserve">  -----------------------</v>
          </cell>
          <cell r="AG105" t="str">
            <v xml:space="preserve">  -----------------------</v>
          </cell>
          <cell r="AH105" t="str">
            <v xml:space="preserve">  -----------------------</v>
          </cell>
          <cell r="AI105" t="str">
            <v xml:space="preserve">  -----------------------</v>
          </cell>
          <cell r="AJ105" t="str">
            <v xml:space="preserve">  -----------------------</v>
          </cell>
          <cell r="AK105" t="str">
            <v xml:space="preserve">  -----------------------</v>
          </cell>
          <cell r="AL105" t="str">
            <v xml:space="preserve">  -----------------------</v>
          </cell>
          <cell r="AM105" t="str">
            <v xml:space="preserve">  -----------------------</v>
          </cell>
        </row>
        <row r="106">
          <cell r="C106">
            <v>6960</v>
          </cell>
          <cell r="D106">
            <v>3480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6989.48</v>
          </cell>
          <cell r="K106">
            <v>0</v>
          </cell>
          <cell r="L106">
            <v>0</v>
          </cell>
          <cell r="M106">
            <v>17429.48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2300.7399999999998</v>
          </cell>
          <cell r="T106">
            <v>0</v>
          </cell>
          <cell r="U106">
            <v>2300.7399999999998</v>
          </cell>
          <cell r="V106">
            <v>493.48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2794.22</v>
          </cell>
          <cell r="AI106">
            <v>14635.26</v>
          </cell>
          <cell r="AJ106">
            <v>331.54</v>
          </cell>
          <cell r="AK106">
            <v>596.78</v>
          </cell>
          <cell r="AL106">
            <v>999.7</v>
          </cell>
          <cell r="AM106">
            <v>378.92</v>
          </cell>
        </row>
        <row r="108">
          <cell r="A108" t="str">
            <v>Departamento 4109 CDE SECRETARIA DE COMUNICACION SOCIAL</v>
          </cell>
        </row>
        <row r="109">
          <cell r="A109" t="str">
            <v>00005</v>
          </cell>
          <cell r="B109" t="str">
            <v>Contreras García Lucila</v>
          </cell>
          <cell r="C109">
            <v>9606</v>
          </cell>
          <cell r="D109">
            <v>4803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14409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1655.56</v>
          </cell>
          <cell r="T109">
            <v>0</v>
          </cell>
          <cell r="U109">
            <v>1655.56</v>
          </cell>
          <cell r="V109">
            <v>430.04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2085.6</v>
          </cell>
          <cell r="AI109">
            <v>12323.4</v>
          </cell>
          <cell r="AJ109">
            <v>291.54000000000002</v>
          </cell>
          <cell r="AK109">
            <v>524.78</v>
          </cell>
          <cell r="AL109">
            <v>934.56</v>
          </cell>
          <cell r="AM109">
            <v>333.2</v>
          </cell>
        </row>
        <row r="110">
          <cell r="A110" t="str">
            <v>00869</v>
          </cell>
          <cell r="B110" t="str">
            <v>Resendiz Mora Martha Dolores</v>
          </cell>
          <cell r="C110">
            <v>2850</v>
          </cell>
          <cell r="D110">
            <v>1197.26</v>
          </cell>
          <cell r="E110">
            <v>0</v>
          </cell>
          <cell r="F110">
            <v>0</v>
          </cell>
          <cell r="G110">
            <v>0</v>
          </cell>
          <cell r="H110">
            <v>390.41</v>
          </cell>
          <cell r="I110">
            <v>0</v>
          </cell>
          <cell r="J110">
            <v>1907.51</v>
          </cell>
          <cell r="K110">
            <v>0</v>
          </cell>
          <cell r="L110">
            <v>0</v>
          </cell>
          <cell r="M110">
            <v>6345.18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583.13</v>
          </cell>
          <cell r="T110">
            <v>0</v>
          </cell>
          <cell r="U110">
            <v>583.13</v>
          </cell>
          <cell r="V110">
            <v>342.63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925.76</v>
          </cell>
          <cell r="AI110">
            <v>5419.42</v>
          </cell>
          <cell r="AJ110">
            <v>226.25</v>
          </cell>
          <cell r="AK110">
            <v>407.25</v>
          </cell>
          <cell r="AL110">
            <v>598.34</v>
          </cell>
          <cell r="AM110">
            <v>258.57</v>
          </cell>
        </row>
        <row r="111">
          <cell r="A111" t="str">
            <v>00891</v>
          </cell>
          <cell r="B111" t="str">
            <v>Anguiano Santiago Jorge Alejandro</v>
          </cell>
          <cell r="C111">
            <v>1037.22</v>
          </cell>
          <cell r="D111">
            <v>1728.7</v>
          </cell>
          <cell r="E111">
            <v>0</v>
          </cell>
          <cell r="F111">
            <v>0</v>
          </cell>
          <cell r="G111">
            <v>959.5</v>
          </cell>
          <cell r="H111">
            <v>888.73</v>
          </cell>
          <cell r="I111">
            <v>0</v>
          </cell>
          <cell r="J111">
            <v>1906.95</v>
          </cell>
          <cell r="K111">
            <v>0</v>
          </cell>
          <cell r="L111">
            <v>0</v>
          </cell>
          <cell r="M111">
            <v>6521.1</v>
          </cell>
          <cell r="N111">
            <v>0</v>
          </cell>
          <cell r="O111">
            <v>0</v>
          </cell>
          <cell r="P111">
            <v>0</v>
          </cell>
          <cell r="Q111">
            <v>-200.83</v>
          </cell>
          <cell r="R111">
            <v>-84.04</v>
          </cell>
          <cell r="S111">
            <v>357.73</v>
          </cell>
          <cell r="T111">
            <v>0</v>
          </cell>
          <cell r="U111">
            <v>354.41</v>
          </cell>
          <cell r="V111">
            <v>234.08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504.45</v>
          </cell>
          <cell r="AI111">
            <v>6016.65</v>
          </cell>
          <cell r="AJ111">
            <v>161.34</v>
          </cell>
          <cell r="AK111">
            <v>290.41000000000003</v>
          </cell>
          <cell r="AL111">
            <v>751.7</v>
          </cell>
          <cell r="AM111">
            <v>184.39</v>
          </cell>
        </row>
        <row r="112">
          <cell r="A112" t="str">
            <v>00902</v>
          </cell>
          <cell r="B112" t="str">
            <v>Diaz Cervantes Oscar Ivan</v>
          </cell>
          <cell r="C112">
            <v>3457.4</v>
          </cell>
          <cell r="D112">
            <v>1728.7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2413.9</v>
          </cell>
          <cell r="K112">
            <v>0</v>
          </cell>
          <cell r="L112">
            <v>0</v>
          </cell>
          <cell r="M112">
            <v>7600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556.5</v>
          </cell>
          <cell r="T112">
            <v>0</v>
          </cell>
          <cell r="U112">
            <v>556.5</v>
          </cell>
          <cell r="V112">
            <v>196.74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753.24</v>
          </cell>
          <cell r="AI112">
            <v>6846.76</v>
          </cell>
          <cell r="AJ112">
            <v>144.41999999999999</v>
          </cell>
          <cell r="AK112">
            <v>259.94</v>
          </cell>
          <cell r="AL112">
            <v>694.92</v>
          </cell>
          <cell r="AM112">
            <v>165.04</v>
          </cell>
        </row>
        <row r="113">
          <cell r="A113" t="str">
            <v>00905</v>
          </cell>
          <cell r="B113" t="str">
            <v>Ortiz Perez Jose De Jesus</v>
          </cell>
          <cell r="C113">
            <v>3457.4</v>
          </cell>
          <cell r="D113">
            <v>1728.7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2413.9</v>
          </cell>
          <cell r="K113">
            <v>0</v>
          </cell>
          <cell r="L113">
            <v>0</v>
          </cell>
          <cell r="M113">
            <v>7600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556.5</v>
          </cell>
          <cell r="T113">
            <v>0</v>
          </cell>
          <cell r="U113">
            <v>556.5</v>
          </cell>
          <cell r="V113">
            <v>196.74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753.24</v>
          </cell>
          <cell r="AI113">
            <v>6846.76</v>
          </cell>
          <cell r="AJ113">
            <v>144.41999999999999</v>
          </cell>
          <cell r="AK113">
            <v>259.94</v>
          </cell>
          <cell r="AL113">
            <v>694.92</v>
          </cell>
          <cell r="AM113">
            <v>165.04</v>
          </cell>
        </row>
        <row r="114">
          <cell r="A114" t="str">
            <v>Total Depto</v>
          </cell>
          <cell r="C114" t="str">
            <v xml:space="preserve">  -----------------------</v>
          </cell>
          <cell r="D114" t="str">
            <v xml:space="preserve">  -----------------------</v>
          </cell>
          <cell r="E114" t="str">
            <v xml:space="preserve">  -----------------------</v>
          </cell>
          <cell r="F114" t="str">
            <v xml:space="preserve">  -----------------------</v>
          </cell>
          <cell r="G114" t="str">
            <v xml:space="preserve">  -----------------------</v>
          </cell>
          <cell r="H114" t="str">
            <v xml:space="preserve">  -----------------------</v>
          </cell>
          <cell r="I114" t="str">
            <v xml:space="preserve">  -----------------------</v>
          </cell>
          <cell r="J114" t="str">
            <v xml:space="preserve">  -----------------------</v>
          </cell>
          <cell r="K114" t="str">
            <v xml:space="preserve">  -----------------------</v>
          </cell>
          <cell r="L114" t="str">
            <v xml:space="preserve">  -----------------------</v>
          </cell>
          <cell r="M114" t="str">
            <v xml:space="preserve">  -----------------------</v>
          </cell>
          <cell r="N114" t="str">
            <v xml:space="preserve">  -----------------------</v>
          </cell>
          <cell r="O114" t="str">
            <v xml:space="preserve">  -----------------------</v>
          </cell>
          <cell r="P114" t="str">
            <v xml:space="preserve">  -----------------------</v>
          </cell>
          <cell r="Q114" t="str">
            <v xml:space="preserve">  -----------------------</v>
          </cell>
          <cell r="R114" t="str">
            <v xml:space="preserve">  -----------------------</v>
          </cell>
          <cell r="S114" t="str">
            <v xml:space="preserve">  -----------------------</v>
          </cell>
          <cell r="T114" t="str">
            <v xml:space="preserve">  -----------------------</v>
          </cell>
          <cell r="U114" t="str">
            <v xml:space="preserve">  -----------------------</v>
          </cell>
          <cell r="V114" t="str">
            <v xml:space="preserve">  -----------------------</v>
          </cell>
          <cell r="W114" t="str">
            <v xml:space="preserve">  -----------------------</v>
          </cell>
          <cell r="X114" t="str">
            <v xml:space="preserve">  -----------------------</v>
          </cell>
          <cell r="Y114" t="str">
            <v xml:space="preserve">  -----------------------</v>
          </cell>
          <cell r="Z114" t="str">
            <v xml:space="preserve">  -----------------------</v>
          </cell>
          <cell r="AA114" t="str">
            <v xml:space="preserve">  -----------------------</v>
          </cell>
          <cell r="AB114" t="str">
            <v xml:space="preserve">  -----------------------</v>
          </cell>
          <cell r="AC114" t="str">
            <v xml:space="preserve">  -----------------------</v>
          </cell>
          <cell r="AD114" t="str">
            <v xml:space="preserve">  -----------------------</v>
          </cell>
          <cell r="AE114" t="str">
            <v xml:space="preserve">  -----------------------</v>
          </cell>
          <cell r="AF114" t="str">
            <v xml:space="preserve">  -----------------------</v>
          </cell>
          <cell r="AG114" t="str">
            <v xml:space="preserve">  -----------------------</v>
          </cell>
          <cell r="AH114" t="str">
            <v xml:space="preserve">  -----------------------</v>
          </cell>
          <cell r="AI114" t="str">
            <v xml:space="preserve">  -----------------------</v>
          </cell>
          <cell r="AJ114" t="str">
            <v xml:space="preserve">  -----------------------</v>
          </cell>
          <cell r="AK114" t="str">
            <v xml:space="preserve">  -----------------------</v>
          </cell>
          <cell r="AL114" t="str">
            <v xml:space="preserve">  -----------------------</v>
          </cell>
          <cell r="AM114" t="str">
            <v xml:space="preserve">  -----------------------</v>
          </cell>
        </row>
        <row r="115">
          <cell r="C115">
            <v>20408.02</v>
          </cell>
          <cell r="D115">
            <v>11186.36</v>
          </cell>
          <cell r="E115">
            <v>0</v>
          </cell>
          <cell r="F115">
            <v>0</v>
          </cell>
          <cell r="G115">
            <v>959.5</v>
          </cell>
          <cell r="H115">
            <v>1279.1400000000001</v>
          </cell>
          <cell r="I115">
            <v>0</v>
          </cell>
          <cell r="J115">
            <v>8642.26</v>
          </cell>
          <cell r="K115">
            <v>0</v>
          </cell>
          <cell r="L115">
            <v>0</v>
          </cell>
          <cell r="M115">
            <v>42475.28</v>
          </cell>
          <cell r="N115">
            <v>0</v>
          </cell>
          <cell r="O115">
            <v>0</v>
          </cell>
          <cell r="P115">
            <v>0</v>
          </cell>
          <cell r="Q115">
            <v>-200.83</v>
          </cell>
          <cell r="R115">
            <v>-84.04</v>
          </cell>
          <cell r="S115">
            <v>3709.42</v>
          </cell>
          <cell r="T115">
            <v>0</v>
          </cell>
          <cell r="U115">
            <v>3706.1</v>
          </cell>
          <cell r="V115">
            <v>1400.23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5022.29</v>
          </cell>
          <cell r="AI115">
            <v>37452.99</v>
          </cell>
          <cell r="AJ115">
            <v>967.97</v>
          </cell>
          <cell r="AK115">
            <v>1742.32</v>
          </cell>
          <cell r="AL115">
            <v>3674.44</v>
          </cell>
          <cell r="AM115">
            <v>1106.24</v>
          </cell>
        </row>
        <row r="117">
          <cell r="A117" t="str">
            <v>Departamento 4112 CDE SECRETARIA TECNICA DEL CPE</v>
          </cell>
        </row>
        <row r="118">
          <cell r="A118" t="str">
            <v>00864</v>
          </cell>
          <cell r="B118" t="str">
            <v>Gonzalez Ramirez Miriam Noemi</v>
          </cell>
          <cell r="C118">
            <v>4000</v>
          </cell>
          <cell r="D118">
            <v>2000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2139.6999999999998</v>
          </cell>
          <cell r="K118">
            <v>0</v>
          </cell>
          <cell r="L118">
            <v>0</v>
          </cell>
          <cell r="M118">
            <v>8139.7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615.22</v>
          </cell>
          <cell r="T118">
            <v>0</v>
          </cell>
          <cell r="U118">
            <v>615.22</v>
          </cell>
          <cell r="V118">
            <v>218.64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833.86</v>
          </cell>
          <cell r="AI118">
            <v>7305.84</v>
          </cell>
          <cell r="AJ118">
            <v>158.22</v>
          </cell>
          <cell r="AK118">
            <v>284.82</v>
          </cell>
          <cell r="AL118">
            <v>717.46</v>
          </cell>
          <cell r="AM118">
            <v>180.84</v>
          </cell>
        </row>
        <row r="119">
          <cell r="A119" t="str">
            <v>00868</v>
          </cell>
          <cell r="B119" t="str">
            <v>Lopez Samano Claudia</v>
          </cell>
          <cell r="C119">
            <v>4000</v>
          </cell>
          <cell r="D119">
            <v>2000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2139.6999999999998</v>
          </cell>
          <cell r="K119">
            <v>0</v>
          </cell>
          <cell r="L119">
            <v>0</v>
          </cell>
          <cell r="M119">
            <v>8139.7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615.22</v>
          </cell>
          <cell r="T119">
            <v>0</v>
          </cell>
          <cell r="U119">
            <v>615.22</v>
          </cell>
          <cell r="V119">
            <v>218.64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833.86</v>
          </cell>
          <cell r="AI119">
            <v>7305.84</v>
          </cell>
          <cell r="AJ119">
            <v>158.22</v>
          </cell>
          <cell r="AK119">
            <v>284.82</v>
          </cell>
          <cell r="AL119">
            <v>717.46</v>
          </cell>
          <cell r="AM119">
            <v>180.84</v>
          </cell>
        </row>
        <row r="120">
          <cell r="A120" t="str">
            <v>Total Depto</v>
          </cell>
          <cell r="C120" t="str">
            <v xml:space="preserve">  -----------------------</v>
          </cell>
          <cell r="D120" t="str">
            <v xml:space="preserve">  -----------------------</v>
          </cell>
          <cell r="E120" t="str">
            <v xml:space="preserve">  -----------------------</v>
          </cell>
          <cell r="F120" t="str">
            <v xml:space="preserve">  -----------------------</v>
          </cell>
          <cell r="G120" t="str">
            <v xml:space="preserve">  -----------------------</v>
          </cell>
          <cell r="H120" t="str">
            <v xml:space="preserve">  -----------------------</v>
          </cell>
          <cell r="I120" t="str">
            <v xml:space="preserve">  -----------------------</v>
          </cell>
          <cell r="J120" t="str">
            <v xml:space="preserve">  -----------------------</v>
          </cell>
          <cell r="K120" t="str">
            <v xml:space="preserve">  -----------------------</v>
          </cell>
          <cell r="L120" t="str">
            <v xml:space="preserve">  -----------------------</v>
          </cell>
          <cell r="M120" t="str">
            <v xml:space="preserve">  -----------------------</v>
          </cell>
          <cell r="N120" t="str">
            <v xml:space="preserve">  -----------------------</v>
          </cell>
          <cell r="O120" t="str">
            <v xml:space="preserve">  -----------------------</v>
          </cell>
          <cell r="P120" t="str">
            <v xml:space="preserve">  -----------------------</v>
          </cell>
          <cell r="Q120" t="str">
            <v xml:space="preserve">  -----------------------</v>
          </cell>
          <cell r="R120" t="str">
            <v xml:space="preserve">  -----------------------</v>
          </cell>
          <cell r="S120" t="str">
            <v xml:space="preserve">  -----------------------</v>
          </cell>
          <cell r="T120" t="str">
            <v xml:space="preserve">  -----------------------</v>
          </cell>
          <cell r="U120" t="str">
            <v xml:space="preserve">  -----------------------</v>
          </cell>
          <cell r="V120" t="str">
            <v xml:space="preserve">  -----------------------</v>
          </cell>
          <cell r="W120" t="str">
            <v xml:space="preserve">  -----------------------</v>
          </cell>
          <cell r="X120" t="str">
            <v xml:space="preserve">  -----------------------</v>
          </cell>
          <cell r="Y120" t="str">
            <v xml:space="preserve">  -----------------------</v>
          </cell>
          <cell r="Z120" t="str">
            <v xml:space="preserve">  -----------------------</v>
          </cell>
          <cell r="AA120" t="str">
            <v xml:space="preserve">  -----------------------</v>
          </cell>
          <cell r="AB120" t="str">
            <v xml:space="preserve">  -----------------------</v>
          </cell>
          <cell r="AC120" t="str">
            <v xml:space="preserve">  -----------------------</v>
          </cell>
          <cell r="AD120" t="str">
            <v xml:space="preserve">  -----------------------</v>
          </cell>
          <cell r="AE120" t="str">
            <v xml:space="preserve">  -----------------------</v>
          </cell>
          <cell r="AF120" t="str">
            <v xml:space="preserve">  -----------------------</v>
          </cell>
          <cell r="AG120" t="str">
            <v xml:space="preserve">  -----------------------</v>
          </cell>
          <cell r="AH120" t="str">
            <v xml:space="preserve">  -----------------------</v>
          </cell>
          <cell r="AI120" t="str">
            <v xml:space="preserve">  -----------------------</v>
          </cell>
          <cell r="AJ120" t="str">
            <v xml:space="preserve">  -----------------------</v>
          </cell>
          <cell r="AK120" t="str">
            <v xml:space="preserve">  -----------------------</v>
          </cell>
          <cell r="AL120" t="str">
            <v xml:space="preserve">  -----------------------</v>
          </cell>
          <cell r="AM120" t="str">
            <v xml:space="preserve">  -----------------------</v>
          </cell>
        </row>
        <row r="121">
          <cell r="C121">
            <v>8000</v>
          </cell>
          <cell r="D121">
            <v>4000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4279.3999999999996</v>
          </cell>
          <cell r="K121">
            <v>0</v>
          </cell>
          <cell r="L121">
            <v>0</v>
          </cell>
          <cell r="M121">
            <v>16279.4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1230.44</v>
          </cell>
          <cell r="T121">
            <v>0</v>
          </cell>
          <cell r="U121">
            <v>1230.44</v>
          </cell>
          <cell r="V121">
            <v>437.28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1667.72</v>
          </cell>
          <cell r="AI121">
            <v>14611.68</v>
          </cell>
          <cell r="AJ121">
            <v>316.44</v>
          </cell>
          <cell r="AK121">
            <v>569.64</v>
          </cell>
          <cell r="AL121">
            <v>1434.92</v>
          </cell>
          <cell r="AM121">
            <v>361.68</v>
          </cell>
        </row>
        <row r="123">
          <cell r="A123" t="str">
            <v>Departamento 4117 CDE COMISION DE JUSTICIA PARTIDARIA</v>
          </cell>
        </row>
        <row r="124">
          <cell r="A124" t="str">
            <v>00071</v>
          </cell>
          <cell r="B124" t="str">
            <v>Huerta Gomez Elizabeth</v>
          </cell>
          <cell r="C124">
            <v>8725</v>
          </cell>
          <cell r="D124">
            <v>4362.5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13087.5</v>
          </cell>
          <cell r="N124">
            <v>0</v>
          </cell>
          <cell r="O124">
            <v>0</v>
          </cell>
          <cell r="P124">
            <v>3951.96</v>
          </cell>
          <cell r="Q124">
            <v>0</v>
          </cell>
          <cell r="R124">
            <v>0</v>
          </cell>
          <cell r="S124">
            <v>1377.34</v>
          </cell>
          <cell r="T124">
            <v>0</v>
          </cell>
          <cell r="U124">
            <v>1377.34</v>
          </cell>
          <cell r="V124">
            <v>387.64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84.16</v>
          </cell>
          <cell r="AG124">
            <v>0</v>
          </cell>
          <cell r="AH124">
            <v>5801.1</v>
          </cell>
          <cell r="AI124">
            <v>7286.4</v>
          </cell>
          <cell r="AJ124">
            <v>264.8</v>
          </cell>
          <cell r="AK124">
            <v>476.64</v>
          </cell>
          <cell r="AL124">
            <v>891</v>
          </cell>
          <cell r="AM124">
            <v>302.64</v>
          </cell>
        </row>
        <row r="125">
          <cell r="A125" t="str">
            <v>Total Depto</v>
          </cell>
          <cell r="C125" t="str">
            <v xml:space="preserve">  -----------------------</v>
          </cell>
          <cell r="D125" t="str">
            <v xml:space="preserve">  -----------------------</v>
          </cell>
          <cell r="E125" t="str">
            <v xml:space="preserve">  -----------------------</v>
          </cell>
          <cell r="F125" t="str">
            <v xml:space="preserve">  -----------------------</v>
          </cell>
          <cell r="G125" t="str">
            <v xml:space="preserve">  -----------------------</v>
          </cell>
          <cell r="H125" t="str">
            <v xml:space="preserve">  -----------------------</v>
          </cell>
          <cell r="I125" t="str">
            <v xml:space="preserve">  -----------------------</v>
          </cell>
          <cell r="J125" t="str">
            <v xml:space="preserve">  -----------------------</v>
          </cell>
          <cell r="K125" t="str">
            <v xml:space="preserve">  -----------------------</v>
          </cell>
          <cell r="L125" t="str">
            <v xml:space="preserve">  -----------------------</v>
          </cell>
          <cell r="M125" t="str">
            <v xml:space="preserve">  -----------------------</v>
          </cell>
          <cell r="N125" t="str">
            <v xml:space="preserve">  -----------------------</v>
          </cell>
          <cell r="O125" t="str">
            <v xml:space="preserve">  -----------------------</v>
          </cell>
          <cell r="P125" t="str">
            <v xml:space="preserve">  -----------------------</v>
          </cell>
          <cell r="Q125" t="str">
            <v xml:space="preserve">  -----------------------</v>
          </cell>
          <cell r="R125" t="str">
            <v xml:space="preserve">  -----------------------</v>
          </cell>
          <cell r="S125" t="str">
            <v xml:space="preserve">  -----------------------</v>
          </cell>
          <cell r="T125" t="str">
            <v xml:space="preserve">  -----------------------</v>
          </cell>
          <cell r="U125" t="str">
            <v xml:space="preserve">  -----------------------</v>
          </cell>
          <cell r="V125" t="str">
            <v xml:space="preserve">  -----------------------</v>
          </cell>
          <cell r="W125" t="str">
            <v xml:space="preserve">  -----------------------</v>
          </cell>
          <cell r="X125" t="str">
            <v xml:space="preserve">  -----------------------</v>
          </cell>
          <cell r="Y125" t="str">
            <v xml:space="preserve">  -----------------------</v>
          </cell>
          <cell r="Z125" t="str">
            <v xml:space="preserve">  -----------------------</v>
          </cell>
          <cell r="AA125" t="str">
            <v xml:space="preserve">  -----------------------</v>
          </cell>
          <cell r="AB125" t="str">
            <v xml:space="preserve">  -----------------------</v>
          </cell>
          <cell r="AC125" t="str">
            <v xml:space="preserve">  -----------------------</v>
          </cell>
          <cell r="AD125" t="str">
            <v xml:space="preserve">  -----------------------</v>
          </cell>
          <cell r="AE125" t="str">
            <v xml:space="preserve">  -----------------------</v>
          </cell>
          <cell r="AF125" t="str">
            <v xml:space="preserve">  -----------------------</v>
          </cell>
          <cell r="AG125" t="str">
            <v xml:space="preserve">  -----------------------</v>
          </cell>
          <cell r="AH125" t="str">
            <v xml:space="preserve">  -----------------------</v>
          </cell>
          <cell r="AI125" t="str">
            <v xml:space="preserve">  -----------------------</v>
          </cell>
          <cell r="AJ125" t="str">
            <v xml:space="preserve">  -----------------------</v>
          </cell>
          <cell r="AK125" t="str">
            <v xml:space="preserve">  -----------------------</v>
          </cell>
          <cell r="AL125" t="str">
            <v xml:space="preserve">  -----------------------</v>
          </cell>
          <cell r="AM125" t="str">
            <v xml:space="preserve">  -----------------------</v>
          </cell>
        </row>
        <row r="126">
          <cell r="C126">
            <v>8725</v>
          </cell>
          <cell r="D126">
            <v>4362.5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13087.5</v>
          </cell>
          <cell r="N126">
            <v>0</v>
          </cell>
          <cell r="O126">
            <v>0</v>
          </cell>
          <cell r="P126">
            <v>3951.96</v>
          </cell>
          <cell r="Q126">
            <v>0</v>
          </cell>
          <cell r="R126">
            <v>0</v>
          </cell>
          <cell r="S126">
            <v>1377.34</v>
          </cell>
          <cell r="T126">
            <v>0</v>
          </cell>
          <cell r="U126">
            <v>1377.34</v>
          </cell>
          <cell r="V126">
            <v>387.64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84.16</v>
          </cell>
          <cell r="AG126">
            <v>0</v>
          </cell>
          <cell r="AH126">
            <v>5801.1</v>
          </cell>
          <cell r="AI126">
            <v>7286.4</v>
          </cell>
          <cell r="AJ126">
            <v>264.8</v>
          </cell>
          <cell r="AK126">
            <v>476.64</v>
          </cell>
          <cell r="AL126">
            <v>891</v>
          </cell>
          <cell r="AM126">
            <v>302.64</v>
          </cell>
        </row>
        <row r="128">
          <cell r="A128" t="str">
            <v>Departamento 4118 CDE COMISION ESTATAL DE PROCESOS INTERN</v>
          </cell>
        </row>
        <row r="129">
          <cell r="A129" t="str">
            <v>00042</v>
          </cell>
          <cell r="B129" t="str">
            <v>Muciño Velazquez Erika Viviana</v>
          </cell>
          <cell r="C129">
            <v>6533.8</v>
          </cell>
          <cell r="D129">
            <v>3266.9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9800.7000000000007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811.94</v>
          </cell>
          <cell r="T129">
            <v>0</v>
          </cell>
          <cell r="U129">
            <v>811.94</v>
          </cell>
          <cell r="V129">
            <v>282.18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1094.1199999999999</v>
          </cell>
          <cell r="AI129">
            <v>8706.58</v>
          </cell>
          <cell r="AJ129">
            <v>198.3</v>
          </cell>
          <cell r="AK129">
            <v>356.94</v>
          </cell>
          <cell r="AL129">
            <v>782.7</v>
          </cell>
          <cell r="AM129">
            <v>226.64</v>
          </cell>
        </row>
        <row r="130">
          <cell r="A130" t="str">
            <v>00856</v>
          </cell>
          <cell r="B130" t="str">
            <v>Iñiguez Ibarra Gustavo</v>
          </cell>
          <cell r="C130">
            <v>6660</v>
          </cell>
          <cell r="D130">
            <v>3330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1120.74</v>
          </cell>
          <cell r="K130">
            <v>0</v>
          </cell>
          <cell r="L130">
            <v>0</v>
          </cell>
          <cell r="M130">
            <v>11110.74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1023.1</v>
          </cell>
          <cell r="T130">
            <v>0</v>
          </cell>
          <cell r="U130">
            <v>1023.1</v>
          </cell>
          <cell r="V130">
            <v>318.83999999999997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1341.94</v>
          </cell>
          <cell r="AI130">
            <v>9768.7999999999993</v>
          </cell>
          <cell r="AJ130">
            <v>221.42</v>
          </cell>
          <cell r="AK130">
            <v>398.56</v>
          </cell>
          <cell r="AL130">
            <v>820.36</v>
          </cell>
          <cell r="AM130">
            <v>253.06</v>
          </cell>
        </row>
        <row r="131">
          <cell r="A131" t="str">
            <v>Total Depto</v>
          </cell>
          <cell r="C131" t="str">
            <v xml:space="preserve">  -----------------------</v>
          </cell>
          <cell r="D131" t="str">
            <v xml:space="preserve">  -----------------------</v>
          </cell>
          <cell r="E131" t="str">
            <v xml:space="preserve">  -----------------------</v>
          </cell>
          <cell r="F131" t="str">
            <v xml:space="preserve">  -----------------------</v>
          </cell>
          <cell r="G131" t="str">
            <v xml:space="preserve">  -----------------------</v>
          </cell>
          <cell r="H131" t="str">
            <v xml:space="preserve">  -----------------------</v>
          </cell>
          <cell r="I131" t="str">
            <v xml:space="preserve">  -----------------------</v>
          </cell>
          <cell r="J131" t="str">
            <v xml:space="preserve">  -----------------------</v>
          </cell>
          <cell r="K131" t="str">
            <v xml:space="preserve">  -----------------------</v>
          </cell>
          <cell r="L131" t="str">
            <v xml:space="preserve">  -----------------------</v>
          </cell>
          <cell r="M131" t="str">
            <v xml:space="preserve">  -----------------------</v>
          </cell>
          <cell r="N131" t="str">
            <v xml:space="preserve">  -----------------------</v>
          </cell>
          <cell r="O131" t="str">
            <v xml:space="preserve">  -----------------------</v>
          </cell>
          <cell r="P131" t="str">
            <v xml:space="preserve">  -----------------------</v>
          </cell>
          <cell r="Q131" t="str">
            <v xml:space="preserve">  -----------------------</v>
          </cell>
          <cell r="R131" t="str">
            <v xml:space="preserve">  -----------------------</v>
          </cell>
          <cell r="S131" t="str">
            <v xml:space="preserve">  -----------------------</v>
          </cell>
          <cell r="T131" t="str">
            <v xml:space="preserve">  -----------------------</v>
          </cell>
          <cell r="U131" t="str">
            <v xml:space="preserve">  -----------------------</v>
          </cell>
          <cell r="V131" t="str">
            <v xml:space="preserve">  -----------------------</v>
          </cell>
          <cell r="W131" t="str">
            <v xml:space="preserve">  -----------------------</v>
          </cell>
          <cell r="X131" t="str">
            <v xml:space="preserve">  -----------------------</v>
          </cell>
          <cell r="Y131" t="str">
            <v xml:space="preserve">  -----------------------</v>
          </cell>
          <cell r="Z131" t="str">
            <v xml:space="preserve">  -----------------------</v>
          </cell>
          <cell r="AA131" t="str">
            <v xml:space="preserve">  -----------------------</v>
          </cell>
          <cell r="AB131" t="str">
            <v xml:space="preserve">  -----------------------</v>
          </cell>
          <cell r="AC131" t="str">
            <v xml:space="preserve">  -----------------------</v>
          </cell>
          <cell r="AD131" t="str">
            <v xml:space="preserve">  -----------------------</v>
          </cell>
          <cell r="AE131" t="str">
            <v xml:space="preserve">  -----------------------</v>
          </cell>
          <cell r="AF131" t="str">
            <v xml:space="preserve">  -----------------------</v>
          </cell>
          <cell r="AG131" t="str">
            <v xml:space="preserve">  -----------------------</v>
          </cell>
          <cell r="AH131" t="str">
            <v xml:space="preserve">  -----------------------</v>
          </cell>
          <cell r="AI131" t="str">
            <v xml:space="preserve">  -----------------------</v>
          </cell>
          <cell r="AJ131" t="str">
            <v xml:space="preserve">  -----------------------</v>
          </cell>
          <cell r="AK131" t="str">
            <v xml:space="preserve">  -----------------------</v>
          </cell>
          <cell r="AL131" t="str">
            <v xml:space="preserve">  -----------------------</v>
          </cell>
          <cell r="AM131" t="str">
            <v xml:space="preserve">  -----------------------</v>
          </cell>
        </row>
        <row r="132">
          <cell r="C132">
            <v>13193.8</v>
          </cell>
          <cell r="D132">
            <v>6596.9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1120.74</v>
          </cell>
          <cell r="K132">
            <v>0</v>
          </cell>
          <cell r="L132">
            <v>0</v>
          </cell>
          <cell r="M132">
            <v>20911.439999999999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1835.04</v>
          </cell>
          <cell r="T132">
            <v>0</v>
          </cell>
          <cell r="U132">
            <v>1835.04</v>
          </cell>
          <cell r="V132">
            <v>601.02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2436.06</v>
          </cell>
          <cell r="AI132">
            <v>18475.38</v>
          </cell>
          <cell r="AJ132">
            <v>419.72</v>
          </cell>
          <cell r="AK132">
            <v>755.5</v>
          </cell>
          <cell r="AL132">
            <v>1603.06</v>
          </cell>
          <cell r="AM132">
            <v>479.7</v>
          </cell>
        </row>
        <row r="134">
          <cell r="A134" t="str">
            <v>Departamento 4122 CDE SECRETARIA DE OPERACION POLITICA</v>
          </cell>
        </row>
        <row r="135">
          <cell r="A135" t="str">
            <v>00887</v>
          </cell>
          <cell r="B135" t="str">
            <v>De Leon Meza Hugo Fidencio</v>
          </cell>
          <cell r="C135">
            <v>11619.6</v>
          </cell>
          <cell r="D135">
            <v>5809.8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17429.400000000001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2300.7199999999998</v>
          </cell>
          <cell r="T135">
            <v>0</v>
          </cell>
          <cell r="U135">
            <v>2300.7199999999998</v>
          </cell>
          <cell r="V135">
            <v>569.66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2870.38</v>
          </cell>
          <cell r="AI135">
            <v>14559.02</v>
          </cell>
          <cell r="AJ135">
            <v>379.6</v>
          </cell>
          <cell r="AK135">
            <v>683.28</v>
          </cell>
          <cell r="AL135">
            <v>1077.96</v>
          </cell>
          <cell r="AM135">
            <v>433.82</v>
          </cell>
        </row>
        <row r="136">
          <cell r="A136" t="str">
            <v>Total Depto</v>
          </cell>
          <cell r="C136" t="str">
            <v xml:space="preserve">  -----------------------</v>
          </cell>
          <cell r="D136" t="str">
            <v xml:space="preserve">  -----------------------</v>
          </cell>
          <cell r="E136" t="str">
            <v xml:space="preserve">  -----------------------</v>
          </cell>
          <cell r="F136" t="str">
            <v xml:space="preserve">  -----------------------</v>
          </cell>
          <cell r="G136" t="str">
            <v xml:space="preserve">  -----------------------</v>
          </cell>
          <cell r="H136" t="str">
            <v xml:space="preserve">  -----------------------</v>
          </cell>
          <cell r="I136" t="str">
            <v xml:space="preserve">  -----------------------</v>
          </cell>
          <cell r="J136" t="str">
            <v xml:space="preserve">  -----------------------</v>
          </cell>
          <cell r="K136" t="str">
            <v xml:space="preserve">  -----------------------</v>
          </cell>
          <cell r="L136" t="str">
            <v xml:space="preserve">  -----------------------</v>
          </cell>
          <cell r="M136" t="str">
            <v xml:space="preserve">  -----------------------</v>
          </cell>
          <cell r="N136" t="str">
            <v xml:space="preserve">  -----------------------</v>
          </cell>
          <cell r="O136" t="str">
            <v xml:space="preserve">  -----------------------</v>
          </cell>
          <cell r="P136" t="str">
            <v xml:space="preserve">  -----------------------</v>
          </cell>
          <cell r="Q136" t="str">
            <v xml:space="preserve">  -----------------------</v>
          </cell>
          <cell r="R136" t="str">
            <v xml:space="preserve">  -----------------------</v>
          </cell>
          <cell r="S136" t="str">
            <v xml:space="preserve">  -----------------------</v>
          </cell>
          <cell r="T136" t="str">
            <v xml:space="preserve">  -----------------------</v>
          </cell>
          <cell r="U136" t="str">
            <v xml:space="preserve">  -----------------------</v>
          </cell>
          <cell r="V136" t="str">
            <v xml:space="preserve">  -----------------------</v>
          </cell>
          <cell r="W136" t="str">
            <v xml:space="preserve">  -----------------------</v>
          </cell>
          <cell r="X136" t="str">
            <v xml:space="preserve">  -----------------------</v>
          </cell>
          <cell r="Y136" t="str">
            <v xml:space="preserve">  -----------------------</v>
          </cell>
          <cell r="Z136" t="str">
            <v xml:space="preserve">  -----------------------</v>
          </cell>
          <cell r="AA136" t="str">
            <v xml:space="preserve">  -----------------------</v>
          </cell>
          <cell r="AB136" t="str">
            <v xml:space="preserve">  -----------------------</v>
          </cell>
          <cell r="AC136" t="str">
            <v xml:space="preserve">  -----------------------</v>
          </cell>
          <cell r="AD136" t="str">
            <v xml:space="preserve">  -----------------------</v>
          </cell>
          <cell r="AE136" t="str">
            <v xml:space="preserve">  -----------------------</v>
          </cell>
          <cell r="AF136" t="str">
            <v xml:space="preserve">  -----------------------</v>
          </cell>
          <cell r="AG136" t="str">
            <v xml:space="preserve">  -----------------------</v>
          </cell>
          <cell r="AH136" t="str">
            <v xml:space="preserve">  -----------------------</v>
          </cell>
          <cell r="AI136" t="str">
            <v xml:space="preserve">  -----------------------</v>
          </cell>
          <cell r="AJ136" t="str">
            <v xml:space="preserve">  -----------------------</v>
          </cell>
          <cell r="AK136" t="str">
            <v xml:space="preserve">  -----------------------</v>
          </cell>
          <cell r="AL136" t="str">
            <v xml:space="preserve">  -----------------------</v>
          </cell>
          <cell r="AM136" t="str">
            <v xml:space="preserve">  -----------------------</v>
          </cell>
        </row>
        <row r="137">
          <cell r="C137">
            <v>11619.6</v>
          </cell>
          <cell r="D137">
            <v>5809.8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17429.400000000001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2300.7199999999998</v>
          </cell>
          <cell r="T137">
            <v>0</v>
          </cell>
          <cell r="U137">
            <v>2300.7199999999998</v>
          </cell>
          <cell r="V137">
            <v>569.66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2870.38</v>
          </cell>
          <cell r="AI137">
            <v>14559.02</v>
          </cell>
          <cell r="AJ137">
            <v>379.6</v>
          </cell>
          <cell r="AK137">
            <v>683.28</v>
          </cell>
          <cell r="AL137">
            <v>1077.96</v>
          </cell>
          <cell r="AM137">
            <v>433.82</v>
          </cell>
        </row>
        <row r="139">
          <cell r="A139" t="str">
            <v>Departamento 4123 CDE SECRETARIA DE ATENCION P DISCAPACIDA</v>
          </cell>
        </row>
        <row r="140">
          <cell r="A140" t="str">
            <v>00276</v>
          </cell>
          <cell r="B140" t="str">
            <v>Mata Avila Jesus</v>
          </cell>
          <cell r="C140">
            <v>6850</v>
          </cell>
          <cell r="D140">
            <v>3425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1925</v>
          </cell>
          <cell r="K140">
            <v>0</v>
          </cell>
          <cell r="L140">
            <v>0</v>
          </cell>
          <cell r="M140">
            <v>12200</v>
          </cell>
          <cell r="N140">
            <v>15</v>
          </cell>
          <cell r="O140">
            <v>1365.14</v>
          </cell>
          <cell r="P140">
            <v>0</v>
          </cell>
          <cell r="Q140">
            <v>0</v>
          </cell>
          <cell r="R140">
            <v>0</v>
          </cell>
          <cell r="S140">
            <v>1218.3</v>
          </cell>
          <cell r="T140">
            <v>0</v>
          </cell>
          <cell r="U140">
            <v>1218.3</v>
          </cell>
          <cell r="V140">
            <v>349.94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20.18</v>
          </cell>
          <cell r="AG140">
            <v>0</v>
          </cell>
          <cell r="AH140">
            <v>2968.56</v>
          </cell>
          <cell r="AI140">
            <v>9231.44</v>
          </cell>
          <cell r="AJ140">
            <v>241.04</v>
          </cell>
          <cell r="AK140">
            <v>433.86</v>
          </cell>
          <cell r="AL140">
            <v>852.3</v>
          </cell>
          <cell r="AM140">
            <v>275.45999999999998</v>
          </cell>
        </row>
        <row r="141">
          <cell r="A141" t="str">
            <v>Total Depto</v>
          </cell>
          <cell r="C141" t="str">
            <v xml:space="preserve">  -----------------------</v>
          </cell>
          <cell r="D141" t="str">
            <v xml:space="preserve">  -----------------------</v>
          </cell>
          <cell r="E141" t="str">
            <v xml:space="preserve">  -----------------------</v>
          </cell>
          <cell r="F141" t="str">
            <v xml:space="preserve">  -----------------------</v>
          </cell>
          <cell r="G141" t="str">
            <v xml:space="preserve">  -----------------------</v>
          </cell>
          <cell r="H141" t="str">
            <v xml:space="preserve">  -----------------------</v>
          </cell>
          <cell r="I141" t="str">
            <v xml:space="preserve">  -----------------------</v>
          </cell>
          <cell r="J141" t="str">
            <v xml:space="preserve">  -----------------------</v>
          </cell>
          <cell r="K141" t="str">
            <v xml:space="preserve">  -----------------------</v>
          </cell>
          <cell r="L141" t="str">
            <v xml:space="preserve">  -----------------------</v>
          </cell>
          <cell r="M141" t="str">
            <v xml:space="preserve">  -----------------------</v>
          </cell>
          <cell r="N141" t="str">
            <v xml:space="preserve">  -----------------------</v>
          </cell>
          <cell r="O141" t="str">
            <v xml:space="preserve">  -----------------------</v>
          </cell>
          <cell r="P141" t="str">
            <v xml:space="preserve">  -----------------------</v>
          </cell>
          <cell r="Q141" t="str">
            <v xml:space="preserve">  -----------------------</v>
          </cell>
          <cell r="R141" t="str">
            <v xml:space="preserve">  -----------------------</v>
          </cell>
          <cell r="S141" t="str">
            <v xml:space="preserve">  -----------------------</v>
          </cell>
          <cell r="T141" t="str">
            <v xml:space="preserve">  -----------------------</v>
          </cell>
          <cell r="U141" t="str">
            <v xml:space="preserve">  -----------------------</v>
          </cell>
          <cell r="V141" t="str">
            <v xml:space="preserve">  -----------------------</v>
          </cell>
          <cell r="W141" t="str">
            <v xml:space="preserve">  -----------------------</v>
          </cell>
          <cell r="X141" t="str">
            <v xml:space="preserve">  -----------------------</v>
          </cell>
          <cell r="Y141" t="str">
            <v xml:space="preserve">  -----------------------</v>
          </cell>
          <cell r="Z141" t="str">
            <v xml:space="preserve">  -----------------------</v>
          </cell>
          <cell r="AA141" t="str">
            <v xml:space="preserve">  -----------------------</v>
          </cell>
          <cell r="AB141" t="str">
            <v xml:space="preserve">  -----------------------</v>
          </cell>
          <cell r="AC141" t="str">
            <v xml:space="preserve">  -----------------------</v>
          </cell>
          <cell r="AD141" t="str">
            <v xml:space="preserve">  -----------------------</v>
          </cell>
          <cell r="AE141" t="str">
            <v xml:space="preserve">  -----------------------</v>
          </cell>
          <cell r="AF141" t="str">
            <v xml:space="preserve">  -----------------------</v>
          </cell>
          <cell r="AG141" t="str">
            <v xml:space="preserve">  -----------------------</v>
          </cell>
          <cell r="AH141" t="str">
            <v xml:space="preserve">  -----------------------</v>
          </cell>
          <cell r="AI141" t="str">
            <v xml:space="preserve">  -----------------------</v>
          </cell>
          <cell r="AJ141" t="str">
            <v xml:space="preserve">  -----------------------</v>
          </cell>
          <cell r="AK141" t="str">
            <v xml:space="preserve">  -----------------------</v>
          </cell>
          <cell r="AL141" t="str">
            <v xml:space="preserve">  -----------------------</v>
          </cell>
          <cell r="AM141" t="str">
            <v xml:space="preserve">  -----------------------</v>
          </cell>
        </row>
        <row r="142">
          <cell r="C142">
            <v>6850</v>
          </cell>
          <cell r="D142">
            <v>3425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1925</v>
          </cell>
          <cell r="K142">
            <v>0</v>
          </cell>
          <cell r="L142">
            <v>0</v>
          </cell>
          <cell r="M142">
            <v>12200</v>
          </cell>
          <cell r="N142">
            <v>15</v>
          </cell>
          <cell r="O142">
            <v>1365.14</v>
          </cell>
          <cell r="P142">
            <v>0</v>
          </cell>
          <cell r="Q142">
            <v>0</v>
          </cell>
          <cell r="R142">
            <v>0</v>
          </cell>
          <cell r="S142">
            <v>1218.3</v>
          </cell>
          <cell r="T142">
            <v>0</v>
          </cell>
          <cell r="U142">
            <v>1218.3</v>
          </cell>
          <cell r="V142">
            <v>349.94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20.18</v>
          </cell>
          <cell r="AG142">
            <v>0</v>
          </cell>
          <cell r="AH142">
            <v>2968.56</v>
          </cell>
          <cell r="AI142">
            <v>9231.44</v>
          </cell>
          <cell r="AJ142">
            <v>241.04</v>
          </cell>
          <cell r="AK142">
            <v>433.86</v>
          </cell>
          <cell r="AL142">
            <v>852.3</v>
          </cell>
          <cell r="AM142">
            <v>275.45999999999998</v>
          </cell>
        </row>
        <row r="144">
          <cell r="A144" t="str">
            <v>Departamento 4221 COM MUN TONALA</v>
          </cell>
        </row>
        <row r="145">
          <cell r="A145" t="str">
            <v>00848</v>
          </cell>
          <cell r="B145" t="str">
            <v>Rivas Padilla Margarita</v>
          </cell>
          <cell r="C145">
            <v>6666.6</v>
          </cell>
          <cell r="D145">
            <v>3333.3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6603.04</v>
          </cell>
          <cell r="K145">
            <v>0</v>
          </cell>
          <cell r="L145">
            <v>0</v>
          </cell>
          <cell r="M145">
            <v>16602.939999999999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2124.1799999999998</v>
          </cell>
          <cell r="T145">
            <v>0</v>
          </cell>
          <cell r="U145">
            <v>2124.1799999999998</v>
          </cell>
          <cell r="V145">
            <v>468.82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2593</v>
          </cell>
          <cell r="AI145">
            <v>14009.94</v>
          </cell>
          <cell r="AJ145">
            <v>316</v>
          </cell>
          <cell r="AK145">
            <v>568.78</v>
          </cell>
          <cell r="AL145">
            <v>974.38</v>
          </cell>
          <cell r="AM145">
            <v>361.14</v>
          </cell>
        </row>
        <row r="146">
          <cell r="A146" t="str">
            <v>Total Depto</v>
          </cell>
          <cell r="C146" t="str">
            <v xml:space="preserve">  -----------------------</v>
          </cell>
          <cell r="D146" t="str">
            <v xml:space="preserve">  -----------------------</v>
          </cell>
          <cell r="E146" t="str">
            <v xml:space="preserve">  -----------------------</v>
          </cell>
          <cell r="F146" t="str">
            <v xml:space="preserve">  -----------------------</v>
          </cell>
          <cell r="G146" t="str">
            <v xml:space="preserve">  -----------------------</v>
          </cell>
          <cell r="H146" t="str">
            <v xml:space="preserve">  -----------------------</v>
          </cell>
          <cell r="I146" t="str">
            <v xml:space="preserve">  -----------------------</v>
          </cell>
          <cell r="J146" t="str">
            <v xml:space="preserve">  -----------------------</v>
          </cell>
          <cell r="K146" t="str">
            <v xml:space="preserve">  -----------------------</v>
          </cell>
          <cell r="L146" t="str">
            <v xml:space="preserve">  -----------------------</v>
          </cell>
          <cell r="M146" t="str">
            <v xml:space="preserve">  -----------------------</v>
          </cell>
          <cell r="N146" t="str">
            <v xml:space="preserve">  -----------------------</v>
          </cell>
          <cell r="O146" t="str">
            <v xml:space="preserve">  -----------------------</v>
          </cell>
          <cell r="P146" t="str">
            <v xml:space="preserve">  -----------------------</v>
          </cell>
          <cell r="Q146" t="str">
            <v xml:space="preserve">  -----------------------</v>
          </cell>
          <cell r="R146" t="str">
            <v xml:space="preserve">  -----------------------</v>
          </cell>
          <cell r="S146" t="str">
            <v xml:space="preserve">  -----------------------</v>
          </cell>
          <cell r="T146" t="str">
            <v xml:space="preserve">  -----------------------</v>
          </cell>
          <cell r="U146" t="str">
            <v xml:space="preserve">  -----------------------</v>
          </cell>
          <cell r="V146" t="str">
            <v xml:space="preserve">  -----------------------</v>
          </cell>
          <cell r="W146" t="str">
            <v xml:space="preserve">  -----------------------</v>
          </cell>
          <cell r="X146" t="str">
            <v xml:space="preserve">  -----------------------</v>
          </cell>
          <cell r="Y146" t="str">
            <v xml:space="preserve">  -----------------------</v>
          </cell>
          <cell r="Z146" t="str">
            <v xml:space="preserve">  -----------------------</v>
          </cell>
          <cell r="AA146" t="str">
            <v xml:space="preserve">  -----------------------</v>
          </cell>
          <cell r="AB146" t="str">
            <v xml:space="preserve">  -----------------------</v>
          </cell>
          <cell r="AC146" t="str">
            <v xml:space="preserve">  -----------------------</v>
          </cell>
          <cell r="AD146" t="str">
            <v xml:space="preserve">  -----------------------</v>
          </cell>
          <cell r="AE146" t="str">
            <v xml:space="preserve">  -----------------------</v>
          </cell>
          <cell r="AF146" t="str">
            <v xml:space="preserve">  -----------------------</v>
          </cell>
          <cell r="AG146" t="str">
            <v xml:space="preserve">  -----------------------</v>
          </cell>
          <cell r="AH146" t="str">
            <v xml:space="preserve">  -----------------------</v>
          </cell>
          <cell r="AI146" t="str">
            <v xml:space="preserve">  -----------------------</v>
          </cell>
          <cell r="AJ146" t="str">
            <v xml:space="preserve">  -----------------------</v>
          </cell>
          <cell r="AK146" t="str">
            <v xml:space="preserve">  -----------------------</v>
          </cell>
          <cell r="AL146" t="str">
            <v xml:space="preserve">  -----------------------</v>
          </cell>
          <cell r="AM146" t="str">
            <v xml:space="preserve">  -----------------------</v>
          </cell>
        </row>
        <row r="147">
          <cell r="C147">
            <v>6666.6</v>
          </cell>
          <cell r="D147">
            <v>3333.3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6603.04</v>
          </cell>
          <cell r="K147">
            <v>0</v>
          </cell>
          <cell r="L147">
            <v>0</v>
          </cell>
          <cell r="M147">
            <v>16602.939999999999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2124.1799999999998</v>
          </cell>
          <cell r="T147">
            <v>0</v>
          </cell>
          <cell r="U147">
            <v>2124.1799999999998</v>
          </cell>
          <cell r="V147">
            <v>468.82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2593</v>
          </cell>
          <cell r="AI147">
            <v>14009.94</v>
          </cell>
          <cell r="AJ147">
            <v>316</v>
          </cell>
          <cell r="AK147">
            <v>568.78</v>
          </cell>
          <cell r="AL147">
            <v>974.38</v>
          </cell>
          <cell r="AM147">
            <v>361.14</v>
          </cell>
        </row>
        <row r="149">
          <cell r="A149" t="str">
            <v>Departamento 4301 SECT MOVIMIENTO TERRITORIAL</v>
          </cell>
        </row>
        <row r="150">
          <cell r="A150" t="str">
            <v>00015</v>
          </cell>
          <cell r="B150" t="str">
            <v>López Hueso Tayde Lucina</v>
          </cell>
          <cell r="C150">
            <v>9606</v>
          </cell>
          <cell r="D150">
            <v>4803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14409</v>
          </cell>
          <cell r="N150">
            <v>15</v>
          </cell>
          <cell r="O150">
            <v>4176.2</v>
          </cell>
          <cell r="P150">
            <v>0</v>
          </cell>
          <cell r="Q150">
            <v>0</v>
          </cell>
          <cell r="R150">
            <v>0</v>
          </cell>
          <cell r="S150">
            <v>1655.56</v>
          </cell>
          <cell r="T150">
            <v>0</v>
          </cell>
          <cell r="U150">
            <v>1655.56</v>
          </cell>
          <cell r="V150">
            <v>430.04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20.51</v>
          </cell>
          <cell r="AG150">
            <v>0</v>
          </cell>
          <cell r="AH150">
            <v>6297.31</v>
          </cell>
          <cell r="AI150">
            <v>8111.69</v>
          </cell>
          <cell r="AJ150">
            <v>291.54000000000002</v>
          </cell>
          <cell r="AK150">
            <v>524.76</v>
          </cell>
          <cell r="AL150">
            <v>934.54</v>
          </cell>
          <cell r="AM150">
            <v>333.18</v>
          </cell>
        </row>
        <row r="151">
          <cell r="A151" t="str">
            <v>Total Depto</v>
          </cell>
          <cell r="C151" t="str">
            <v xml:space="preserve">  -----------------------</v>
          </cell>
          <cell r="D151" t="str">
            <v xml:space="preserve">  -----------------------</v>
          </cell>
          <cell r="E151" t="str">
            <v xml:space="preserve">  -----------------------</v>
          </cell>
          <cell r="F151" t="str">
            <v xml:space="preserve">  -----------------------</v>
          </cell>
          <cell r="G151" t="str">
            <v xml:space="preserve">  -----------------------</v>
          </cell>
          <cell r="H151" t="str">
            <v xml:space="preserve">  -----------------------</v>
          </cell>
          <cell r="I151" t="str">
            <v xml:space="preserve">  -----------------------</v>
          </cell>
          <cell r="J151" t="str">
            <v xml:space="preserve">  -----------------------</v>
          </cell>
          <cell r="K151" t="str">
            <v xml:space="preserve">  -----------------------</v>
          </cell>
          <cell r="L151" t="str">
            <v xml:space="preserve">  -----------------------</v>
          </cell>
          <cell r="M151" t="str">
            <v xml:space="preserve">  -----------------------</v>
          </cell>
          <cell r="N151" t="str">
            <v xml:space="preserve">  -----------------------</v>
          </cell>
          <cell r="O151" t="str">
            <v xml:space="preserve">  -----------------------</v>
          </cell>
          <cell r="P151" t="str">
            <v xml:space="preserve">  -----------------------</v>
          </cell>
          <cell r="Q151" t="str">
            <v xml:space="preserve">  -----------------------</v>
          </cell>
          <cell r="R151" t="str">
            <v xml:space="preserve">  -----------------------</v>
          </cell>
          <cell r="S151" t="str">
            <v xml:space="preserve">  -----------------------</v>
          </cell>
          <cell r="T151" t="str">
            <v xml:space="preserve">  -----------------------</v>
          </cell>
          <cell r="U151" t="str">
            <v xml:space="preserve">  -----------------------</v>
          </cell>
          <cell r="V151" t="str">
            <v xml:space="preserve">  -----------------------</v>
          </cell>
          <cell r="W151" t="str">
            <v xml:space="preserve">  -----------------------</v>
          </cell>
          <cell r="X151" t="str">
            <v xml:space="preserve">  -----------------------</v>
          </cell>
          <cell r="Y151" t="str">
            <v xml:space="preserve">  -----------------------</v>
          </cell>
          <cell r="Z151" t="str">
            <v xml:space="preserve">  -----------------------</v>
          </cell>
          <cell r="AA151" t="str">
            <v xml:space="preserve">  -----------------------</v>
          </cell>
          <cell r="AB151" t="str">
            <v xml:space="preserve">  -----------------------</v>
          </cell>
          <cell r="AC151" t="str">
            <v xml:space="preserve">  -----------------------</v>
          </cell>
          <cell r="AD151" t="str">
            <v xml:space="preserve">  -----------------------</v>
          </cell>
          <cell r="AE151" t="str">
            <v xml:space="preserve">  -----------------------</v>
          </cell>
          <cell r="AF151" t="str">
            <v xml:space="preserve">  -----------------------</v>
          </cell>
          <cell r="AG151" t="str">
            <v xml:space="preserve">  -----------------------</v>
          </cell>
          <cell r="AH151" t="str">
            <v xml:space="preserve">  -----------------------</v>
          </cell>
          <cell r="AI151" t="str">
            <v xml:space="preserve">  -----------------------</v>
          </cell>
          <cell r="AJ151" t="str">
            <v xml:space="preserve">  -----------------------</v>
          </cell>
          <cell r="AK151" t="str">
            <v xml:space="preserve">  -----------------------</v>
          </cell>
          <cell r="AL151" t="str">
            <v xml:space="preserve">  -----------------------</v>
          </cell>
          <cell r="AM151" t="str">
            <v xml:space="preserve">  -----------------------</v>
          </cell>
        </row>
        <row r="152">
          <cell r="C152">
            <v>9606</v>
          </cell>
          <cell r="D152">
            <v>4803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14409</v>
          </cell>
          <cell r="N152">
            <v>15</v>
          </cell>
          <cell r="O152">
            <v>4176.2</v>
          </cell>
          <cell r="P152">
            <v>0</v>
          </cell>
          <cell r="Q152">
            <v>0</v>
          </cell>
          <cell r="R152">
            <v>0</v>
          </cell>
          <cell r="S152">
            <v>1655.56</v>
          </cell>
          <cell r="T152">
            <v>0</v>
          </cell>
          <cell r="U152">
            <v>1655.56</v>
          </cell>
          <cell r="V152">
            <v>430.04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20.51</v>
          </cell>
          <cell r="AG152">
            <v>0</v>
          </cell>
          <cell r="AH152">
            <v>6297.31</v>
          </cell>
          <cell r="AI152">
            <v>8111.69</v>
          </cell>
          <cell r="AJ152">
            <v>291.54000000000002</v>
          </cell>
          <cell r="AK152">
            <v>524.76</v>
          </cell>
          <cell r="AL152">
            <v>934.54</v>
          </cell>
          <cell r="AM152">
            <v>333.18</v>
          </cell>
        </row>
        <row r="154">
          <cell r="A154" t="str">
            <v>Departamento 4303 SECT FRENTE JUVENIL REVOLUCIONARIO</v>
          </cell>
        </row>
        <row r="155">
          <cell r="A155" t="str">
            <v>00858</v>
          </cell>
          <cell r="B155" t="str">
            <v>Chavez Mora Jesus Armando</v>
          </cell>
          <cell r="C155">
            <v>4000</v>
          </cell>
          <cell r="D155">
            <v>2000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2139.6999999999998</v>
          </cell>
          <cell r="K155">
            <v>0</v>
          </cell>
          <cell r="L155">
            <v>0</v>
          </cell>
          <cell r="M155">
            <v>8139.7</v>
          </cell>
          <cell r="N155">
            <v>0</v>
          </cell>
          <cell r="O155">
            <v>0</v>
          </cell>
          <cell r="P155">
            <v>3263.64</v>
          </cell>
          <cell r="Q155">
            <v>0</v>
          </cell>
          <cell r="R155">
            <v>0</v>
          </cell>
          <cell r="S155">
            <v>615.22</v>
          </cell>
          <cell r="T155">
            <v>0</v>
          </cell>
          <cell r="U155">
            <v>615.22</v>
          </cell>
          <cell r="V155">
            <v>218.64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29.98</v>
          </cell>
          <cell r="AG155">
            <v>0</v>
          </cell>
          <cell r="AH155">
            <v>4127.4799999999996</v>
          </cell>
          <cell r="AI155">
            <v>4012.22</v>
          </cell>
          <cell r="AJ155">
            <v>158.22</v>
          </cell>
          <cell r="AK155">
            <v>284.82</v>
          </cell>
          <cell r="AL155">
            <v>717.46</v>
          </cell>
          <cell r="AM155">
            <v>180.84</v>
          </cell>
        </row>
        <row r="156">
          <cell r="A156" t="str">
            <v>00946</v>
          </cell>
          <cell r="B156" t="str">
            <v>Velasco Benitez Jaime Fernando</v>
          </cell>
          <cell r="C156">
            <v>4000</v>
          </cell>
          <cell r="D156">
            <v>2000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2139.6999999999998</v>
          </cell>
          <cell r="K156">
            <v>0</v>
          </cell>
          <cell r="L156">
            <v>0</v>
          </cell>
          <cell r="M156">
            <v>8139.7</v>
          </cell>
          <cell r="N156">
            <v>0</v>
          </cell>
          <cell r="O156">
            <v>0</v>
          </cell>
          <cell r="P156">
            <v>4311.9799999999996</v>
          </cell>
          <cell r="Q156">
            <v>0</v>
          </cell>
          <cell r="R156">
            <v>0</v>
          </cell>
          <cell r="S156">
            <v>615.22</v>
          </cell>
          <cell r="T156">
            <v>0</v>
          </cell>
          <cell r="U156">
            <v>615.22</v>
          </cell>
          <cell r="V156">
            <v>218.64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5145.84</v>
          </cell>
          <cell r="AI156">
            <v>2993.86</v>
          </cell>
          <cell r="AJ156">
            <v>158.22</v>
          </cell>
          <cell r="AK156">
            <v>284.82</v>
          </cell>
          <cell r="AL156">
            <v>717.46</v>
          </cell>
          <cell r="AM156">
            <v>180.84</v>
          </cell>
        </row>
        <row r="157">
          <cell r="A157" t="str">
            <v>Total Depto</v>
          </cell>
          <cell r="C157" t="str">
            <v xml:space="preserve">  -----------------------</v>
          </cell>
          <cell r="D157" t="str">
            <v xml:space="preserve">  -----------------------</v>
          </cell>
          <cell r="E157" t="str">
            <v xml:space="preserve">  -----------------------</v>
          </cell>
          <cell r="F157" t="str">
            <v xml:space="preserve">  -----------------------</v>
          </cell>
          <cell r="G157" t="str">
            <v xml:space="preserve">  -----------------------</v>
          </cell>
          <cell r="H157" t="str">
            <v xml:space="preserve">  -----------------------</v>
          </cell>
          <cell r="I157" t="str">
            <v xml:space="preserve">  -----------------------</v>
          </cell>
          <cell r="J157" t="str">
            <v xml:space="preserve">  -----------------------</v>
          </cell>
          <cell r="K157" t="str">
            <v xml:space="preserve">  -----------------------</v>
          </cell>
          <cell r="L157" t="str">
            <v xml:space="preserve">  -----------------------</v>
          </cell>
          <cell r="M157" t="str">
            <v xml:space="preserve">  -----------------------</v>
          </cell>
          <cell r="N157" t="str">
            <v xml:space="preserve">  -----------------------</v>
          </cell>
          <cell r="O157" t="str">
            <v xml:space="preserve">  -----------------------</v>
          </cell>
          <cell r="P157" t="str">
            <v xml:space="preserve">  -----------------------</v>
          </cell>
          <cell r="Q157" t="str">
            <v xml:space="preserve">  -----------------------</v>
          </cell>
          <cell r="R157" t="str">
            <v xml:space="preserve">  -----------------------</v>
          </cell>
          <cell r="S157" t="str">
            <v xml:space="preserve">  -----------------------</v>
          </cell>
          <cell r="T157" t="str">
            <v xml:space="preserve">  -----------------------</v>
          </cell>
          <cell r="U157" t="str">
            <v xml:space="preserve">  -----------------------</v>
          </cell>
          <cell r="V157" t="str">
            <v xml:space="preserve">  -----------------------</v>
          </cell>
          <cell r="W157" t="str">
            <v xml:space="preserve">  -----------------------</v>
          </cell>
          <cell r="X157" t="str">
            <v xml:space="preserve">  -----------------------</v>
          </cell>
          <cell r="Y157" t="str">
            <v xml:space="preserve">  -----------------------</v>
          </cell>
          <cell r="Z157" t="str">
            <v xml:space="preserve">  -----------------------</v>
          </cell>
          <cell r="AA157" t="str">
            <v xml:space="preserve">  -----------------------</v>
          </cell>
          <cell r="AB157" t="str">
            <v xml:space="preserve">  -----------------------</v>
          </cell>
          <cell r="AC157" t="str">
            <v xml:space="preserve">  -----------------------</v>
          </cell>
          <cell r="AD157" t="str">
            <v xml:space="preserve">  -----------------------</v>
          </cell>
          <cell r="AE157" t="str">
            <v xml:space="preserve">  -----------------------</v>
          </cell>
          <cell r="AF157" t="str">
            <v xml:space="preserve">  -----------------------</v>
          </cell>
          <cell r="AG157" t="str">
            <v xml:space="preserve">  -----------------------</v>
          </cell>
          <cell r="AH157" t="str">
            <v xml:space="preserve">  -----------------------</v>
          </cell>
          <cell r="AI157" t="str">
            <v xml:space="preserve">  -----------------------</v>
          </cell>
          <cell r="AJ157" t="str">
            <v xml:space="preserve">  -----------------------</v>
          </cell>
          <cell r="AK157" t="str">
            <v xml:space="preserve">  -----------------------</v>
          </cell>
          <cell r="AL157" t="str">
            <v xml:space="preserve">  -----------------------</v>
          </cell>
          <cell r="AM157" t="str">
            <v xml:space="preserve">  -----------------------</v>
          </cell>
        </row>
        <row r="158">
          <cell r="C158">
            <v>8000</v>
          </cell>
          <cell r="D158">
            <v>4000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4279.3999999999996</v>
          </cell>
          <cell r="K158">
            <v>0</v>
          </cell>
          <cell r="L158">
            <v>0</v>
          </cell>
          <cell r="M158">
            <v>16279.4</v>
          </cell>
          <cell r="N158">
            <v>0</v>
          </cell>
          <cell r="O158">
            <v>0</v>
          </cell>
          <cell r="P158">
            <v>7575.62</v>
          </cell>
          <cell r="Q158">
            <v>0</v>
          </cell>
          <cell r="R158">
            <v>0</v>
          </cell>
          <cell r="S158">
            <v>1230.44</v>
          </cell>
          <cell r="T158">
            <v>0</v>
          </cell>
          <cell r="U158">
            <v>1230.44</v>
          </cell>
          <cell r="V158">
            <v>437.28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29.98</v>
          </cell>
          <cell r="AG158">
            <v>0</v>
          </cell>
          <cell r="AH158">
            <v>9273.32</v>
          </cell>
          <cell r="AI158">
            <v>7006.08</v>
          </cell>
          <cell r="AJ158">
            <v>316.44</v>
          </cell>
          <cell r="AK158">
            <v>569.64</v>
          </cell>
          <cell r="AL158">
            <v>1434.92</v>
          </cell>
          <cell r="AM158">
            <v>361.68</v>
          </cell>
        </row>
        <row r="160">
          <cell r="A160" t="str">
            <v>Departamento 4501 ORG CNC</v>
          </cell>
        </row>
        <row r="161">
          <cell r="A161" t="str">
            <v>00096</v>
          </cell>
          <cell r="B161" t="str">
            <v>Sanchez Sanchez Micaela</v>
          </cell>
          <cell r="C161">
            <v>864.35</v>
          </cell>
          <cell r="D161">
            <v>1728.7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2593.0500000000002</v>
          </cell>
          <cell r="N161">
            <v>0</v>
          </cell>
          <cell r="O161">
            <v>0</v>
          </cell>
          <cell r="P161">
            <v>0</v>
          </cell>
          <cell r="Q161">
            <v>-160.30000000000001</v>
          </cell>
          <cell r="R161">
            <v>-8.59</v>
          </cell>
          <cell r="S161">
            <v>151.71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-8.59</v>
          </cell>
          <cell r="AI161">
            <v>2601.64</v>
          </cell>
          <cell r="AJ161">
            <v>66.45</v>
          </cell>
          <cell r="AK161">
            <v>119.63</v>
          </cell>
          <cell r="AL161">
            <v>322.41000000000003</v>
          </cell>
          <cell r="AM161">
            <v>119.92</v>
          </cell>
        </row>
        <row r="162">
          <cell r="A162" t="str">
            <v>00853</v>
          </cell>
          <cell r="B162" t="str">
            <v>Ayala Rodriguez Eliazer</v>
          </cell>
          <cell r="C162">
            <v>8000</v>
          </cell>
          <cell r="D162">
            <v>4000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8000</v>
          </cell>
          <cell r="K162">
            <v>0</v>
          </cell>
          <cell r="L162">
            <v>0</v>
          </cell>
          <cell r="M162">
            <v>20000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2849.8</v>
          </cell>
          <cell r="T162">
            <v>0</v>
          </cell>
          <cell r="U162">
            <v>2849.8</v>
          </cell>
          <cell r="V162">
            <v>571.14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3420.94</v>
          </cell>
          <cell r="AI162">
            <v>16579.060000000001</v>
          </cell>
          <cell r="AJ162">
            <v>380.5</v>
          </cell>
          <cell r="AK162">
            <v>684.92</v>
          </cell>
          <cell r="AL162">
            <v>1079.44</v>
          </cell>
          <cell r="AM162">
            <v>434.86</v>
          </cell>
        </row>
        <row r="163">
          <cell r="A163" t="str">
            <v>00871</v>
          </cell>
          <cell r="B163" t="str">
            <v>Gonzalez Vizcaino Maria Lucia</v>
          </cell>
          <cell r="C163">
            <v>6666.6</v>
          </cell>
          <cell r="D163">
            <v>3333.3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1110.8399999999999</v>
          </cell>
          <cell r="K163">
            <v>0</v>
          </cell>
          <cell r="L163">
            <v>0</v>
          </cell>
          <cell r="M163">
            <v>11110.74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1023.1</v>
          </cell>
          <cell r="T163">
            <v>0</v>
          </cell>
          <cell r="U163">
            <v>1023.1</v>
          </cell>
          <cell r="V163">
            <v>318.92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1342.02</v>
          </cell>
          <cell r="AI163">
            <v>9768.7199999999993</v>
          </cell>
          <cell r="AJ163">
            <v>221.46</v>
          </cell>
          <cell r="AK163">
            <v>398.62</v>
          </cell>
          <cell r="AL163">
            <v>820.42</v>
          </cell>
          <cell r="AM163">
            <v>253.1</v>
          </cell>
        </row>
        <row r="164">
          <cell r="A164" t="str">
            <v>00915</v>
          </cell>
          <cell r="B164" t="str">
            <v>Carrillo Vazquez Jose Manuel</v>
          </cell>
          <cell r="C164">
            <v>4000</v>
          </cell>
          <cell r="D164">
            <v>2000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4200</v>
          </cell>
          <cell r="K164">
            <v>0</v>
          </cell>
          <cell r="L164">
            <v>0</v>
          </cell>
          <cell r="M164">
            <v>10200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875.84</v>
          </cell>
          <cell r="T164">
            <v>0</v>
          </cell>
          <cell r="U164">
            <v>875.84</v>
          </cell>
          <cell r="V164">
            <v>274.88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1150.72</v>
          </cell>
          <cell r="AI164">
            <v>9049.2800000000007</v>
          </cell>
          <cell r="AJ164">
            <v>193.7</v>
          </cell>
          <cell r="AK164">
            <v>348.64</v>
          </cell>
          <cell r="AL164">
            <v>775.2</v>
          </cell>
          <cell r="AM164">
            <v>221.36</v>
          </cell>
        </row>
        <row r="165">
          <cell r="A165" t="str">
            <v>00947</v>
          </cell>
          <cell r="B165" t="str">
            <v>Cienfuegos Paredes Manuel De Jesus</v>
          </cell>
          <cell r="C165">
            <v>4400</v>
          </cell>
          <cell r="D165">
            <v>2200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2105.3000000000002</v>
          </cell>
          <cell r="K165">
            <v>0</v>
          </cell>
          <cell r="L165">
            <v>0</v>
          </cell>
          <cell r="M165">
            <v>8705.2999999999993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676.76</v>
          </cell>
          <cell r="T165">
            <v>0</v>
          </cell>
          <cell r="U165">
            <v>676.76</v>
          </cell>
          <cell r="V165">
            <v>215.9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892.66</v>
          </cell>
          <cell r="AI165">
            <v>7812.64</v>
          </cell>
          <cell r="AJ165">
            <v>156.5</v>
          </cell>
          <cell r="AK165">
            <v>281.68</v>
          </cell>
          <cell r="AL165">
            <v>714.62</v>
          </cell>
          <cell r="AM165">
            <v>178.84</v>
          </cell>
        </row>
        <row r="166">
          <cell r="A166" t="str">
            <v>Total Depto</v>
          </cell>
          <cell r="C166" t="str">
            <v xml:space="preserve">  -----------------------</v>
          </cell>
          <cell r="D166" t="str">
            <v xml:space="preserve">  -----------------------</v>
          </cell>
          <cell r="E166" t="str">
            <v xml:space="preserve">  -----------------------</v>
          </cell>
          <cell r="F166" t="str">
            <v xml:space="preserve">  -----------------------</v>
          </cell>
          <cell r="G166" t="str">
            <v xml:space="preserve">  -----------------------</v>
          </cell>
          <cell r="H166" t="str">
            <v xml:space="preserve">  -----------------------</v>
          </cell>
          <cell r="I166" t="str">
            <v xml:space="preserve">  -----------------------</v>
          </cell>
          <cell r="J166" t="str">
            <v xml:space="preserve">  -----------------------</v>
          </cell>
          <cell r="K166" t="str">
            <v xml:space="preserve">  -----------------------</v>
          </cell>
          <cell r="L166" t="str">
            <v xml:space="preserve">  -----------------------</v>
          </cell>
          <cell r="M166" t="str">
            <v xml:space="preserve">  -----------------------</v>
          </cell>
          <cell r="N166" t="str">
            <v xml:space="preserve">  -----------------------</v>
          </cell>
          <cell r="O166" t="str">
            <v xml:space="preserve">  -----------------------</v>
          </cell>
          <cell r="P166" t="str">
            <v xml:space="preserve">  -----------------------</v>
          </cell>
          <cell r="Q166" t="str">
            <v xml:space="preserve">  -----------------------</v>
          </cell>
          <cell r="R166" t="str">
            <v xml:space="preserve">  -----------------------</v>
          </cell>
          <cell r="S166" t="str">
            <v xml:space="preserve">  -----------------------</v>
          </cell>
          <cell r="T166" t="str">
            <v xml:space="preserve">  -----------------------</v>
          </cell>
          <cell r="U166" t="str">
            <v xml:space="preserve">  -----------------------</v>
          </cell>
          <cell r="V166" t="str">
            <v xml:space="preserve">  -----------------------</v>
          </cell>
          <cell r="W166" t="str">
            <v xml:space="preserve">  -----------------------</v>
          </cell>
          <cell r="X166" t="str">
            <v xml:space="preserve">  -----------------------</v>
          </cell>
          <cell r="Y166" t="str">
            <v xml:space="preserve">  -----------------------</v>
          </cell>
          <cell r="Z166" t="str">
            <v xml:space="preserve">  -----------------------</v>
          </cell>
          <cell r="AA166" t="str">
            <v xml:space="preserve">  -----------------------</v>
          </cell>
          <cell r="AB166" t="str">
            <v xml:space="preserve">  -----------------------</v>
          </cell>
          <cell r="AC166" t="str">
            <v xml:space="preserve">  -----------------------</v>
          </cell>
          <cell r="AD166" t="str">
            <v xml:space="preserve">  -----------------------</v>
          </cell>
          <cell r="AE166" t="str">
            <v xml:space="preserve">  -----------------------</v>
          </cell>
          <cell r="AF166" t="str">
            <v xml:space="preserve">  -----------------------</v>
          </cell>
          <cell r="AG166" t="str">
            <v xml:space="preserve">  -----------------------</v>
          </cell>
          <cell r="AH166" t="str">
            <v xml:space="preserve">  -----------------------</v>
          </cell>
          <cell r="AI166" t="str">
            <v xml:space="preserve">  -----------------------</v>
          </cell>
          <cell r="AJ166" t="str">
            <v xml:space="preserve">  -----------------------</v>
          </cell>
          <cell r="AK166" t="str">
            <v xml:space="preserve">  -----------------------</v>
          </cell>
          <cell r="AL166" t="str">
            <v xml:space="preserve">  -----------------------</v>
          </cell>
          <cell r="AM166" t="str">
            <v xml:space="preserve">  -----------------------</v>
          </cell>
        </row>
        <row r="167">
          <cell r="C167">
            <v>23930.95</v>
          </cell>
          <cell r="D167">
            <v>13262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15416.14</v>
          </cell>
          <cell r="K167">
            <v>0</v>
          </cell>
          <cell r="L167">
            <v>0</v>
          </cell>
          <cell r="M167">
            <v>52609.09</v>
          </cell>
          <cell r="N167">
            <v>0</v>
          </cell>
          <cell r="O167">
            <v>0</v>
          </cell>
          <cell r="P167">
            <v>0</v>
          </cell>
          <cell r="Q167">
            <v>-160.30000000000001</v>
          </cell>
          <cell r="R167">
            <v>-8.59</v>
          </cell>
          <cell r="S167">
            <v>5577.21</v>
          </cell>
          <cell r="T167">
            <v>0</v>
          </cell>
          <cell r="U167">
            <v>5425.5</v>
          </cell>
          <cell r="V167">
            <v>1380.84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6797.75</v>
          </cell>
          <cell r="AI167">
            <v>45811.34</v>
          </cell>
          <cell r="AJ167">
            <v>1018.61</v>
          </cell>
          <cell r="AK167">
            <v>1833.49</v>
          </cell>
          <cell r="AL167">
            <v>3712.09</v>
          </cell>
          <cell r="AM167">
            <v>1208.08</v>
          </cell>
        </row>
        <row r="169">
          <cell r="A169" t="str">
            <v>Departamento 4502 ORG CNOP</v>
          </cell>
        </row>
        <row r="170">
          <cell r="A170" t="str">
            <v>00781</v>
          </cell>
          <cell r="B170" t="str">
            <v>Hernandez Diaz Genesis</v>
          </cell>
          <cell r="C170">
            <v>4256</v>
          </cell>
          <cell r="D170">
            <v>2128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6384</v>
          </cell>
          <cell r="N170">
            <v>0</v>
          </cell>
          <cell r="O170">
            <v>0</v>
          </cell>
          <cell r="P170">
            <v>2944.98</v>
          </cell>
          <cell r="Q170">
            <v>-250.2</v>
          </cell>
          <cell r="R170">
            <v>0</v>
          </cell>
          <cell r="S170">
            <v>424.2</v>
          </cell>
          <cell r="T170">
            <v>0</v>
          </cell>
          <cell r="U170">
            <v>174</v>
          </cell>
          <cell r="V170">
            <v>175.32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85.9</v>
          </cell>
          <cell r="AG170">
            <v>0</v>
          </cell>
          <cell r="AH170">
            <v>3380.2</v>
          </cell>
          <cell r="AI170">
            <v>3003.8</v>
          </cell>
          <cell r="AJ170">
            <v>129.16</v>
          </cell>
          <cell r="AK170">
            <v>232.5</v>
          </cell>
          <cell r="AL170">
            <v>677.64</v>
          </cell>
          <cell r="AM170">
            <v>147.62</v>
          </cell>
        </row>
        <row r="171">
          <cell r="A171" t="str">
            <v>00881</v>
          </cell>
          <cell r="B171" t="str">
            <v>Vazquez Ochoa Ismael Isaac</v>
          </cell>
          <cell r="C171">
            <v>6666.6</v>
          </cell>
          <cell r="D171">
            <v>3333.3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10000.1</v>
          </cell>
          <cell r="K171">
            <v>0</v>
          </cell>
          <cell r="L171">
            <v>0</v>
          </cell>
          <cell r="M171">
            <v>20000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2849.8</v>
          </cell>
          <cell r="T171">
            <v>0</v>
          </cell>
          <cell r="U171">
            <v>2849.8</v>
          </cell>
          <cell r="V171">
            <v>561.52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3411.32</v>
          </cell>
          <cell r="AI171">
            <v>16588.68</v>
          </cell>
          <cell r="AJ171">
            <v>374.46</v>
          </cell>
          <cell r="AK171">
            <v>674.04</v>
          </cell>
          <cell r="AL171">
            <v>1069.5999999999999</v>
          </cell>
          <cell r="AM171">
            <v>427.96</v>
          </cell>
        </row>
        <row r="172">
          <cell r="A172" t="str">
            <v>Total Depto</v>
          </cell>
          <cell r="C172" t="str">
            <v xml:space="preserve">  -----------------------</v>
          </cell>
          <cell r="D172" t="str">
            <v xml:space="preserve">  -----------------------</v>
          </cell>
          <cell r="E172" t="str">
            <v xml:space="preserve">  -----------------------</v>
          </cell>
          <cell r="F172" t="str">
            <v xml:space="preserve">  -----------------------</v>
          </cell>
          <cell r="G172" t="str">
            <v xml:space="preserve">  -----------------------</v>
          </cell>
          <cell r="H172" t="str">
            <v xml:space="preserve">  -----------------------</v>
          </cell>
          <cell r="I172" t="str">
            <v xml:space="preserve">  -----------------------</v>
          </cell>
          <cell r="J172" t="str">
            <v xml:space="preserve">  -----------------------</v>
          </cell>
          <cell r="K172" t="str">
            <v xml:space="preserve">  -----------------------</v>
          </cell>
          <cell r="L172" t="str">
            <v xml:space="preserve">  -----------------------</v>
          </cell>
          <cell r="M172" t="str">
            <v xml:space="preserve">  -----------------------</v>
          </cell>
          <cell r="N172" t="str">
            <v xml:space="preserve">  -----------------------</v>
          </cell>
          <cell r="O172" t="str">
            <v xml:space="preserve">  -----------------------</v>
          </cell>
          <cell r="P172" t="str">
            <v xml:space="preserve">  -----------------------</v>
          </cell>
          <cell r="Q172" t="str">
            <v xml:space="preserve">  -----------------------</v>
          </cell>
          <cell r="R172" t="str">
            <v xml:space="preserve">  -----------------------</v>
          </cell>
          <cell r="S172" t="str">
            <v xml:space="preserve">  -----------------------</v>
          </cell>
          <cell r="T172" t="str">
            <v xml:space="preserve">  -----------------------</v>
          </cell>
          <cell r="U172" t="str">
            <v xml:space="preserve">  -----------------------</v>
          </cell>
          <cell r="V172" t="str">
            <v xml:space="preserve">  -----------------------</v>
          </cell>
          <cell r="W172" t="str">
            <v xml:space="preserve">  -----------------------</v>
          </cell>
          <cell r="X172" t="str">
            <v xml:space="preserve">  -----------------------</v>
          </cell>
          <cell r="Y172" t="str">
            <v xml:space="preserve">  -----------------------</v>
          </cell>
          <cell r="Z172" t="str">
            <v xml:space="preserve">  -----------------------</v>
          </cell>
          <cell r="AA172" t="str">
            <v xml:space="preserve">  -----------------------</v>
          </cell>
          <cell r="AB172" t="str">
            <v xml:space="preserve">  -----------------------</v>
          </cell>
          <cell r="AC172" t="str">
            <v xml:space="preserve">  -----------------------</v>
          </cell>
          <cell r="AD172" t="str">
            <v xml:space="preserve">  -----------------------</v>
          </cell>
          <cell r="AE172" t="str">
            <v xml:space="preserve">  -----------------------</v>
          </cell>
          <cell r="AF172" t="str">
            <v xml:space="preserve">  -----------------------</v>
          </cell>
          <cell r="AG172" t="str">
            <v xml:space="preserve">  -----------------------</v>
          </cell>
          <cell r="AH172" t="str">
            <v xml:space="preserve">  -----------------------</v>
          </cell>
          <cell r="AI172" t="str">
            <v xml:space="preserve">  -----------------------</v>
          </cell>
          <cell r="AJ172" t="str">
            <v xml:space="preserve">  -----------------------</v>
          </cell>
          <cell r="AK172" t="str">
            <v xml:space="preserve">  -----------------------</v>
          </cell>
          <cell r="AL172" t="str">
            <v xml:space="preserve">  -----------------------</v>
          </cell>
          <cell r="AM172" t="str">
            <v xml:space="preserve">  -----------------------</v>
          </cell>
        </row>
        <row r="173">
          <cell r="C173">
            <v>10922.6</v>
          </cell>
          <cell r="D173">
            <v>5461.3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10000.1</v>
          </cell>
          <cell r="K173">
            <v>0</v>
          </cell>
          <cell r="L173">
            <v>0</v>
          </cell>
          <cell r="M173">
            <v>26384</v>
          </cell>
          <cell r="N173">
            <v>0</v>
          </cell>
          <cell r="O173">
            <v>0</v>
          </cell>
          <cell r="P173">
            <v>2944.98</v>
          </cell>
          <cell r="Q173">
            <v>-250.2</v>
          </cell>
          <cell r="R173">
            <v>0</v>
          </cell>
          <cell r="S173">
            <v>3274</v>
          </cell>
          <cell r="T173">
            <v>0</v>
          </cell>
          <cell r="U173">
            <v>3023.8</v>
          </cell>
          <cell r="V173">
            <v>736.84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85.9</v>
          </cell>
          <cell r="AG173">
            <v>0</v>
          </cell>
          <cell r="AH173">
            <v>6791.52</v>
          </cell>
          <cell r="AI173">
            <v>19592.48</v>
          </cell>
          <cell r="AJ173">
            <v>503.62</v>
          </cell>
          <cell r="AK173">
            <v>906.54</v>
          </cell>
          <cell r="AL173">
            <v>1747.24</v>
          </cell>
          <cell r="AM173">
            <v>575.58000000000004</v>
          </cell>
        </row>
        <row r="175">
          <cell r="A175" t="str">
            <v>Departamento 4712 COM MUN ZAPOPAN</v>
          </cell>
        </row>
        <row r="176">
          <cell r="A176" t="str">
            <v>00850</v>
          </cell>
          <cell r="B176" t="str">
            <v>Becerra Iñiguez Julio Ricardo</v>
          </cell>
          <cell r="C176">
            <v>3457.4</v>
          </cell>
          <cell r="D176">
            <v>1728.7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5186.1000000000004</v>
          </cell>
          <cell r="N176">
            <v>0</v>
          </cell>
          <cell r="O176">
            <v>0</v>
          </cell>
          <cell r="P176">
            <v>0</v>
          </cell>
          <cell r="Q176">
            <v>-320.60000000000002</v>
          </cell>
          <cell r="R176">
            <v>-17.18</v>
          </cell>
          <cell r="S176">
            <v>303.42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-17.18</v>
          </cell>
          <cell r="AI176">
            <v>5203.28</v>
          </cell>
          <cell r="AJ176">
            <v>142.4</v>
          </cell>
          <cell r="AK176">
            <v>256.33999999999997</v>
          </cell>
          <cell r="AL176">
            <v>690.88</v>
          </cell>
          <cell r="AM176">
            <v>119.92</v>
          </cell>
        </row>
        <row r="177">
          <cell r="A177" t="str">
            <v>00876</v>
          </cell>
          <cell r="B177" t="str">
            <v>Perez Palacios Jorge Antonio</v>
          </cell>
          <cell r="C177">
            <v>4000</v>
          </cell>
          <cell r="D177">
            <v>2000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2000</v>
          </cell>
          <cell r="K177">
            <v>0</v>
          </cell>
          <cell r="L177">
            <v>0</v>
          </cell>
          <cell r="M177">
            <v>8000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600.02</v>
          </cell>
          <cell r="T177">
            <v>0</v>
          </cell>
          <cell r="U177">
            <v>600.02</v>
          </cell>
          <cell r="V177">
            <v>214.86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814.88</v>
          </cell>
          <cell r="AI177">
            <v>7185.12</v>
          </cell>
          <cell r="AJ177">
            <v>155.82</v>
          </cell>
          <cell r="AK177">
            <v>280.48</v>
          </cell>
          <cell r="AL177">
            <v>713.54</v>
          </cell>
          <cell r="AM177">
            <v>178.08</v>
          </cell>
        </row>
        <row r="178">
          <cell r="A178" t="str">
            <v>00927</v>
          </cell>
          <cell r="B178" t="str">
            <v>Coronado Rojas Jenifer Yaneth</v>
          </cell>
          <cell r="C178">
            <v>3457.4</v>
          </cell>
          <cell r="D178">
            <v>1728.7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2813.9</v>
          </cell>
          <cell r="K178">
            <v>0</v>
          </cell>
          <cell r="L178">
            <v>0</v>
          </cell>
          <cell r="M178">
            <v>8000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600.02</v>
          </cell>
          <cell r="T178">
            <v>0</v>
          </cell>
          <cell r="U178">
            <v>600.02</v>
          </cell>
          <cell r="V178">
            <v>207.66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807.68</v>
          </cell>
          <cell r="AI178">
            <v>7192.32</v>
          </cell>
          <cell r="AJ178">
            <v>151.30000000000001</v>
          </cell>
          <cell r="AK178">
            <v>272.33999999999997</v>
          </cell>
          <cell r="AL178">
            <v>706.16</v>
          </cell>
          <cell r="AM178">
            <v>172.9</v>
          </cell>
        </row>
        <row r="179">
          <cell r="A179" t="str">
            <v>Total Depto</v>
          </cell>
          <cell r="C179" t="str">
            <v xml:space="preserve">  -----------------------</v>
          </cell>
          <cell r="D179" t="str">
            <v xml:space="preserve">  -----------------------</v>
          </cell>
          <cell r="E179" t="str">
            <v xml:space="preserve">  -----------------------</v>
          </cell>
          <cell r="F179" t="str">
            <v xml:space="preserve">  -----------------------</v>
          </cell>
          <cell r="G179" t="str">
            <v xml:space="preserve">  -----------------------</v>
          </cell>
          <cell r="H179" t="str">
            <v xml:space="preserve">  -----------------------</v>
          </cell>
          <cell r="I179" t="str">
            <v xml:space="preserve">  -----------------------</v>
          </cell>
          <cell r="J179" t="str">
            <v xml:space="preserve">  -----------------------</v>
          </cell>
          <cell r="K179" t="str">
            <v xml:space="preserve">  -----------------------</v>
          </cell>
          <cell r="L179" t="str">
            <v xml:space="preserve">  -----------------------</v>
          </cell>
          <cell r="M179" t="str">
            <v xml:space="preserve">  -----------------------</v>
          </cell>
          <cell r="N179" t="str">
            <v xml:space="preserve">  -----------------------</v>
          </cell>
          <cell r="O179" t="str">
            <v xml:space="preserve">  -----------------------</v>
          </cell>
          <cell r="P179" t="str">
            <v xml:space="preserve">  -----------------------</v>
          </cell>
          <cell r="Q179" t="str">
            <v xml:space="preserve">  -----------------------</v>
          </cell>
          <cell r="R179" t="str">
            <v xml:space="preserve">  -----------------------</v>
          </cell>
          <cell r="S179" t="str">
            <v xml:space="preserve">  -----------------------</v>
          </cell>
          <cell r="T179" t="str">
            <v xml:space="preserve">  -----------------------</v>
          </cell>
          <cell r="U179" t="str">
            <v xml:space="preserve">  -----------------------</v>
          </cell>
          <cell r="V179" t="str">
            <v xml:space="preserve">  -----------------------</v>
          </cell>
          <cell r="W179" t="str">
            <v xml:space="preserve">  -----------------------</v>
          </cell>
          <cell r="X179" t="str">
            <v xml:space="preserve">  -----------------------</v>
          </cell>
          <cell r="Y179" t="str">
            <v xml:space="preserve">  -----------------------</v>
          </cell>
          <cell r="Z179" t="str">
            <v xml:space="preserve">  -----------------------</v>
          </cell>
          <cell r="AA179" t="str">
            <v xml:space="preserve">  -----------------------</v>
          </cell>
          <cell r="AB179" t="str">
            <v xml:space="preserve">  -----------------------</v>
          </cell>
          <cell r="AC179" t="str">
            <v xml:space="preserve">  -----------------------</v>
          </cell>
          <cell r="AD179" t="str">
            <v xml:space="preserve">  -----------------------</v>
          </cell>
          <cell r="AE179" t="str">
            <v xml:space="preserve">  -----------------------</v>
          </cell>
          <cell r="AF179" t="str">
            <v xml:space="preserve">  -----------------------</v>
          </cell>
          <cell r="AG179" t="str">
            <v xml:space="preserve">  -----------------------</v>
          </cell>
          <cell r="AH179" t="str">
            <v xml:space="preserve">  -----------------------</v>
          </cell>
          <cell r="AI179" t="str">
            <v xml:space="preserve">  -----------------------</v>
          </cell>
          <cell r="AJ179" t="str">
            <v xml:space="preserve">  -----------------------</v>
          </cell>
          <cell r="AK179" t="str">
            <v xml:space="preserve">  -----------------------</v>
          </cell>
          <cell r="AL179" t="str">
            <v xml:space="preserve">  -----------------------</v>
          </cell>
          <cell r="AM179" t="str">
            <v xml:space="preserve">  -----------------------</v>
          </cell>
        </row>
        <row r="180">
          <cell r="C180">
            <v>10914.8</v>
          </cell>
          <cell r="D180">
            <v>5457.4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4813.8999999999996</v>
          </cell>
          <cell r="K180">
            <v>0</v>
          </cell>
          <cell r="L180">
            <v>0</v>
          </cell>
          <cell r="M180">
            <v>21186.1</v>
          </cell>
          <cell r="N180">
            <v>0</v>
          </cell>
          <cell r="O180">
            <v>0</v>
          </cell>
          <cell r="P180">
            <v>0</v>
          </cell>
          <cell r="Q180">
            <v>-320.60000000000002</v>
          </cell>
          <cell r="R180">
            <v>-17.18</v>
          </cell>
          <cell r="S180">
            <v>1503.46</v>
          </cell>
          <cell r="T180">
            <v>0</v>
          </cell>
          <cell r="U180">
            <v>1200.04</v>
          </cell>
          <cell r="V180">
            <v>422.52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1605.38</v>
          </cell>
          <cell r="AI180">
            <v>19580.72</v>
          </cell>
          <cell r="AJ180">
            <v>449.52</v>
          </cell>
          <cell r="AK180">
            <v>809.16</v>
          </cell>
          <cell r="AL180">
            <v>2110.58</v>
          </cell>
          <cell r="AM180">
            <v>470.9</v>
          </cell>
        </row>
        <row r="182">
          <cell r="A182" t="str">
            <v>Departamento 4741 COM MUN GUADALAJARA</v>
          </cell>
        </row>
        <row r="183">
          <cell r="A183" t="str">
            <v>00878</v>
          </cell>
          <cell r="B183" t="str">
            <v>Tovar Covarrubias Brianda Jackeline</v>
          </cell>
          <cell r="C183">
            <v>4252</v>
          </cell>
          <cell r="D183">
            <v>2126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6378</v>
          </cell>
          <cell r="N183">
            <v>0</v>
          </cell>
          <cell r="O183">
            <v>0</v>
          </cell>
          <cell r="P183">
            <v>989.99</v>
          </cell>
          <cell r="Q183">
            <v>-250.2</v>
          </cell>
          <cell r="R183">
            <v>0</v>
          </cell>
          <cell r="S183">
            <v>423.56</v>
          </cell>
          <cell r="T183">
            <v>0</v>
          </cell>
          <cell r="U183">
            <v>173.36</v>
          </cell>
          <cell r="V183">
            <v>175.14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15</v>
          </cell>
          <cell r="AG183">
            <v>0</v>
          </cell>
          <cell r="AH183">
            <v>1353.49</v>
          </cell>
          <cell r="AI183">
            <v>5024.51</v>
          </cell>
          <cell r="AJ183">
            <v>129.04</v>
          </cell>
          <cell r="AK183">
            <v>232.28</v>
          </cell>
          <cell r="AL183">
            <v>677.52</v>
          </cell>
          <cell r="AM183">
            <v>147.47999999999999</v>
          </cell>
        </row>
        <row r="184">
          <cell r="A184" t="str">
            <v>00880</v>
          </cell>
          <cell r="B184" t="str">
            <v>Macias Lopez Roberto</v>
          </cell>
          <cell r="C184">
            <v>3457.4</v>
          </cell>
          <cell r="D184">
            <v>1728.7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1131.9000000000001</v>
          </cell>
          <cell r="K184">
            <v>0</v>
          </cell>
          <cell r="L184">
            <v>0</v>
          </cell>
          <cell r="M184">
            <v>6318</v>
          </cell>
          <cell r="N184">
            <v>0</v>
          </cell>
          <cell r="O184">
            <v>0</v>
          </cell>
          <cell r="P184">
            <v>0</v>
          </cell>
          <cell r="Q184">
            <v>-250.2</v>
          </cell>
          <cell r="R184">
            <v>0</v>
          </cell>
          <cell r="S184">
            <v>417.02</v>
          </cell>
          <cell r="T184">
            <v>0</v>
          </cell>
          <cell r="U184">
            <v>166.82</v>
          </cell>
          <cell r="V184">
            <v>165.84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332.66</v>
          </cell>
          <cell r="AI184">
            <v>5985.34</v>
          </cell>
          <cell r="AJ184">
            <v>122.22</v>
          </cell>
          <cell r="AK184">
            <v>219.98</v>
          </cell>
          <cell r="AL184">
            <v>670.68</v>
          </cell>
          <cell r="AM184">
            <v>139.68</v>
          </cell>
        </row>
        <row r="185">
          <cell r="A185" t="str">
            <v>00912</v>
          </cell>
          <cell r="B185" t="str">
            <v>Cuevas Chacon Jose Luis</v>
          </cell>
          <cell r="C185">
            <v>3457.4</v>
          </cell>
          <cell r="D185">
            <v>1728.7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5186.1000000000004</v>
          </cell>
          <cell r="N185">
            <v>0</v>
          </cell>
          <cell r="O185">
            <v>0</v>
          </cell>
          <cell r="P185">
            <v>0</v>
          </cell>
          <cell r="Q185">
            <v>-320.60000000000002</v>
          </cell>
          <cell r="R185">
            <v>-17.18</v>
          </cell>
          <cell r="S185">
            <v>303.42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-17.18</v>
          </cell>
          <cell r="AI185">
            <v>5203.28</v>
          </cell>
          <cell r="AJ185">
            <v>142.4</v>
          </cell>
          <cell r="AK185">
            <v>256.33999999999997</v>
          </cell>
          <cell r="AL185">
            <v>690.88</v>
          </cell>
          <cell r="AM185">
            <v>119.92</v>
          </cell>
        </row>
        <row r="186">
          <cell r="A186" t="str">
            <v>Total Depto</v>
          </cell>
          <cell r="C186" t="str">
            <v xml:space="preserve">  -----------------------</v>
          </cell>
          <cell r="D186" t="str">
            <v xml:space="preserve">  -----------------------</v>
          </cell>
          <cell r="E186" t="str">
            <v xml:space="preserve">  -----------------------</v>
          </cell>
          <cell r="F186" t="str">
            <v xml:space="preserve">  -----------------------</v>
          </cell>
          <cell r="G186" t="str">
            <v xml:space="preserve">  -----------------------</v>
          </cell>
          <cell r="H186" t="str">
            <v xml:space="preserve">  -----------------------</v>
          </cell>
          <cell r="I186" t="str">
            <v xml:space="preserve">  -----------------------</v>
          </cell>
          <cell r="J186" t="str">
            <v xml:space="preserve">  -----------------------</v>
          </cell>
          <cell r="K186" t="str">
            <v xml:space="preserve">  -----------------------</v>
          </cell>
          <cell r="L186" t="str">
            <v xml:space="preserve">  -----------------------</v>
          </cell>
          <cell r="M186" t="str">
            <v xml:space="preserve">  -----------------------</v>
          </cell>
          <cell r="N186" t="str">
            <v xml:space="preserve">  -----------------------</v>
          </cell>
          <cell r="O186" t="str">
            <v xml:space="preserve">  -----------------------</v>
          </cell>
          <cell r="P186" t="str">
            <v xml:space="preserve">  -----------------------</v>
          </cell>
          <cell r="Q186" t="str">
            <v xml:space="preserve">  -----------------------</v>
          </cell>
          <cell r="R186" t="str">
            <v xml:space="preserve">  -----------------------</v>
          </cell>
          <cell r="S186" t="str">
            <v xml:space="preserve">  -----------------------</v>
          </cell>
          <cell r="T186" t="str">
            <v xml:space="preserve">  -----------------------</v>
          </cell>
          <cell r="U186" t="str">
            <v xml:space="preserve">  -----------------------</v>
          </cell>
          <cell r="V186" t="str">
            <v xml:space="preserve">  -----------------------</v>
          </cell>
          <cell r="W186" t="str">
            <v xml:space="preserve">  -----------------------</v>
          </cell>
          <cell r="X186" t="str">
            <v xml:space="preserve">  -----------------------</v>
          </cell>
          <cell r="Y186" t="str">
            <v xml:space="preserve">  -----------------------</v>
          </cell>
          <cell r="Z186" t="str">
            <v xml:space="preserve">  -----------------------</v>
          </cell>
          <cell r="AA186" t="str">
            <v xml:space="preserve">  -----------------------</v>
          </cell>
          <cell r="AB186" t="str">
            <v xml:space="preserve">  -----------------------</v>
          </cell>
          <cell r="AC186" t="str">
            <v xml:space="preserve">  -----------------------</v>
          </cell>
          <cell r="AD186" t="str">
            <v xml:space="preserve">  -----------------------</v>
          </cell>
          <cell r="AE186" t="str">
            <v xml:space="preserve">  -----------------------</v>
          </cell>
          <cell r="AF186" t="str">
            <v xml:space="preserve">  -----------------------</v>
          </cell>
          <cell r="AG186" t="str">
            <v xml:space="preserve">  -----------------------</v>
          </cell>
          <cell r="AH186" t="str">
            <v xml:space="preserve">  -----------------------</v>
          </cell>
          <cell r="AI186" t="str">
            <v xml:space="preserve">  -----------------------</v>
          </cell>
          <cell r="AJ186" t="str">
            <v xml:space="preserve">  -----------------------</v>
          </cell>
          <cell r="AK186" t="str">
            <v xml:space="preserve">  -----------------------</v>
          </cell>
          <cell r="AL186" t="str">
            <v xml:space="preserve">  -----------------------</v>
          </cell>
          <cell r="AM186" t="str">
            <v xml:space="preserve">  -----------------------</v>
          </cell>
        </row>
        <row r="187">
          <cell r="C187">
            <v>11166.8</v>
          </cell>
          <cell r="D187">
            <v>5583.4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1131.9000000000001</v>
          </cell>
          <cell r="K187">
            <v>0</v>
          </cell>
          <cell r="L187">
            <v>0</v>
          </cell>
          <cell r="M187">
            <v>17882.099999999999</v>
          </cell>
          <cell r="N187">
            <v>0</v>
          </cell>
          <cell r="O187">
            <v>0</v>
          </cell>
          <cell r="P187">
            <v>989.99</v>
          </cell>
          <cell r="Q187">
            <v>-821</v>
          </cell>
          <cell r="R187">
            <v>-17.18</v>
          </cell>
          <cell r="S187">
            <v>1144</v>
          </cell>
          <cell r="T187">
            <v>0</v>
          </cell>
          <cell r="U187">
            <v>340.18</v>
          </cell>
          <cell r="V187">
            <v>340.98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15</v>
          </cell>
          <cell r="AG187">
            <v>0</v>
          </cell>
          <cell r="AH187">
            <v>1668.97</v>
          </cell>
          <cell r="AI187">
            <v>16213.13</v>
          </cell>
          <cell r="AJ187">
            <v>393.66</v>
          </cell>
          <cell r="AK187">
            <v>708.6</v>
          </cell>
          <cell r="AL187">
            <v>2039.08</v>
          </cell>
          <cell r="AM187">
            <v>407.08</v>
          </cell>
        </row>
        <row r="189">
          <cell r="A189" t="str">
            <v>Departamento 4794 COM MUN TEPATITLAN DE MORELOS</v>
          </cell>
        </row>
        <row r="190">
          <cell r="A190" t="str">
            <v>00279</v>
          </cell>
          <cell r="B190" t="str">
            <v>Bravo Garcia Andrea Nallely</v>
          </cell>
          <cell r="C190">
            <v>3457.4</v>
          </cell>
          <cell r="D190">
            <v>1728.7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1113.9000000000001</v>
          </cell>
          <cell r="K190">
            <v>0</v>
          </cell>
          <cell r="L190">
            <v>0</v>
          </cell>
          <cell r="M190">
            <v>6300</v>
          </cell>
          <cell r="N190">
            <v>0</v>
          </cell>
          <cell r="O190">
            <v>0</v>
          </cell>
          <cell r="P190">
            <v>0</v>
          </cell>
          <cell r="Q190">
            <v>-250.2</v>
          </cell>
          <cell r="R190">
            <v>0</v>
          </cell>
          <cell r="S190">
            <v>415.06</v>
          </cell>
          <cell r="T190">
            <v>0</v>
          </cell>
          <cell r="U190">
            <v>164.86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164.86</v>
          </cell>
          <cell r="AI190">
            <v>6135.14</v>
          </cell>
          <cell r="AJ190">
            <v>165.44</v>
          </cell>
          <cell r="AK190">
            <v>297.8</v>
          </cell>
          <cell r="AL190">
            <v>713.92</v>
          </cell>
          <cell r="AM190">
            <v>139.32</v>
          </cell>
        </row>
        <row r="191">
          <cell r="A191" t="str">
            <v>Total Depto</v>
          </cell>
          <cell r="C191" t="str">
            <v xml:space="preserve">  -----------------------</v>
          </cell>
          <cell r="D191" t="str">
            <v xml:space="preserve">  -----------------------</v>
          </cell>
          <cell r="E191" t="str">
            <v xml:space="preserve">  -----------------------</v>
          </cell>
          <cell r="F191" t="str">
            <v xml:space="preserve">  -----------------------</v>
          </cell>
          <cell r="G191" t="str">
            <v xml:space="preserve">  -----------------------</v>
          </cell>
          <cell r="H191" t="str">
            <v xml:space="preserve">  -----------------------</v>
          </cell>
          <cell r="I191" t="str">
            <v xml:space="preserve">  -----------------------</v>
          </cell>
          <cell r="J191" t="str">
            <v xml:space="preserve">  -----------------------</v>
          </cell>
          <cell r="K191" t="str">
            <v xml:space="preserve">  -----------------------</v>
          </cell>
          <cell r="L191" t="str">
            <v xml:space="preserve">  -----------------------</v>
          </cell>
          <cell r="M191" t="str">
            <v xml:space="preserve">  -----------------------</v>
          </cell>
          <cell r="N191" t="str">
            <v xml:space="preserve">  -----------------------</v>
          </cell>
          <cell r="O191" t="str">
            <v xml:space="preserve">  -----------------------</v>
          </cell>
          <cell r="P191" t="str">
            <v xml:space="preserve">  -----------------------</v>
          </cell>
          <cell r="Q191" t="str">
            <v xml:space="preserve">  -----------------------</v>
          </cell>
          <cell r="R191" t="str">
            <v xml:space="preserve">  -----------------------</v>
          </cell>
          <cell r="S191" t="str">
            <v xml:space="preserve">  -----------------------</v>
          </cell>
          <cell r="T191" t="str">
            <v xml:space="preserve">  -----------------------</v>
          </cell>
          <cell r="U191" t="str">
            <v xml:space="preserve">  -----------------------</v>
          </cell>
          <cell r="V191" t="str">
            <v xml:space="preserve">  -----------------------</v>
          </cell>
          <cell r="W191" t="str">
            <v xml:space="preserve">  -----------------------</v>
          </cell>
          <cell r="X191" t="str">
            <v xml:space="preserve">  -----------------------</v>
          </cell>
          <cell r="Y191" t="str">
            <v xml:space="preserve">  -----------------------</v>
          </cell>
          <cell r="Z191" t="str">
            <v xml:space="preserve">  -----------------------</v>
          </cell>
          <cell r="AA191" t="str">
            <v xml:space="preserve">  -----------------------</v>
          </cell>
          <cell r="AB191" t="str">
            <v xml:space="preserve">  -----------------------</v>
          </cell>
          <cell r="AC191" t="str">
            <v xml:space="preserve">  -----------------------</v>
          </cell>
          <cell r="AD191" t="str">
            <v xml:space="preserve">  -----------------------</v>
          </cell>
          <cell r="AE191" t="str">
            <v xml:space="preserve">  -----------------------</v>
          </cell>
          <cell r="AF191" t="str">
            <v xml:space="preserve">  -----------------------</v>
          </cell>
          <cell r="AG191" t="str">
            <v xml:space="preserve">  -----------------------</v>
          </cell>
          <cell r="AH191" t="str">
            <v xml:space="preserve">  -----------------------</v>
          </cell>
          <cell r="AI191" t="str">
            <v xml:space="preserve">  -----------------------</v>
          </cell>
          <cell r="AJ191" t="str">
            <v xml:space="preserve">  -----------------------</v>
          </cell>
          <cell r="AK191" t="str">
            <v xml:space="preserve">  -----------------------</v>
          </cell>
          <cell r="AL191" t="str">
            <v xml:space="preserve">  -----------------------</v>
          </cell>
          <cell r="AM191" t="str">
            <v xml:space="preserve">  -----------------------</v>
          </cell>
        </row>
        <row r="192">
          <cell r="C192">
            <v>3457.4</v>
          </cell>
          <cell r="D192">
            <v>1728.7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1113.9000000000001</v>
          </cell>
          <cell r="K192">
            <v>0</v>
          </cell>
          <cell r="L192">
            <v>0</v>
          </cell>
          <cell r="M192">
            <v>6300</v>
          </cell>
          <cell r="N192">
            <v>0</v>
          </cell>
          <cell r="O192">
            <v>0</v>
          </cell>
          <cell r="P192">
            <v>0</v>
          </cell>
          <cell r="Q192">
            <v>-250.2</v>
          </cell>
          <cell r="R192">
            <v>0</v>
          </cell>
          <cell r="S192">
            <v>415.06</v>
          </cell>
          <cell r="T192">
            <v>0</v>
          </cell>
          <cell r="U192">
            <v>164.86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164.86</v>
          </cell>
          <cell r="AI192">
            <v>6135.14</v>
          </cell>
          <cell r="AJ192">
            <v>165.44</v>
          </cell>
          <cell r="AK192">
            <v>297.8</v>
          </cell>
          <cell r="AL192">
            <v>713.92</v>
          </cell>
          <cell r="AM192">
            <v>139.32</v>
          </cell>
        </row>
        <row r="194">
          <cell r="A194" t="str">
            <v>Departamento 4799 COM MUN TLAQUEPAQUE</v>
          </cell>
        </row>
        <row r="195">
          <cell r="A195" t="str">
            <v>00873</v>
          </cell>
          <cell r="B195" t="str">
            <v>Gonzalez Real  Blanca Lucero</v>
          </cell>
          <cell r="C195">
            <v>3457.4</v>
          </cell>
          <cell r="D195">
            <v>1728.7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5186.1000000000004</v>
          </cell>
          <cell r="N195">
            <v>0</v>
          </cell>
          <cell r="O195">
            <v>0</v>
          </cell>
          <cell r="P195">
            <v>0</v>
          </cell>
          <cell r="Q195">
            <v>-320.60000000000002</v>
          </cell>
          <cell r="R195">
            <v>-17.18</v>
          </cell>
          <cell r="S195">
            <v>303.42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-17.18</v>
          </cell>
          <cell r="AI195">
            <v>5203.28</v>
          </cell>
          <cell r="AJ195">
            <v>144.66</v>
          </cell>
          <cell r="AK195">
            <v>260.38</v>
          </cell>
          <cell r="AL195">
            <v>693.14</v>
          </cell>
          <cell r="AM195">
            <v>121.82</v>
          </cell>
        </row>
        <row r="196">
          <cell r="A196" t="str">
            <v>Total Depto</v>
          </cell>
          <cell r="C196" t="str">
            <v xml:space="preserve">  -----------------------</v>
          </cell>
          <cell r="D196" t="str">
            <v xml:space="preserve">  -----------------------</v>
          </cell>
          <cell r="E196" t="str">
            <v xml:space="preserve">  -----------------------</v>
          </cell>
          <cell r="F196" t="str">
            <v xml:space="preserve">  -----------------------</v>
          </cell>
          <cell r="G196" t="str">
            <v xml:space="preserve">  -----------------------</v>
          </cell>
          <cell r="H196" t="str">
            <v xml:space="preserve">  -----------------------</v>
          </cell>
          <cell r="I196" t="str">
            <v xml:space="preserve">  -----------------------</v>
          </cell>
          <cell r="J196" t="str">
            <v xml:space="preserve">  -----------------------</v>
          </cell>
          <cell r="K196" t="str">
            <v xml:space="preserve">  -----------------------</v>
          </cell>
          <cell r="L196" t="str">
            <v xml:space="preserve">  -----------------------</v>
          </cell>
          <cell r="M196" t="str">
            <v xml:space="preserve">  -----------------------</v>
          </cell>
          <cell r="N196" t="str">
            <v xml:space="preserve">  -----------------------</v>
          </cell>
          <cell r="O196" t="str">
            <v xml:space="preserve">  -----------------------</v>
          </cell>
          <cell r="P196" t="str">
            <v xml:space="preserve">  -----------------------</v>
          </cell>
          <cell r="Q196" t="str">
            <v xml:space="preserve">  -----------------------</v>
          </cell>
          <cell r="R196" t="str">
            <v xml:space="preserve">  -----------------------</v>
          </cell>
          <cell r="S196" t="str">
            <v xml:space="preserve">  -----------------------</v>
          </cell>
          <cell r="T196" t="str">
            <v xml:space="preserve">  -----------------------</v>
          </cell>
          <cell r="U196" t="str">
            <v xml:space="preserve">  -----------------------</v>
          </cell>
          <cell r="V196" t="str">
            <v xml:space="preserve">  -----------------------</v>
          </cell>
          <cell r="W196" t="str">
            <v xml:space="preserve">  -----------------------</v>
          </cell>
          <cell r="X196" t="str">
            <v xml:space="preserve">  -----------------------</v>
          </cell>
          <cell r="Y196" t="str">
            <v xml:space="preserve">  -----------------------</v>
          </cell>
          <cell r="Z196" t="str">
            <v xml:space="preserve">  -----------------------</v>
          </cell>
          <cell r="AA196" t="str">
            <v xml:space="preserve">  -----------------------</v>
          </cell>
          <cell r="AB196" t="str">
            <v xml:space="preserve">  -----------------------</v>
          </cell>
          <cell r="AC196" t="str">
            <v xml:space="preserve">  -----------------------</v>
          </cell>
          <cell r="AD196" t="str">
            <v xml:space="preserve">  -----------------------</v>
          </cell>
          <cell r="AE196" t="str">
            <v xml:space="preserve">  -----------------------</v>
          </cell>
          <cell r="AF196" t="str">
            <v xml:space="preserve">  -----------------------</v>
          </cell>
          <cell r="AG196" t="str">
            <v xml:space="preserve">  -----------------------</v>
          </cell>
          <cell r="AH196" t="str">
            <v xml:space="preserve">  -----------------------</v>
          </cell>
          <cell r="AI196" t="str">
            <v xml:space="preserve">  -----------------------</v>
          </cell>
          <cell r="AJ196" t="str">
            <v xml:space="preserve">  -----------------------</v>
          </cell>
          <cell r="AK196" t="str">
            <v xml:space="preserve">  -----------------------</v>
          </cell>
          <cell r="AL196" t="str">
            <v xml:space="preserve">  -----------------------</v>
          </cell>
          <cell r="AM196" t="str">
            <v xml:space="preserve">  -----------------------</v>
          </cell>
        </row>
        <row r="197">
          <cell r="C197">
            <v>3457.4</v>
          </cell>
          <cell r="D197">
            <v>1728.7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5186.1000000000004</v>
          </cell>
          <cell r="N197">
            <v>0</v>
          </cell>
          <cell r="O197">
            <v>0</v>
          </cell>
          <cell r="P197">
            <v>0</v>
          </cell>
          <cell r="Q197">
            <v>-320.60000000000002</v>
          </cell>
          <cell r="R197">
            <v>-17.18</v>
          </cell>
          <cell r="S197">
            <v>303.42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-17.18</v>
          </cell>
          <cell r="AI197">
            <v>5203.28</v>
          </cell>
          <cell r="AJ197">
            <v>144.66</v>
          </cell>
          <cell r="AK197">
            <v>260.38</v>
          </cell>
          <cell r="AL197">
            <v>693.14</v>
          </cell>
          <cell r="AM197">
            <v>121.82</v>
          </cell>
        </row>
        <row r="199">
          <cell r="A199" t="str">
            <v>Departamento 9114 INSTITUTO REYES HEROLES</v>
          </cell>
        </row>
        <row r="200">
          <cell r="A200" t="str">
            <v>00093</v>
          </cell>
          <cell r="B200" t="str">
            <v>Hernandez Virgen Veronica</v>
          </cell>
          <cell r="C200">
            <v>6112</v>
          </cell>
          <cell r="D200">
            <v>3056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9168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727.1</v>
          </cell>
          <cell r="T200">
            <v>0</v>
          </cell>
          <cell r="U200">
            <v>727.1</v>
          </cell>
          <cell r="V200">
            <v>261.86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988.96</v>
          </cell>
          <cell r="AI200">
            <v>8179.04</v>
          </cell>
          <cell r="AJ200">
            <v>185.5</v>
          </cell>
          <cell r="AK200">
            <v>333.9</v>
          </cell>
          <cell r="AL200">
            <v>761.86</v>
          </cell>
          <cell r="AM200">
            <v>212</v>
          </cell>
        </row>
        <row r="201">
          <cell r="A201" t="str">
            <v>00945</v>
          </cell>
          <cell r="B201" t="str">
            <v>Velasco Figueroa Dario Roberto</v>
          </cell>
          <cell r="C201">
            <v>2088</v>
          </cell>
          <cell r="D201">
            <v>247.89</v>
          </cell>
          <cell r="E201">
            <v>0</v>
          </cell>
          <cell r="F201">
            <v>0</v>
          </cell>
          <cell r="G201">
            <v>0</v>
          </cell>
          <cell r="H201">
            <v>286.02999999999997</v>
          </cell>
          <cell r="I201">
            <v>0</v>
          </cell>
          <cell r="J201">
            <v>1397.89</v>
          </cell>
          <cell r="K201">
            <v>0</v>
          </cell>
          <cell r="L201">
            <v>0</v>
          </cell>
          <cell r="M201">
            <v>4019.81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271.05</v>
          </cell>
          <cell r="T201">
            <v>0</v>
          </cell>
          <cell r="U201">
            <v>271.05</v>
          </cell>
          <cell r="V201">
            <v>246.74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517.79</v>
          </cell>
          <cell r="AI201">
            <v>3502.02</v>
          </cell>
          <cell r="AJ201">
            <v>165.77</v>
          </cell>
          <cell r="AK201">
            <v>298.39</v>
          </cell>
          <cell r="AL201">
            <v>499.85</v>
          </cell>
          <cell r="AM201">
            <v>189.46</v>
          </cell>
        </row>
        <row r="202">
          <cell r="A202" t="str">
            <v>Total Depto</v>
          </cell>
          <cell r="C202" t="str">
            <v xml:space="preserve">  -----------------------</v>
          </cell>
          <cell r="D202" t="str">
            <v xml:space="preserve">  -----------------------</v>
          </cell>
          <cell r="E202" t="str">
            <v xml:space="preserve">  -----------------------</v>
          </cell>
          <cell r="F202" t="str">
            <v xml:space="preserve">  -----------------------</v>
          </cell>
          <cell r="G202" t="str">
            <v xml:space="preserve">  -----------------------</v>
          </cell>
          <cell r="H202" t="str">
            <v xml:space="preserve">  -----------------------</v>
          </cell>
          <cell r="I202" t="str">
            <v xml:space="preserve">  -----------------------</v>
          </cell>
          <cell r="J202" t="str">
            <v xml:space="preserve">  -----------------------</v>
          </cell>
          <cell r="K202" t="str">
            <v xml:space="preserve">  -----------------------</v>
          </cell>
          <cell r="L202" t="str">
            <v xml:space="preserve">  -----------------------</v>
          </cell>
          <cell r="M202" t="str">
            <v xml:space="preserve">  -----------------------</v>
          </cell>
          <cell r="N202" t="str">
            <v xml:space="preserve">  -----------------------</v>
          </cell>
          <cell r="O202" t="str">
            <v xml:space="preserve">  -----------------------</v>
          </cell>
          <cell r="P202" t="str">
            <v xml:space="preserve">  -----------------------</v>
          </cell>
          <cell r="Q202" t="str">
            <v xml:space="preserve">  -----------------------</v>
          </cell>
          <cell r="R202" t="str">
            <v xml:space="preserve">  -----------------------</v>
          </cell>
          <cell r="S202" t="str">
            <v xml:space="preserve">  -----------------------</v>
          </cell>
          <cell r="T202" t="str">
            <v xml:space="preserve">  -----------------------</v>
          </cell>
          <cell r="U202" t="str">
            <v xml:space="preserve">  -----------------------</v>
          </cell>
          <cell r="V202" t="str">
            <v xml:space="preserve">  -----------------------</v>
          </cell>
          <cell r="W202" t="str">
            <v xml:space="preserve">  -----------------------</v>
          </cell>
          <cell r="X202" t="str">
            <v xml:space="preserve">  -----------------------</v>
          </cell>
          <cell r="Y202" t="str">
            <v xml:space="preserve">  -----------------------</v>
          </cell>
          <cell r="Z202" t="str">
            <v xml:space="preserve">  -----------------------</v>
          </cell>
          <cell r="AA202" t="str">
            <v xml:space="preserve">  -----------------------</v>
          </cell>
          <cell r="AB202" t="str">
            <v xml:space="preserve">  -----------------------</v>
          </cell>
          <cell r="AC202" t="str">
            <v xml:space="preserve">  -----------------------</v>
          </cell>
          <cell r="AD202" t="str">
            <v xml:space="preserve">  -----------------------</v>
          </cell>
          <cell r="AE202" t="str">
            <v xml:space="preserve">  -----------------------</v>
          </cell>
          <cell r="AF202" t="str">
            <v xml:space="preserve">  -----------------------</v>
          </cell>
          <cell r="AG202" t="str">
            <v xml:space="preserve">  -----------------------</v>
          </cell>
          <cell r="AH202" t="str">
            <v xml:space="preserve">  -----------------------</v>
          </cell>
          <cell r="AI202" t="str">
            <v xml:space="preserve">  -----------------------</v>
          </cell>
          <cell r="AJ202" t="str">
            <v xml:space="preserve">  -----------------------</v>
          </cell>
          <cell r="AK202" t="str">
            <v xml:space="preserve">  -----------------------</v>
          </cell>
          <cell r="AL202" t="str">
            <v xml:space="preserve">  -----------------------</v>
          </cell>
          <cell r="AM202" t="str">
            <v xml:space="preserve">  -----------------------</v>
          </cell>
        </row>
        <row r="203">
          <cell r="C203">
            <v>8200</v>
          </cell>
          <cell r="D203">
            <v>3303.89</v>
          </cell>
          <cell r="E203">
            <v>0</v>
          </cell>
          <cell r="F203">
            <v>0</v>
          </cell>
          <cell r="G203">
            <v>0</v>
          </cell>
          <cell r="H203">
            <v>286.02999999999997</v>
          </cell>
          <cell r="I203">
            <v>0</v>
          </cell>
          <cell r="J203">
            <v>1397.89</v>
          </cell>
          <cell r="K203">
            <v>0</v>
          </cell>
          <cell r="L203">
            <v>0</v>
          </cell>
          <cell r="M203">
            <v>13187.81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998.15</v>
          </cell>
          <cell r="T203">
            <v>0</v>
          </cell>
          <cell r="U203">
            <v>998.15</v>
          </cell>
          <cell r="V203">
            <v>508.6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1506.75</v>
          </cell>
          <cell r="AI203">
            <v>11681.06</v>
          </cell>
          <cell r="AJ203">
            <v>351.27</v>
          </cell>
          <cell r="AK203">
            <v>632.29</v>
          </cell>
          <cell r="AL203">
            <v>1261.71</v>
          </cell>
          <cell r="AM203">
            <v>401.46</v>
          </cell>
        </row>
        <row r="205">
          <cell r="A205" t="str">
            <v>Departamento 9115 CDE COORD DE ORG Y CONSERVACION DE ARCHI</v>
          </cell>
        </row>
        <row r="206">
          <cell r="A206" t="str">
            <v>00216</v>
          </cell>
          <cell r="B206" t="str">
            <v>Decena Hernandez Lizette</v>
          </cell>
          <cell r="C206">
            <v>6964</v>
          </cell>
          <cell r="D206">
            <v>3482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10446</v>
          </cell>
          <cell r="N206">
            <v>0</v>
          </cell>
          <cell r="O206">
            <v>0</v>
          </cell>
          <cell r="P206">
            <v>4247.3900000000003</v>
          </cell>
          <cell r="Q206">
            <v>0</v>
          </cell>
          <cell r="R206">
            <v>0</v>
          </cell>
          <cell r="S206">
            <v>915.2</v>
          </cell>
          <cell r="T206">
            <v>0</v>
          </cell>
          <cell r="U206">
            <v>915.2</v>
          </cell>
          <cell r="V206">
            <v>302.86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75.28</v>
          </cell>
          <cell r="AG206">
            <v>0</v>
          </cell>
          <cell r="AH206">
            <v>5540.73</v>
          </cell>
          <cell r="AI206">
            <v>4905.2700000000004</v>
          </cell>
          <cell r="AJ206">
            <v>211.36</v>
          </cell>
          <cell r="AK206">
            <v>380.44</v>
          </cell>
          <cell r="AL206">
            <v>803.96</v>
          </cell>
          <cell r="AM206">
            <v>241.54</v>
          </cell>
        </row>
        <row r="207">
          <cell r="A207" t="str">
            <v>Total Depto</v>
          </cell>
          <cell r="C207" t="str">
            <v xml:space="preserve">  -----------------------</v>
          </cell>
          <cell r="D207" t="str">
            <v xml:space="preserve">  -----------------------</v>
          </cell>
          <cell r="E207" t="str">
            <v xml:space="preserve">  -----------------------</v>
          </cell>
          <cell r="F207" t="str">
            <v xml:space="preserve">  -----------------------</v>
          </cell>
          <cell r="G207" t="str">
            <v xml:space="preserve">  -----------------------</v>
          </cell>
          <cell r="H207" t="str">
            <v xml:space="preserve">  -----------------------</v>
          </cell>
          <cell r="I207" t="str">
            <v xml:space="preserve">  -----------------------</v>
          </cell>
          <cell r="J207" t="str">
            <v xml:space="preserve">  -----------------------</v>
          </cell>
          <cell r="K207" t="str">
            <v xml:space="preserve">  -----------------------</v>
          </cell>
          <cell r="L207" t="str">
            <v xml:space="preserve">  -----------------------</v>
          </cell>
          <cell r="M207" t="str">
            <v xml:space="preserve">  -----------------------</v>
          </cell>
          <cell r="N207" t="str">
            <v xml:space="preserve">  -----------------------</v>
          </cell>
          <cell r="O207" t="str">
            <v xml:space="preserve">  -----------------------</v>
          </cell>
          <cell r="P207" t="str">
            <v xml:space="preserve">  -----------------------</v>
          </cell>
          <cell r="Q207" t="str">
            <v xml:space="preserve">  -----------------------</v>
          </cell>
          <cell r="R207" t="str">
            <v xml:space="preserve">  -----------------------</v>
          </cell>
          <cell r="S207" t="str">
            <v xml:space="preserve">  -----------------------</v>
          </cell>
          <cell r="T207" t="str">
            <v xml:space="preserve">  -----------------------</v>
          </cell>
          <cell r="U207" t="str">
            <v xml:space="preserve">  -----------------------</v>
          </cell>
          <cell r="V207" t="str">
            <v xml:space="preserve">  -----------------------</v>
          </cell>
          <cell r="W207" t="str">
            <v xml:space="preserve">  -----------------------</v>
          </cell>
          <cell r="X207" t="str">
            <v xml:space="preserve">  -----------------------</v>
          </cell>
          <cell r="Y207" t="str">
            <v xml:space="preserve">  -----------------------</v>
          </cell>
          <cell r="Z207" t="str">
            <v xml:space="preserve">  -----------------------</v>
          </cell>
          <cell r="AA207" t="str">
            <v xml:space="preserve">  -----------------------</v>
          </cell>
          <cell r="AB207" t="str">
            <v xml:space="preserve">  -----------------------</v>
          </cell>
          <cell r="AC207" t="str">
            <v xml:space="preserve">  -----------------------</v>
          </cell>
          <cell r="AD207" t="str">
            <v xml:space="preserve">  -----------------------</v>
          </cell>
          <cell r="AE207" t="str">
            <v xml:space="preserve">  -----------------------</v>
          </cell>
          <cell r="AF207" t="str">
            <v xml:space="preserve">  -----------------------</v>
          </cell>
          <cell r="AG207" t="str">
            <v xml:space="preserve">  -----------------------</v>
          </cell>
          <cell r="AH207" t="str">
            <v xml:space="preserve">  -----------------------</v>
          </cell>
          <cell r="AI207" t="str">
            <v xml:space="preserve">  -----------------------</v>
          </cell>
          <cell r="AJ207" t="str">
            <v xml:space="preserve">  -----------------------</v>
          </cell>
          <cell r="AK207" t="str">
            <v xml:space="preserve">  -----------------------</v>
          </cell>
          <cell r="AL207" t="str">
            <v xml:space="preserve">  -----------------------</v>
          </cell>
          <cell r="AM207" t="str">
            <v xml:space="preserve">  -----------------------</v>
          </cell>
        </row>
        <row r="208">
          <cell r="C208">
            <v>6964</v>
          </cell>
          <cell r="D208">
            <v>3482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10446</v>
          </cell>
          <cell r="N208">
            <v>0</v>
          </cell>
          <cell r="O208">
            <v>0</v>
          </cell>
          <cell r="P208">
            <v>4247.3900000000003</v>
          </cell>
          <cell r="Q208">
            <v>0</v>
          </cell>
          <cell r="R208">
            <v>0</v>
          </cell>
          <cell r="S208">
            <v>915.2</v>
          </cell>
          <cell r="T208">
            <v>0</v>
          </cell>
          <cell r="U208">
            <v>915.2</v>
          </cell>
          <cell r="V208">
            <v>302.86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75.28</v>
          </cell>
          <cell r="AG208">
            <v>0</v>
          </cell>
          <cell r="AH208">
            <v>5540.73</v>
          </cell>
          <cell r="AI208">
            <v>4905.2700000000004</v>
          </cell>
          <cell r="AJ208">
            <v>211.36</v>
          </cell>
          <cell r="AK208">
            <v>380.44</v>
          </cell>
          <cell r="AL208">
            <v>803.96</v>
          </cell>
          <cell r="AM208">
            <v>241.54</v>
          </cell>
        </row>
        <row r="210">
          <cell r="A210"/>
          <cell r="C210" t="str">
            <v xml:space="preserve">  =============</v>
          </cell>
          <cell r="D210" t="str">
            <v xml:space="preserve">  =============</v>
          </cell>
          <cell r="E210" t="str">
            <v xml:space="preserve">  =============</v>
          </cell>
          <cell r="F210" t="str">
            <v xml:space="preserve">  =============</v>
          </cell>
          <cell r="G210" t="str">
            <v xml:space="preserve">  =============</v>
          </cell>
          <cell r="H210" t="str">
            <v xml:space="preserve">  =============</v>
          </cell>
          <cell r="I210" t="str">
            <v xml:space="preserve">  =============</v>
          </cell>
          <cell r="J210" t="str">
            <v xml:space="preserve">  =============</v>
          </cell>
          <cell r="K210" t="str">
            <v xml:space="preserve">  =============</v>
          </cell>
          <cell r="L210" t="str">
            <v xml:space="preserve">  =============</v>
          </cell>
          <cell r="M210" t="str">
            <v xml:space="preserve">  =============</v>
          </cell>
          <cell r="N210" t="str">
            <v xml:space="preserve">  =============</v>
          </cell>
          <cell r="O210" t="str">
            <v xml:space="preserve">  =============</v>
          </cell>
          <cell r="P210" t="str">
            <v xml:space="preserve">  =============</v>
          </cell>
          <cell r="Q210" t="str">
            <v xml:space="preserve">  =============</v>
          </cell>
          <cell r="R210" t="str">
            <v xml:space="preserve">  =============</v>
          </cell>
          <cell r="S210" t="str">
            <v xml:space="preserve">  =============</v>
          </cell>
          <cell r="T210" t="str">
            <v xml:space="preserve">  =============</v>
          </cell>
          <cell r="U210" t="str">
            <v xml:space="preserve">  =============</v>
          </cell>
          <cell r="V210" t="str">
            <v xml:space="preserve">  =============</v>
          </cell>
          <cell r="W210" t="str">
            <v xml:space="preserve">  =============</v>
          </cell>
          <cell r="X210" t="str">
            <v xml:space="preserve">  =============</v>
          </cell>
          <cell r="Y210" t="str">
            <v xml:space="preserve">  =============</v>
          </cell>
          <cell r="Z210" t="str">
            <v xml:space="preserve">  =============</v>
          </cell>
          <cell r="AA210" t="str">
            <v xml:space="preserve">  =============</v>
          </cell>
          <cell r="AB210" t="str">
            <v xml:space="preserve">  =============</v>
          </cell>
          <cell r="AC210" t="str">
            <v xml:space="preserve">  =============</v>
          </cell>
          <cell r="AD210" t="str">
            <v xml:space="preserve">  =============</v>
          </cell>
          <cell r="AE210" t="str">
            <v xml:space="preserve">  =============</v>
          </cell>
          <cell r="AF210" t="str">
            <v xml:space="preserve">  =============</v>
          </cell>
          <cell r="AG210" t="str">
            <v xml:space="preserve">  =============</v>
          </cell>
          <cell r="AH210" t="str">
            <v xml:space="preserve">  =============</v>
          </cell>
          <cell r="AI210" t="str">
            <v xml:space="preserve">  =============</v>
          </cell>
          <cell r="AJ210" t="str">
            <v xml:space="preserve">  =============</v>
          </cell>
          <cell r="AK210" t="str">
            <v xml:space="preserve">  =============</v>
          </cell>
          <cell r="AL210" t="str">
            <v xml:space="preserve">  =============</v>
          </cell>
          <cell r="AM210" t="str">
            <v xml:space="preserve">  =============</v>
          </cell>
        </row>
        <row r="211">
          <cell r="A211" t="str">
            <v>Total Gral.</v>
          </cell>
          <cell r="B211" t="str">
            <v xml:space="preserve"> </v>
          </cell>
          <cell r="C211">
            <v>484628.3</v>
          </cell>
          <cell r="D211">
            <v>240063.37</v>
          </cell>
          <cell r="E211">
            <v>0</v>
          </cell>
          <cell r="F211">
            <v>0</v>
          </cell>
          <cell r="G211">
            <v>2557.1</v>
          </cell>
          <cell r="H211">
            <v>5508.31</v>
          </cell>
          <cell r="I211">
            <v>27450</v>
          </cell>
          <cell r="J211">
            <v>145190.03</v>
          </cell>
          <cell r="K211">
            <v>0</v>
          </cell>
          <cell r="L211">
            <v>0</v>
          </cell>
          <cell r="M211">
            <v>905397.11</v>
          </cell>
          <cell r="N211">
            <v>135</v>
          </cell>
          <cell r="O211">
            <v>19099.46</v>
          </cell>
          <cell r="P211">
            <v>34193.24</v>
          </cell>
          <cell r="Q211">
            <v>-6325.54</v>
          </cell>
          <cell r="R211">
            <v>-336.07</v>
          </cell>
          <cell r="S211">
            <v>88221.87</v>
          </cell>
          <cell r="T211">
            <v>0</v>
          </cell>
          <cell r="U211">
            <v>82345.87</v>
          </cell>
          <cell r="V211">
            <v>23347.22</v>
          </cell>
          <cell r="W211">
            <v>1500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234.14</v>
          </cell>
          <cell r="AC211">
            <v>250.2</v>
          </cell>
          <cell r="AD211">
            <v>-250.2</v>
          </cell>
          <cell r="AE211">
            <v>250.2</v>
          </cell>
          <cell r="AF211">
            <v>933.65</v>
          </cell>
          <cell r="AG211">
            <v>0</v>
          </cell>
          <cell r="AH211">
            <v>161702.71</v>
          </cell>
          <cell r="AI211">
            <v>743694.4</v>
          </cell>
          <cell r="AJ211">
            <v>17699.169999999998</v>
          </cell>
          <cell r="AK211">
            <v>31858.5</v>
          </cell>
          <cell r="AL211">
            <v>66658.5</v>
          </cell>
          <cell r="AM211">
            <v>19910.349999999999</v>
          </cell>
        </row>
        <row r="213">
          <cell r="C213" t="str">
            <v xml:space="preserve"> </v>
          </cell>
          <cell r="D213" t="str">
            <v xml:space="preserve"> </v>
          </cell>
          <cell r="E213" t="str">
            <v xml:space="preserve"> </v>
          </cell>
          <cell r="F213" t="str">
            <v xml:space="preserve"> </v>
          </cell>
          <cell r="G213" t="str">
            <v xml:space="preserve"> </v>
          </cell>
          <cell r="H213" t="str">
            <v xml:space="preserve"> </v>
          </cell>
          <cell r="I213" t="str">
            <v xml:space="preserve"> </v>
          </cell>
          <cell r="J213" t="str">
            <v xml:space="preserve"> </v>
          </cell>
          <cell r="K213" t="str">
            <v xml:space="preserve"> </v>
          </cell>
          <cell r="L213" t="str">
            <v xml:space="preserve"> </v>
          </cell>
          <cell r="M213" t="str">
            <v xml:space="preserve"> </v>
          </cell>
          <cell r="N213" t="str">
            <v xml:space="preserve"> </v>
          </cell>
          <cell r="O213" t="str">
            <v xml:space="preserve"> </v>
          </cell>
          <cell r="P213" t="str">
            <v xml:space="preserve"> </v>
          </cell>
          <cell r="Q213" t="str">
            <v xml:space="preserve"> </v>
          </cell>
          <cell r="R213" t="str">
            <v xml:space="preserve"> </v>
          </cell>
          <cell r="S213" t="str">
            <v xml:space="preserve"> </v>
          </cell>
          <cell r="T213" t="str">
            <v xml:space="preserve"> </v>
          </cell>
          <cell r="U213" t="str">
            <v xml:space="preserve"> </v>
          </cell>
          <cell r="V213" t="str">
            <v xml:space="preserve"> </v>
          </cell>
          <cell r="W213" t="str">
            <v xml:space="preserve"> </v>
          </cell>
          <cell r="X213" t="str">
            <v xml:space="preserve"> </v>
          </cell>
          <cell r="Y213" t="str">
            <v xml:space="preserve"> </v>
          </cell>
          <cell r="Z213" t="str">
            <v xml:space="preserve"> </v>
          </cell>
          <cell r="AA213" t="str">
            <v xml:space="preserve"> </v>
          </cell>
          <cell r="AB213" t="str">
            <v xml:space="preserve"> </v>
          </cell>
          <cell r="AC213" t="str">
            <v xml:space="preserve"> </v>
          </cell>
          <cell r="AD213" t="str">
            <v xml:space="preserve"> </v>
          </cell>
          <cell r="AE213" t="str">
            <v xml:space="preserve"> </v>
          </cell>
          <cell r="AF213" t="str">
            <v xml:space="preserve"> </v>
          </cell>
          <cell r="AG213" t="str">
            <v xml:space="preserve"> </v>
          </cell>
          <cell r="AH213" t="str">
            <v xml:space="preserve"> </v>
          </cell>
          <cell r="AI213" t="str">
            <v xml:space="preserve"> </v>
          </cell>
          <cell r="AJ213" t="str">
            <v xml:space="preserve"> </v>
          </cell>
          <cell r="AK213" t="str">
            <v xml:space="preserve"> </v>
          </cell>
          <cell r="AL213" t="str">
            <v xml:space="preserve"> </v>
          </cell>
          <cell r="AM213" t="str">
            <v xml:space="preserve"> </v>
          </cell>
        </row>
        <row r="214">
          <cell r="A214" t="str">
            <v xml:space="preserve"> </v>
          </cell>
          <cell r="B214" t="str">
            <v xml:space="preserve"> </v>
          </cell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5"/>
  <sheetViews>
    <sheetView showGridLines="0" tabSelected="1" zoomScale="96" zoomScaleNormal="96" workbookViewId="0">
      <pane ySplit="6" topLeftCell="A138" activePane="bottomLeft" state="frozen"/>
      <selection pane="bottomLeft" activeCell="K149" sqref="K149:M152"/>
    </sheetView>
  </sheetViews>
  <sheetFormatPr baseColWidth="10" defaultRowHeight="14.25" x14ac:dyDescent="0.25"/>
  <cols>
    <col min="1" max="1" width="14.7109375" style="24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5" customWidth="1"/>
    <col min="6" max="6" width="13.85546875" style="25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7" customWidth="1"/>
    <col min="12" max="12" width="16.7109375" style="27" customWidth="1"/>
    <col min="13" max="13" width="16.5703125" style="27" customWidth="1"/>
    <col min="14" max="16384" width="11.42578125" style="1"/>
  </cols>
  <sheetData>
    <row r="1" spans="1:15" ht="30" x14ac:dyDescent="0.25">
      <c r="A1" s="38" t="s">
        <v>147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5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5" ht="30" x14ac:dyDescent="0.25">
      <c r="A3" s="40" t="s">
        <v>241</v>
      </c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5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" customHeight="1" x14ac:dyDescent="0.25">
      <c r="A5" s="42" t="s">
        <v>1</v>
      </c>
      <c r="B5" s="43" t="s">
        <v>2</v>
      </c>
      <c r="C5" s="43" t="s">
        <v>3</v>
      </c>
      <c r="D5" s="43" t="s">
        <v>4</v>
      </c>
      <c r="E5" s="44" t="s">
        <v>5</v>
      </c>
      <c r="F5" s="45"/>
      <c r="G5" s="45"/>
      <c r="H5" s="45"/>
      <c r="I5" s="45"/>
      <c r="J5" s="46"/>
      <c r="K5" s="37" t="s">
        <v>6</v>
      </c>
      <c r="L5" s="37" t="s">
        <v>7</v>
      </c>
      <c r="M5" s="37" t="s">
        <v>8</v>
      </c>
    </row>
    <row r="6" spans="1:15" s="5" customFormat="1" ht="47.25" customHeight="1" x14ac:dyDescent="0.25">
      <c r="A6" s="42"/>
      <c r="B6" s="43"/>
      <c r="C6" s="43"/>
      <c r="D6" s="43"/>
      <c r="E6" s="3" t="s">
        <v>9</v>
      </c>
      <c r="F6" s="3" t="s">
        <v>184</v>
      </c>
      <c r="G6" s="4" t="s">
        <v>10</v>
      </c>
      <c r="H6" s="4" t="s">
        <v>11</v>
      </c>
      <c r="I6" s="4" t="s">
        <v>12</v>
      </c>
      <c r="J6" s="4" t="s">
        <v>13</v>
      </c>
      <c r="K6" s="37"/>
      <c r="L6" s="37"/>
      <c r="M6" s="37"/>
    </row>
    <row r="7" spans="1:15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5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261.5</v>
      </c>
      <c r="F8" s="15">
        <f>VLOOKUP($A8,[1]Hoja1!$A$9:$AM$280,3,0)</f>
        <v>7845</v>
      </c>
      <c r="G8" s="15">
        <f>VLOOKUP($A8,[1]Hoja1!$A$9:$AM$280,8,0)</f>
        <v>0</v>
      </c>
      <c r="H8" s="15">
        <f>VLOOKUP($A8,[1]Hoja1!$A$9:$AM$280,5,0)+VLOOKUP($A8,[1]Hoja1!$A$9:$AM$280,7,0)</f>
        <v>0</v>
      </c>
      <c r="I8" s="15">
        <f>VLOOKUP($A8,[1]Hoja1!$A$9:$AM$280,4,0)+VLOOKUP($A8,[1]Hoja1!$A$9:$AM$280,6,0)</f>
        <v>3922.5</v>
      </c>
      <c r="J8" s="15">
        <f>VLOOKUP($A8,[1]Hoja1!$A$9:$AM$280,9,0)+VLOOKUP($A8,[1]Hoja1!$A$9:$AM$280,10,0)+VLOOKUP($A8,[1]Hoja1!$A$9:$AM$280,11,0)</f>
        <v>0</v>
      </c>
      <c r="K8" s="16">
        <f>SUM(F8:J8)</f>
        <v>11767.5</v>
      </c>
      <c r="L8" s="15">
        <f>VLOOKUP($A8,[1]Hoja1!$A$9:$AM$280,34,0)</f>
        <v>1486.1</v>
      </c>
      <c r="M8" s="16">
        <f>+K8-L8</f>
        <v>10281.4</v>
      </c>
      <c r="O8" s="34"/>
    </row>
    <row r="9" spans="1:15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f t="shared" ref="E9:E15" si="0">+F9/30</f>
        <v>387.32</v>
      </c>
      <c r="F9" s="15">
        <f>VLOOKUP($A9,[1]Hoja1!$A$9:$AM$280,3,0)</f>
        <v>11619.6</v>
      </c>
      <c r="G9" s="15">
        <f>VLOOKUP($A9,[1]Hoja1!$A$9:$AM$280,8,0)</f>
        <v>0</v>
      </c>
      <c r="H9" s="15">
        <f>VLOOKUP($A9,[1]Hoja1!$A$9:$AM$280,5,0)+VLOOKUP($A9,[1]Hoja1!$A$9:$AM$280,7,0)</f>
        <v>0</v>
      </c>
      <c r="I9" s="15">
        <f>VLOOKUP($A9,[1]Hoja1!$A$9:$AM$280,4,0)+VLOOKUP($A9,[1]Hoja1!$A$9:$AM$280,6,0)</f>
        <v>5809.8</v>
      </c>
      <c r="J9" s="15">
        <f>VLOOKUP($A9,[1]Hoja1!$A$9:$AM$280,9,0)+VLOOKUP($A9,[1]Hoja1!$A$9:$AM$280,10,0)+VLOOKUP($A9,[1]Hoja1!$A$9:$AM$280,11,0)</f>
        <v>0</v>
      </c>
      <c r="K9" s="16">
        <f t="shared" ref="K9:K15" si="1">SUM(F9:J9)</f>
        <v>17429.400000000001</v>
      </c>
      <c r="L9" s="15">
        <f>VLOOKUP($A9,[1]Hoja1!$A$9:$AM$280,34,0)</f>
        <v>2827.64</v>
      </c>
      <c r="M9" s="16">
        <f t="shared" ref="M9:M15" si="2">+K9-L9</f>
        <v>14601.760000000002</v>
      </c>
    </row>
    <row r="10" spans="1:15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f t="shared" si="0"/>
        <v>261.5</v>
      </c>
      <c r="F10" s="15">
        <f>VLOOKUP($A10,[1]Hoja1!$A$9:$AM$280,3,0)</f>
        <v>7845</v>
      </c>
      <c r="G10" s="15">
        <f>VLOOKUP($A10,[1]Hoja1!$A$9:$AM$280,8,0)</f>
        <v>0</v>
      </c>
      <c r="H10" s="15">
        <f>VLOOKUP($A10,[1]Hoja1!$A$9:$AM$280,5,0)+VLOOKUP($A10,[1]Hoja1!$A$9:$AM$280,7,0)</f>
        <v>0</v>
      </c>
      <c r="I10" s="15">
        <f>VLOOKUP($A10,[1]Hoja1!$A$9:$AM$280,4,0)+VLOOKUP($A10,[1]Hoja1!$A$9:$AM$280,6,0)</f>
        <v>3922.5</v>
      </c>
      <c r="J10" s="15">
        <f>VLOOKUP($A10,[1]Hoja1!$A$9:$AM$280,9,0)+VLOOKUP($A10,[1]Hoja1!$A$9:$AM$280,10,0)+VLOOKUP($A10,[1]Hoja1!$A$9:$AM$280,11,0)</f>
        <v>0</v>
      </c>
      <c r="K10" s="16">
        <f t="shared" si="1"/>
        <v>11767.5</v>
      </c>
      <c r="L10" s="15">
        <f>VLOOKUP($A10,[1]Hoja1!$A$9:$AM$280,34,0)</f>
        <v>1402.66</v>
      </c>
      <c r="M10" s="16">
        <f t="shared" si="2"/>
        <v>10364.84</v>
      </c>
    </row>
    <row r="11" spans="1:15" s="11" customFormat="1" ht="10.5" customHeight="1" x14ac:dyDescent="0.25">
      <c r="A11" s="12" t="s">
        <v>53</v>
      </c>
      <c r="B11" s="13" t="s">
        <v>54</v>
      </c>
      <c r="C11" s="14" t="s">
        <v>46</v>
      </c>
      <c r="D11" s="14" t="s">
        <v>18</v>
      </c>
      <c r="E11" s="15">
        <f t="shared" si="0"/>
        <v>190</v>
      </c>
      <c r="F11" s="15">
        <f>VLOOKUP($A11,[1]Hoja1!$A$9:$AM$280,3,0)</f>
        <v>5700</v>
      </c>
      <c r="G11" s="15">
        <f>VLOOKUP($A11,[1]Hoja1!$A$9:$AM$280,8,0)</f>
        <v>0</v>
      </c>
      <c r="H11" s="15">
        <f>VLOOKUP($A11,[1]Hoja1!$A$9:$AM$280,5,0)+VLOOKUP($A11,[1]Hoja1!$A$9:$AM$280,7,0)</f>
        <v>0</v>
      </c>
      <c r="I11" s="15">
        <f>VLOOKUP($A11,[1]Hoja1!$A$9:$AM$280,4,0)+VLOOKUP($A11,[1]Hoja1!$A$9:$AM$280,6,0)</f>
        <v>2850</v>
      </c>
      <c r="J11" s="15">
        <f>VLOOKUP($A11,[1]Hoja1!$A$9:$AM$280,9,0)+VLOOKUP($A11,[1]Hoja1!$A$9:$AM$280,10,0)+VLOOKUP($A11,[1]Hoja1!$A$9:$AM$280,11,0)</f>
        <v>0</v>
      </c>
      <c r="K11" s="16">
        <f t="shared" si="1"/>
        <v>8550</v>
      </c>
      <c r="L11" s="15">
        <f>VLOOKUP($A11,[1]Hoja1!$A$9:$AM$280,34,0)</f>
        <v>4150.09</v>
      </c>
      <c r="M11" s="16">
        <f t="shared" si="2"/>
        <v>4399.91</v>
      </c>
    </row>
    <row r="12" spans="1:15" s="11" customFormat="1" ht="10.5" customHeight="1" x14ac:dyDescent="0.25">
      <c r="A12" s="12" t="s">
        <v>150</v>
      </c>
      <c r="B12" s="13" t="s">
        <v>129</v>
      </c>
      <c r="C12" s="14" t="s">
        <v>133</v>
      </c>
      <c r="D12" s="14" t="s">
        <v>185</v>
      </c>
      <c r="E12" s="15">
        <f t="shared" si="0"/>
        <v>387.32</v>
      </c>
      <c r="F12" s="15">
        <f>VLOOKUP($A12,[1]Hoja1!$A$9:$AM$280,3,0)</f>
        <v>11619.6</v>
      </c>
      <c r="G12" s="15">
        <f>VLOOKUP($A12,[1]Hoja1!$A$9:$AM$280,8,0)</f>
        <v>0</v>
      </c>
      <c r="H12" s="15">
        <f>VLOOKUP($A12,[1]Hoja1!$A$9:$AM$280,5,0)+VLOOKUP($A12,[1]Hoja1!$A$9:$AM$280,7,0)</f>
        <v>0</v>
      </c>
      <c r="I12" s="15">
        <f>VLOOKUP($A12,[1]Hoja1!$A$9:$AM$280,4,0)+VLOOKUP($A12,[1]Hoja1!$A$9:$AM$280,6,0)</f>
        <v>5809.8</v>
      </c>
      <c r="J12" s="15">
        <f>VLOOKUP($A12,[1]Hoja1!$A$9:$AM$280,9,0)+VLOOKUP($A12,[1]Hoja1!$A$9:$AM$280,10,0)+VLOOKUP($A12,[1]Hoja1!$A$9:$AM$280,11,0)</f>
        <v>0</v>
      </c>
      <c r="K12" s="16">
        <f t="shared" si="1"/>
        <v>17429.400000000001</v>
      </c>
      <c r="L12" s="15">
        <f>VLOOKUP($A12,[1]Hoja1!$A$9:$AM$280,34,0)</f>
        <v>2849.94</v>
      </c>
      <c r="M12" s="16">
        <f t="shared" si="2"/>
        <v>14579.460000000001</v>
      </c>
    </row>
    <row r="13" spans="1:15" s="11" customFormat="1" ht="10.5" customHeight="1" x14ac:dyDescent="0.25">
      <c r="A13" s="12" t="s">
        <v>169</v>
      </c>
      <c r="B13" s="13" t="s">
        <v>130</v>
      </c>
      <c r="C13" s="14" t="s">
        <v>132</v>
      </c>
      <c r="D13" s="14" t="s">
        <v>185</v>
      </c>
      <c r="E13" s="15">
        <f t="shared" si="0"/>
        <v>528.61333333333334</v>
      </c>
      <c r="F13" s="15">
        <f>VLOOKUP($A13,[1]Hoja1!$A$9:$AM$280,3,0)</f>
        <v>15858.4</v>
      </c>
      <c r="G13" s="15">
        <f>VLOOKUP($A13,[1]Hoja1!$A$9:$AM$280,8,0)</f>
        <v>0</v>
      </c>
      <c r="H13" s="15">
        <f>VLOOKUP($A13,[1]Hoja1!$A$9:$AM$280,5,0)+VLOOKUP($A13,[1]Hoja1!$A$9:$AM$280,7,0)</f>
        <v>0</v>
      </c>
      <c r="I13" s="15">
        <f>VLOOKUP($A13,[1]Hoja1!$A$9:$AM$280,4,0)+VLOOKUP($A13,[1]Hoja1!$A$9:$AM$280,6,0)</f>
        <v>7929.2</v>
      </c>
      <c r="J13" s="15">
        <f>VLOOKUP($A13,[1]Hoja1!$A$9:$AM$280,9,0)+VLOOKUP($A13,[1]Hoja1!$A$9:$AM$280,10,0)+VLOOKUP($A13,[1]Hoja1!$A$9:$AM$280,11,0)</f>
        <v>0</v>
      </c>
      <c r="K13" s="16">
        <f t="shared" si="1"/>
        <v>23787.599999999999</v>
      </c>
      <c r="L13" s="15">
        <f>VLOOKUP($A13,[1]Hoja1!$A$9:$AM$280,34,0)</f>
        <v>4420.1400000000003</v>
      </c>
      <c r="M13" s="16">
        <f t="shared" si="2"/>
        <v>19367.46</v>
      </c>
    </row>
    <row r="14" spans="1:15" s="11" customFormat="1" ht="10.5" customHeight="1" x14ac:dyDescent="0.25">
      <c r="A14" s="12" t="s">
        <v>151</v>
      </c>
      <c r="B14" s="13" t="s">
        <v>131</v>
      </c>
      <c r="C14" s="14" t="s">
        <v>133</v>
      </c>
      <c r="D14" s="14" t="s">
        <v>185</v>
      </c>
      <c r="E14" s="15">
        <f t="shared" si="0"/>
        <v>116.196</v>
      </c>
      <c r="F14" s="15">
        <f>VLOOKUP($A14,[1]Hoja1!$A$9:$AM$280,3,0)</f>
        <v>3485.88</v>
      </c>
      <c r="G14" s="15">
        <f>VLOOKUP($A14,[1]Hoja1!$A$9:$AM$280,8,0)</f>
        <v>477.52</v>
      </c>
      <c r="H14" s="15">
        <f>VLOOKUP($A14,[1]Hoja1!$A$9:$AM$280,5,0)+VLOOKUP($A14,[1]Hoja1!$A$9:$AM$280,7,0)</f>
        <v>0</v>
      </c>
      <c r="I14" s="15">
        <f>VLOOKUP($A14,[1]Hoja1!$A$9:$AM$280,4,0)+VLOOKUP($A14,[1]Hoja1!$A$9:$AM$280,6,0)</f>
        <v>1464.39</v>
      </c>
      <c r="J14" s="15">
        <f>VLOOKUP($A14,[1]Hoja1!$A$9:$AM$280,9,0)+VLOOKUP($A14,[1]Hoja1!$A$9:$AM$280,10,0)+VLOOKUP($A14,[1]Hoja1!$A$9:$AM$280,11,0)</f>
        <v>0</v>
      </c>
      <c r="K14" s="16">
        <f t="shared" si="1"/>
        <v>5427.79</v>
      </c>
      <c r="L14" s="15">
        <f>VLOOKUP($A14,[1]Hoja1!$A$9:$AM$280,34,0)</f>
        <v>688.57</v>
      </c>
      <c r="M14" s="16">
        <f t="shared" si="2"/>
        <v>4739.22</v>
      </c>
    </row>
    <row r="15" spans="1:15" s="11" customFormat="1" ht="10.5" customHeight="1" x14ac:dyDescent="0.25">
      <c r="A15" s="12" t="s">
        <v>65</v>
      </c>
      <c r="B15" s="13" t="s">
        <v>148</v>
      </c>
      <c r="C15" s="14" t="s">
        <v>133</v>
      </c>
      <c r="D15" s="14" t="s">
        <v>185</v>
      </c>
      <c r="E15" s="15">
        <f t="shared" si="0"/>
        <v>133.33333333333334</v>
      </c>
      <c r="F15" s="15">
        <f>VLOOKUP($A15,[1]Hoja1!$A$9:$AM$280,3,0)</f>
        <v>4000</v>
      </c>
      <c r="G15" s="15">
        <f>VLOOKUP($A15,[1]Hoja1!$A$9:$AM$280,8,0)</f>
        <v>0</v>
      </c>
      <c r="H15" s="15">
        <f>VLOOKUP($A15,[1]Hoja1!$A$9:$AM$280,5,0)+VLOOKUP($A15,[1]Hoja1!$A$9:$AM$280,7,0)</f>
        <v>0</v>
      </c>
      <c r="I15" s="15">
        <f>VLOOKUP($A15,[1]Hoja1!$A$9:$AM$280,4,0)+VLOOKUP($A15,[1]Hoja1!$A$9:$AM$280,6,0)</f>
        <v>2000</v>
      </c>
      <c r="J15" s="15">
        <f>VLOOKUP($A15,[1]Hoja1!$A$9:$AM$280,9,0)+VLOOKUP($A15,[1]Hoja1!$A$9:$AM$280,10,0)+VLOOKUP($A15,[1]Hoja1!$A$9:$AM$280,11,0)</f>
        <v>6489.25</v>
      </c>
      <c r="K15" s="16">
        <f t="shared" si="1"/>
        <v>12489.25</v>
      </c>
      <c r="L15" s="15">
        <f>VLOOKUP($A15,[1]Hoja1!$A$9:$AM$280,34,0)</f>
        <v>4475.79</v>
      </c>
      <c r="M15" s="16">
        <f t="shared" si="2"/>
        <v>8013.46</v>
      </c>
    </row>
    <row r="16" spans="1:15" s="11" customFormat="1" ht="10.5" customHeight="1" x14ac:dyDescent="0.25">
      <c r="A16" s="12"/>
      <c r="B16" s="17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3" s="11" customFormat="1" ht="17.25" customHeight="1" x14ac:dyDescent="0.25">
      <c r="A17" s="6" t="s">
        <v>175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3" s="11" customFormat="1" ht="10.5" customHeight="1" x14ac:dyDescent="0.25">
      <c r="A18" s="12" t="s">
        <v>19</v>
      </c>
      <c r="B18" s="13" t="s">
        <v>20</v>
      </c>
      <c r="C18" s="14" t="s">
        <v>176</v>
      </c>
      <c r="D18" s="14" t="s">
        <v>18</v>
      </c>
      <c r="E18" s="15">
        <f>+F18/30</f>
        <v>232.13333333333333</v>
      </c>
      <c r="F18" s="15">
        <f>VLOOKUP($A18,[1]Hoja1!$A$9:$AM$280,3,0)</f>
        <v>6964</v>
      </c>
      <c r="G18" s="15">
        <f>VLOOKUP($A18,[1]Hoja1!$A$9:$AM$280,8,0)</f>
        <v>0</v>
      </c>
      <c r="H18" s="15">
        <f>VLOOKUP($A18,[1]Hoja1!$A$9:$AM$280,5,0)+VLOOKUP($A18,[1]Hoja1!$A$9:$AM$280,7,0)</f>
        <v>0</v>
      </c>
      <c r="I18" s="15">
        <f>VLOOKUP($A18,[1]Hoja1!$A$9:$AM$280,4,0)+VLOOKUP($A18,[1]Hoja1!$A$9:$AM$280,6,0)</f>
        <v>3482</v>
      </c>
      <c r="J18" s="15">
        <f>VLOOKUP($A18,[1]Hoja1!$A$9:$AM$280,9,0)+VLOOKUP($A18,[1]Hoja1!$A$9:$AM$280,10,0)+VLOOKUP($A18,[1]Hoja1!$A$9:$AM$280,11,0)</f>
        <v>0</v>
      </c>
      <c r="K18" s="16">
        <f>SUM(F18:J18)</f>
        <v>10446</v>
      </c>
      <c r="L18" s="15">
        <f>VLOOKUP($A18,[1]Hoja1!$A$9:$AM$280,34,0)</f>
        <v>5540.73</v>
      </c>
      <c r="M18" s="16">
        <f>+K18-L18</f>
        <v>4905.2700000000004</v>
      </c>
    </row>
    <row r="19" spans="1:13" s="11" customFormat="1" ht="10.5" customHeight="1" x14ac:dyDescent="0.25">
      <c r="A19" s="12"/>
      <c r="B19" s="17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3" s="11" customFormat="1" ht="17.25" customHeight="1" x14ac:dyDescent="0.25">
      <c r="A20" s="6" t="s">
        <v>25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3" s="11" customFormat="1" ht="10.5" customHeight="1" x14ac:dyDescent="0.25">
      <c r="A21" s="12" t="s">
        <v>125</v>
      </c>
      <c r="B21" s="13" t="s">
        <v>144</v>
      </c>
      <c r="C21" s="14" t="s">
        <v>17</v>
      </c>
      <c r="D21" s="14" t="s">
        <v>185</v>
      </c>
      <c r="E21" s="15">
        <f t="shared" ref="E21:E22" si="3">+F21/30</f>
        <v>133.33333333333334</v>
      </c>
      <c r="F21" s="15">
        <f>VLOOKUP($A21,[1]Hoja1!$A$9:$AM$280,3,0)</f>
        <v>4000</v>
      </c>
      <c r="G21" s="15">
        <f>VLOOKUP($A21,[1]Hoja1!$A$9:$AM$280,8,0)</f>
        <v>0</v>
      </c>
      <c r="H21" s="15">
        <f>VLOOKUP($A21,[1]Hoja1!$A$9:$AM$280,5,0)+VLOOKUP($A21,[1]Hoja1!$A$9:$AM$280,7,0)</f>
        <v>0</v>
      </c>
      <c r="I21" s="15">
        <f>VLOOKUP($A21,[1]Hoja1!$A$9:$AM$280,4,0)+VLOOKUP($A21,[1]Hoja1!$A$9:$AM$280,6,0)</f>
        <v>2000</v>
      </c>
      <c r="J21" s="15">
        <f>VLOOKUP($A21,[1]Hoja1!$A$9:$AM$280,9,0)+VLOOKUP($A21,[1]Hoja1!$A$9:$AM$280,10,0)+VLOOKUP($A21,[1]Hoja1!$A$9:$AM$280,11,0)</f>
        <v>4705.1000000000004</v>
      </c>
      <c r="K21" s="16">
        <f t="shared" ref="K21:K22" si="4">SUM(F21:J21)</f>
        <v>10705.1</v>
      </c>
      <c r="L21" s="15">
        <f>VLOOKUP($A21,[1]Hoja1!$A$9:$AM$280,34,0)</f>
        <v>2245.3200000000002</v>
      </c>
      <c r="M21" s="16">
        <f t="shared" ref="M21" si="5">+K21-L21</f>
        <v>8459.7800000000007</v>
      </c>
    </row>
    <row r="22" spans="1:13" s="11" customFormat="1" ht="10.5" customHeight="1" x14ac:dyDescent="0.25">
      <c r="A22" s="12" t="s">
        <v>231</v>
      </c>
      <c r="B22" s="13" t="s">
        <v>232</v>
      </c>
      <c r="C22" s="14" t="s">
        <v>17</v>
      </c>
      <c r="D22" s="14" t="s">
        <v>185</v>
      </c>
      <c r="E22" s="15">
        <f t="shared" si="3"/>
        <v>222.22</v>
      </c>
      <c r="F22" s="15">
        <f>VLOOKUP($A22,[1]Hoja1!$A$9:$AM$280,3,0)</f>
        <v>6666.6</v>
      </c>
      <c r="G22" s="15">
        <f>VLOOKUP($A22,[1]Hoja1!$A$9:$AM$280,8,0)</f>
        <v>0</v>
      </c>
      <c r="H22" s="15">
        <f>VLOOKUP($A22,[1]Hoja1!$A$9:$AM$280,5,0)+VLOOKUP($A22,[1]Hoja1!$A$9:$AM$280,7,0)</f>
        <v>0</v>
      </c>
      <c r="I22" s="15">
        <f>VLOOKUP($A22,[1]Hoja1!$A$9:$AM$280,4,0)+VLOOKUP($A22,[1]Hoja1!$A$9:$AM$280,6,0)</f>
        <v>3333.3</v>
      </c>
      <c r="J22" s="15">
        <f>VLOOKUP($A22,[1]Hoja1!$A$9:$AM$280,9,0)+VLOOKUP($A22,[1]Hoja1!$A$9:$AM$280,10,0)+VLOOKUP($A22,[1]Hoja1!$A$9:$AM$280,11,0)</f>
        <v>3614.72</v>
      </c>
      <c r="K22" s="16">
        <f t="shared" si="4"/>
        <v>13614.62</v>
      </c>
      <c r="L22" s="15">
        <f>VLOOKUP($A22,[1]Hoja1!$A$9:$AM$280,34,0)</f>
        <v>1873.1</v>
      </c>
      <c r="M22" s="16">
        <f t="shared" ref="M22" si="6">+K22-L22</f>
        <v>11741.52</v>
      </c>
    </row>
    <row r="23" spans="1:13" s="11" customFormat="1" ht="10.5" customHeight="1" x14ac:dyDescent="0.25">
      <c r="A23" s="12"/>
      <c r="B23" s="17"/>
      <c r="C23" s="14"/>
      <c r="D23" s="14"/>
      <c r="E23" s="15"/>
      <c r="F23" s="15"/>
      <c r="G23" s="14"/>
      <c r="H23" s="14"/>
      <c r="I23" s="15">
        <v>0</v>
      </c>
      <c r="J23" s="14"/>
      <c r="K23" s="16"/>
      <c r="L23" s="16"/>
      <c r="M23" s="16"/>
    </row>
    <row r="24" spans="1:13" s="11" customFormat="1" ht="17.25" customHeight="1" x14ac:dyDescent="0.25">
      <c r="A24" s="6" t="s">
        <v>26</v>
      </c>
      <c r="B24" s="7"/>
      <c r="C24" s="8"/>
      <c r="D24" s="8"/>
      <c r="E24" s="9"/>
      <c r="F24" s="9"/>
      <c r="G24" s="8"/>
      <c r="H24" s="8"/>
      <c r="I24" s="8"/>
      <c r="J24" s="8"/>
      <c r="K24" s="10"/>
      <c r="L24" s="10"/>
      <c r="M24" s="10"/>
    </row>
    <row r="25" spans="1:13" s="11" customFormat="1" ht="10.5" customHeight="1" x14ac:dyDescent="0.25">
      <c r="A25" s="12" t="s">
        <v>27</v>
      </c>
      <c r="B25" s="13" t="s">
        <v>28</v>
      </c>
      <c r="C25" s="14" t="s">
        <v>17</v>
      </c>
      <c r="D25" s="14" t="s">
        <v>18</v>
      </c>
      <c r="E25" s="15">
        <f t="shared" ref="E25:E30" si="7">+F25/30</f>
        <v>203.73333333333332</v>
      </c>
      <c r="F25" s="15">
        <f>VLOOKUP($A25,[1]Hoja1!$A$9:$AM$280,3,0)</f>
        <v>6112</v>
      </c>
      <c r="G25" s="15">
        <f>VLOOKUP($A25,[1]Hoja1!$A$9:$AM$280,8,0)</f>
        <v>0</v>
      </c>
      <c r="H25" s="15">
        <f>VLOOKUP($A25,[1]Hoja1!$A$9:$AM$280,5,0)+VLOOKUP($A25,[1]Hoja1!$A$9:$AM$280,7,0)</f>
        <v>0</v>
      </c>
      <c r="I25" s="15">
        <f>VLOOKUP($A25,[1]Hoja1!$A$9:$AM$280,4,0)+VLOOKUP($A25,[1]Hoja1!$A$9:$AM$280,6,0)</f>
        <v>3056</v>
      </c>
      <c r="J25" s="15">
        <f>VLOOKUP($A25,[1]Hoja1!$A$9:$AM$280,9,0)+VLOOKUP($A25,[1]Hoja1!$A$9:$AM$280,10,0)+VLOOKUP($A25,[1]Hoja1!$A$9:$AM$280,11,0)</f>
        <v>0</v>
      </c>
      <c r="K25" s="16">
        <f t="shared" ref="K25:K30" si="8">SUM(F25:J25)</f>
        <v>9168</v>
      </c>
      <c r="L25" s="15">
        <f>VLOOKUP($A25,[1]Hoja1!$A$9:$AM$280,34,0)</f>
        <v>997.46</v>
      </c>
      <c r="M25" s="16">
        <f t="shared" ref="M25:M30" si="9">+K25-L25</f>
        <v>8170.54</v>
      </c>
    </row>
    <row r="26" spans="1:13" s="11" customFormat="1" ht="10.5" customHeight="1" x14ac:dyDescent="0.25">
      <c r="A26" s="12" t="s">
        <v>29</v>
      </c>
      <c r="B26" s="13" t="s">
        <v>30</v>
      </c>
      <c r="C26" s="14" t="s">
        <v>17</v>
      </c>
      <c r="D26" s="14" t="s">
        <v>18</v>
      </c>
      <c r="E26" s="15">
        <f t="shared" si="7"/>
        <v>256.53333333333336</v>
      </c>
      <c r="F26" s="15">
        <f>VLOOKUP($A26,[1]Hoja1!$A$9:$AM$280,3,0)</f>
        <v>7696</v>
      </c>
      <c r="G26" s="15">
        <f>VLOOKUP($A26,[1]Hoja1!$A$9:$AM$280,8,0)</f>
        <v>0</v>
      </c>
      <c r="H26" s="15">
        <f>VLOOKUP($A26,[1]Hoja1!$A$9:$AM$280,5,0)+VLOOKUP($A26,[1]Hoja1!$A$9:$AM$280,7,0)</f>
        <v>0</v>
      </c>
      <c r="I26" s="15">
        <f>VLOOKUP($A26,[1]Hoja1!$A$9:$AM$280,4,0)+VLOOKUP($A26,[1]Hoja1!$A$9:$AM$280,6,0)</f>
        <v>3848</v>
      </c>
      <c r="J26" s="15">
        <f>VLOOKUP($A26,[1]Hoja1!$A$9:$AM$280,9,0)+VLOOKUP($A26,[1]Hoja1!$A$9:$AM$280,10,0)+VLOOKUP($A26,[1]Hoja1!$A$9:$AM$280,11,0)</f>
        <v>0</v>
      </c>
      <c r="K26" s="16">
        <f t="shared" si="8"/>
        <v>11544</v>
      </c>
      <c r="L26" s="15">
        <f>VLOOKUP($A26,[1]Hoja1!$A$9:$AM$280,34,0)</f>
        <v>1438.86</v>
      </c>
      <c r="M26" s="16">
        <f t="shared" si="9"/>
        <v>10105.14</v>
      </c>
    </row>
    <row r="27" spans="1:13" s="11" customFormat="1" ht="10.5" customHeight="1" x14ac:dyDescent="0.25">
      <c r="A27" s="12" t="s">
        <v>218</v>
      </c>
      <c r="B27" s="13" t="s">
        <v>219</v>
      </c>
      <c r="C27" s="14" t="s">
        <v>17</v>
      </c>
      <c r="D27" s="14" t="s">
        <v>18</v>
      </c>
      <c r="E27" s="15">
        <f t="shared" si="7"/>
        <v>181.61166666666668</v>
      </c>
      <c r="F27" s="15">
        <f>VLOOKUP($A27,[1]Hoja1!$A$9:$AM$280,3,0)</f>
        <v>5448.35</v>
      </c>
      <c r="G27" s="15">
        <f>VLOOKUP($A27,[1]Hoja1!$A$9:$AM$280,8,0)</f>
        <v>0</v>
      </c>
      <c r="H27" s="15">
        <f>VLOOKUP($A27,[1]Hoja1!$A$9:$AM$280,5,0)+VLOOKUP($A27,[1]Hoja1!$A$9:$AM$280,7,0)</f>
        <v>0</v>
      </c>
      <c r="I27" s="15">
        <f>VLOOKUP($A27,[1]Hoja1!$A$9:$AM$280,4,0)+VLOOKUP($A27,[1]Hoja1!$A$9:$AM$280,6,0)</f>
        <v>1728.7</v>
      </c>
      <c r="J27" s="15">
        <f>VLOOKUP($A27,[1]Hoja1!$A$9:$AM$280,9,0)+VLOOKUP($A27,[1]Hoja1!$A$9:$AM$280,10,0)+VLOOKUP($A27,[1]Hoja1!$A$9:$AM$280,11,0)</f>
        <v>1113.9000000000001</v>
      </c>
      <c r="K27" s="16">
        <f t="shared" si="8"/>
        <v>8290.9500000000007</v>
      </c>
      <c r="L27" s="15">
        <f>VLOOKUP($A27,[1]Hoja1!$A$9:$AM$280,34,0)</f>
        <v>879.32</v>
      </c>
      <c r="M27" s="16">
        <f t="shared" si="9"/>
        <v>7411.630000000001</v>
      </c>
    </row>
    <row r="28" spans="1:13" s="11" customFormat="1" ht="10.5" customHeight="1" x14ac:dyDescent="0.25">
      <c r="A28" s="12" t="s">
        <v>208</v>
      </c>
      <c r="B28" s="13" t="s">
        <v>209</v>
      </c>
      <c r="C28" s="14" t="s">
        <v>17</v>
      </c>
      <c r="D28" s="14" t="s">
        <v>18</v>
      </c>
      <c r="E28" s="15">
        <f t="shared" si="7"/>
        <v>69.599999999999994</v>
      </c>
      <c r="F28" s="15">
        <f>VLOOKUP($A28,[1]Hoja1!$A$9:$AM$280,3,0)</f>
        <v>2088</v>
      </c>
      <c r="G28" s="15">
        <f>VLOOKUP($A28,[1]Hoja1!$A$9:$AM$280,8,0)</f>
        <v>286.02999999999997</v>
      </c>
      <c r="H28" s="15">
        <f>VLOOKUP($A28,[1]Hoja1!$A$9:$AM$280,5,0)+VLOOKUP($A28,[1]Hoja1!$A$9:$AM$280,7,0)</f>
        <v>0</v>
      </c>
      <c r="I28" s="15">
        <f>VLOOKUP($A28,[1]Hoja1!$A$9:$AM$280,4,0)+VLOOKUP($A28,[1]Hoja1!$A$9:$AM$280,6,0)</f>
        <v>2183.34</v>
      </c>
      <c r="J28" s="15">
        <f>VLOOKUP($A28,[1]Hoja1!$A$9:$AM$280,9,0)+VLOOKUP($A28,[1]Hoja1!$A$9:$AM$280,10,0)+VLOOKUP($A28,[1]Hoja1!$A$9:$AM$280,11,0)</f>
        <v>1397.89</v>
      </c>
      <c r="K28" s="16">
        <f t="shared" si="8"/>
        <v>5955.26</v>
      </c>
      <c r="L28" s="15">
        <f>VLOOKUP($A28,[1]Hoja1!$A$9:$AM$280,34,0)</f>
        <v>778.7</v>
      </c>
      <c r="M28" s="16">
        <f t="shared" si="9"/>
        <v>5176.5600000000004</v>
      </c>
    </row>
    <row r="29" spans="1:13" s="11" customFormat="1" ht="10.5" customHeight="1" x14ac:dyDescent="0.25">
      <c r="A29" s="12" t="s">
        <v>210</v>
      </c>
      <c r="B29" s="13" t="s">
        <v>211</v>
      </c>
      <c r="C29" s="14" t="s">
        <v>17</v>
      </c>
      <c r="D29" s="14" t="s">
        <v>18</v>
      </c>
      <c r="E29" s="15">
        <f t="shared" si="7"/>
        <v>133.33333333333334</v>
      </c>
      <c r="F29" s="15">
        <f>VLOOKUP($A29,[1]Hoja1!$A$9:$AM$280,3,0)</f>
        <v>4000</v>
      </c>
      <c r="G29" s="15">
        <f>VLOOKUP($A29,[1]Hoja1!$A$9:$AM$280,8,0)</f>
        <v>0</v>
      </c>
      <c r="H29" s="15">
        <f>VLOOKUP($A29,[1]Hoja1!$A$9:$AM$280,5,0)+VLOOKUP($A29,[1]Hoja1!$A$9:$AM$280,7,0)</f>
        <v>0</v>
      </c>
      <c r="I29" s="15">
        <f>VLOOKUP($A29,[1]Hoja1!$A$9:$AM$280,4,0)+VLOOKUP($A29,[1]Hoja1!$A$9:$AM$280,6,0)</f>
        <v>2000</v>
      </c>
      <c r="J29" s="15">
        <f>VLOOKUP($A29,[1]Hoja1!$A$9:$AM$280,9,0)+VLOOKUP($A29,[1]Hoja1!$A$9:$AM$280,10,0)+VLOOKUP($A29,[1]Hoja1!$A$9:$AM$280,11,0)</f>
        <v>4200</v>
      </c>
      <c r="K29" s="16">
        <f t="shared" si="8"/>
        <v>10200</v>
      </c>
      <c r="L29" s="15">
        <f>VLOOKUP($A29,[1]Hoja1!$A$9:$AM$280,34,0)</f>
        <v>1150.72</v>
      </c>
      <c r="M29" s="16">
        <f t="shared" si="9"/>
        <v>9049.2800000000007</v>
      </c>
    </row>
    <row r="30" spans="1:13" s="11" customFormat="1" ht="10.5" customHeight="1" x14ac:dyDescent="0.25">
      <c r="A30" s="12" t="s">
        <v>222</v>
      </c>
      <c r="B30" s="13" t="s">
        <v>223</v>
      </c>
      <c r="C30" s="14" t="s">
        <v>17</v>
      </c>
      <c r="D30" s="14" t="s">
        <v>18</v>
      </c>
      <c r="E30" s="15">
        <f t="shared" si="7"/>
        <v>115.24666666666667</v>
      </c>
      <c r="F30" s="15">
        <f>VLOOKUP($A30,[1]Hoja1!$A$9:$AM$280,3,0)</f>
        <v>3457.4</v>
      </c>
      <c r="G30" s="15">
        <f>VLOOKUP($A30,[1]Hoja1!$A$9:$AM$280,8,0)</f>
        <v>0</v>
      </c>
      <c r="H30" s="15">
        <f>VLOOKUP($A30,[1]Hoja1!$A$9:$AM$280,5,0)+VLOOKUP($A30,[1]Hoja1!$A$9:$AM$280,7,0)</f>
        <v>0</v>
      </c>
      <c r="I30" s="15">
        <f>VLOOKUP($A30,[1]Hoja1!$A$9:$AM$280,4,0)+VLOOKUP($A30,[1]Hoja1!$A$9:$AM$280,6,0)</f>
        <v>1728.7</v>
      </c>
      <c r="J30" s="15">
        <f>VLOOKUP($A30,[1]Hoja1!$A$9:$AM$280,9,0)+VLOOKUP($A30,[1]Hoja1!$A$9:$AM$280,10,0)+VLOOKUP($A30,[1]Hoja1!$A$9:$AM$280,11,0)</f>
        <v>1113.9000000000001</v>
      </c>
      <c r="K30" s="16">
        <f t="shared" si="8"/>
        <v>6300</v>
      </c>
      <c r="L30" s="15">
        <f>VLOOKUP($A30,[1]Hoja1!$A$9:$AM$280,34,0)</f>
        <v>330.5</v>
      </c>
      <c r="M30" s="16">
        <f t="shared" si="9"/>
        <v>5969.5</v>
      </c>
    </row>
    <row r="31" spans="1:13" s="11" customFormat="1" ht="10.5" customHeight="1" x14ac:dyDescent="0.25">
      <c r="A31" s="12"/>
      <c r="B31" s="17"/>
      <c r="C31" s="14"/>
      <c r="D31" s="14"/>
      <c r="E31" s="15"/>
      <c r="F31" s="15"/>
      <c r="G31" s="14"/>
      <c r="H31" s="14"/>
      <c r="I31" s="15"/>
      <c r="J31" s="14"/>
      <c r="K31" s="16"/>
      <c r="L31" s="16"/>
      <c r="M31" s="16"/>
    </row>
    <row r="32" spans="1:13" s="11" customFormat="1" ht="17.25" customHeight="1" x14ac:dyDescent="0.25">
      <c r="A32" s="6" t="s">
        <v>31</v>
      </c>
      <c r="B32" s="7"/>
      <c r="C32" s="8"/>
      <c r="D32" s="8"/>
      <c r="E32" s="9"/>
      <c r="F32" s="9"/>
      <c r="G32" s="8"/>
      <c r="H32" s="8"/>
      <c r="I32" s="8"/>
      <c r="J32" s="8"/>
      <c r="K32" s="10"/>
      <c r="L32" s="10"/>
      <c r="M32" s="10"/>
    </row>
    <row r="33" spans="1:13" s="20" customFormat="1" ht="10.5" customHeight="1" x14ac:dyDescent="0.25">
      <c r="A33" s="18" t="s">
        <v>32</v>
      </c>
      <c r="B33" s="13" t="s">
        <v>33</v>
      </c>
      <c r="C33" s="19" t="s">
        <v>34</v>
      </c>
      <c r="D33" s="19" t="s">
        <v>18</v>
      </c>
      <c r="E33" s="15">
        <f>+F33/30</f>
        <v>228.33333333333334</v>
      </c>
      <c r="F33" s="15">
        <f>VLOOKUP($A33,[1]Hoja1!$A$9:$AM$280,3,0)</f>
        <v>6850</v>
      </c>
      <c r="G33" s="15">
        <f>VLOOKUP($A33,[1]Hoja1!$A$9:$AM$280,8,0)</f>
        <v>0</v>
      </c>
      <c r="H33" s="15">
        <f>VLOOKUP($A33,[1]Hoja1!$A$9:$AM$280,5,0)+VLOOKUP($A33,[1]Hoja1!$A$9:$AM$280,7,0)</f>
        <v>0</v>
      </c>
      <c r="I33" s="15">
        <f>VLOOKUP($A33,[1]Hoja1!$A$9:$AM$280,4,0)+VLOOKUP($A33,[1]Hoja1!$A$9:$AM$280,6,0)</f>
        <v>3425</v>
      </c>
      <c r="J33" s="15">
        <f>VLOOKUP($A33,[1]Hoja1!$A$9:$AM$280,9,0)+VLOOKUP($A33,[1]Hoja1!$A$9:$AM$280,10,0)+VLOOKUP($A33,[1]Hoja1!$A$9:$AM$280,11,0)</f>
        <v>1925</v>
      </c>
      <c r="K33" s="16">
        <f>SUM(F33:J33)</f>
        <v>12200</v>
      </c>
      <c r="L33" s="15">
        <f>VLOOKUP($A33,[1]Hoja1!$A$9:$AM$280,34,0)</f>
        <v>2968.56</v>
      </c>
      <c r="M33" s="16">
        <f>+K33-L33</f>
        <v>9231.44</v>
      </c>
    </row>
    <row r="34" spans="1:13" s="11" customFormat="1" ht="10.5" customHeight="1" x14ac:dyDescent="0.25">
      <c r="A34" s="21"/>
      <c r="B34" s="17"/>
      <c r="C34" s="14"/>
      <c r="D34" s="14"/>
      <c r="E34" s="15"/>
      <c r="F34" s="15"/>
      <c r="G34" s="14"/>
      <c r="H34" s="14"/>
      <c r="I34" s="14"/>
      <c r="J34" s="14"/>
      <c r="K34" s="16"/>
      <c r="L34" s="16"/>
      <c r="M34" s="16"/>
    </row>
    <row r="35" spans="1:13" s="11" customFormat="1" ht="17.25" customHeight="1" x14ac:dyDescent="0.25">
      <c r="A35" s="6" t="s">
        <v>35</v>
      </c>
      <c r="B35" s="7"/>
      <c r="C35" s="8"/>
      <c r="D35" s="8"/>
      <c r="E35" s="9"/>
      <c r="F35" s="9"/>
      <c r="G35" s="8"/>
      <c r="H35" s="8"/>
      <c r="I35" s="8"/>
      <c r="J35" s="8"/>
      <c r="K35" s="10"/>
      <c r="L35" s="10"/>
      <c r="M35" s="10"/>
    </row>
    <row r="36" spans="1:13" s="11" customFormat="1" ht="10.5" customHeight="1" x14ac:dyDescent="0.25">
      <c r="A36" s="12" t="s">
        <v>36</v>
      </c>
      <c r="B36" s="13" t="s">
        <v>37</v>
      </c>
      <c r="C36" s="14" t="s">
        <v>17</v>
      </c>
      <c r="D36" s="14" t="s">
        <v>18</v>
      </c>
      <c r="E36" s="15">
        <f t="shared" ref="E36:E40" si="10">+F36/30</f>
        <v>320.2</v>
      </c>
      <c r="F36" s="15">
        <f>VLOOKUP($A36,[1]Hoja1!$A$9:$AM$280,3,0)</f>
        <v>9606</v>
      </c>
      <c r="G36" s="15">
        <f>VLOOKUP($A36,[1]Hoja1!$A$9:$AM$280,8,0)</f>
        <v>0</v>
      </c>
      <c r="H36" s="15">
        <f>VLOOKUP($A36,[1]Hoja1!$A$9:$AM$280,5,0)+VLOOKUP($A36,[1]Hoja1!$A$9:$AM$280,7,0)</f>
        <v>0</v>
      </c>
      <c r="I36" s="15">
        <f>VLOOKUP($A36,[1]Hoja1!$A$9:$AM$280,4,0)+VLOOKUP($A36,[1]Hoja1!$A$9:$AM$280,6,0)</f>
        <v>4803</v>
      </c>
      <c r="J36" s="15">
        <f>VLOOKUP($A36,[1]Hoja1!$A$9:$AM$280,9,0)+VLOOKUP($A36,[1]Hoja1!$A$9:$AM$280,10,0)+VLOOKUP($A36,[1]Hoja1!$A$9:$AM$280,11,0)</f>
        <v>0</v>
      </c>
      <c r="K36" s="16">
        <f t="shared" ref="K36:K40" si="11">SUM(F36:J36)</f>
        <v>14409</v>
      </c>
      <c r="L36" s="15">
        <f>VLOOKUP($A36,[1]Hoja1!$A$9:$AM$280,34,0)</f>
        <v>2085.6</v>
      </c>
      <c r="M36" s="16">
        <f t="shared" ref="M36:M40" si="12">+K36-L36</f>
        <v>12323.4</v>
      </c>
    </row>
    <row r="37" spans="1:13" s="11" customFormat="1" ht="10.5" customHeight="1" x14ac:dyDescent="0.25">
      <c r="A37" s="32" t="s">
        <v>197</v>
      </c>
      <c r="B37" s="13" t="s">
        <v>198</v>
      </c>
      <c r="C37" s="14" t="s">
        <v>17</v>
      </c>
      <c r="D37" s="14" t="s">
        <v>18</v>
      </c>
      <c r="E37" s="15">
        <f t="shared" si="10"/>
        <v>34.573999999999998</v>
      </c>
      <c r="F37" s="15">
        <f>VLOOKUP($A37,[1]Hoja1!$A$9:$AM$280,3,0)</f>
        <v>1037.22</v>
      </c>
      <c r="G37" s="15">
        <f>VLOOKUP($A37,[1]Hoja1!$A$9:$AM$280,8,0)</f>
        <v>888.73</v>
      </c>
      <c r="H37" s="15">
        <f>VLOOKUP($A37,[1]Hoja1!$A$9:$AM$280,5,0)+VLOOKUP($A37,[1]Hoja1!$A$9:$AM$280,7,0)</f>
        <v>959.5</v>
      </c>
      <c r="I37" s="15">
        <f>VLOOKUP($A37,[1]Hoja1!$A$9:$AM$280,4,0)+VLOOKUP($A37,[1]Hoja1!$A$9:$AM$280,6,0)</f>
        <v>1728.7</v>
      </c>
      <c r="J37" s="15">
        <f>VLOOKUP($A37,[1]Hoja1!$A$9:$AM$280,9,0)+VLOOKUP($A37,[1]Hoja1!$A$9:$AM$280,10,0)+VLOOKUP($A37,[1]Hoja1!$A$9:$AM$280,11,0)</f>
        <v>1906.95</v>
      </c>
      <c r="K37" s="16">
        <f t="shared" si="11"/>
        <v>6521.0999999999995</v>
      </c>
      <c r="L37" s="15">
        <f>VLOOKUP($A37,[1]Hoja1!$A$9:$AM$280,34,0)</f>
        <v>504.45</v>
      </c>
      <c r="M37" s="16">
        <f t="shared" si="12"/>
        <v>6016.65</v>
      </c>
    </row>
    <row r="38" spans="1:13" s="11" customFormat="1" ht="10.5" customHeight="1" x14ac:dyDescent="0.25">
      <c r="A38" s="32" t="s">
        <v>153</v>
      </c>
      <c r="B38" s="13" t="s">
        <v>126</v>
      </c>
      <c r="C38" s="14" t="s">
        <v>127</v>
      </c>
      <c r="D38" s="14" t="s">
        <v>185</v>
      </c>
      <c r="E38" s="15">
        <f t="shared" si="10"/>
        <v>95</v>
      </c>
      <c r="F38" s="15">
        <f>VLOOKUP($A38,[1]Hoja1!$A$9:$AM$280,3,0)</f>
        <v>2850</v>
      </c>
      <c r="G38" s="15">
        <f>VLOOKUP($A38,[1]Hoja1!$A$9:$AM$280,8,0)</f>
        <v>390.41</v>
      </c>
      <c r="H38" s="15">
        <f>VLOOKUP($A38,[1]Hoja1!$A$9:$AM$280,5,0)+VLOOKUP($A38,[1]Hoja1!$A$9:$AM$280,7,0)</f>
        <v>0</v>
      </c>
      <c r="I38" s="15">
        <f>VLOOKUP($A38,[1]Hoja1!$A$9:$AM$280,4,0)+VLOOKUP($A38,[1]Hoja1!$A$9:$AM$280,6,0)</f>
        <v>1197.26</v>
      </c>
      <c r="J38" s="15">
        <f>VLOOKUP($A38,[1]Hoja1!$A$9:$AM$280,9,0)+VLOOKUP($A38,[1]Hoja1!$A$9:$AM$280,10,0)+VLOOKUP($A38,[1]Hoja1!$A$9:$AM$280,11,0)</f>
        <v>1907.51</v>
      </c>
      <c r="K38" s="16">
        <f t="shared" si="11"/>
        <v>6345.18</v>
      </c>
      <c r="L38" s="15">
        <f>VLOOKUP($A38,[1]Hoja1!$A$9:$AM$280,34,0)</f>
        <v>925.76</v>
      </c>
      <c r="M38" s="16">
        <f t="shared" si="12"/>
        <v>5419.42</v>
      </c>
    </row>
    <row r="39" spans="1:13" s="11" customFormat="1" ht="10.5" customHeight="1" x14ac:dyDescent="0.2">
      <c r="A39" s="32" t="s">
        <v>202</v>
      </c>
      <c r="B39" s="33" t="s">
        <v>203</v>
      </c>
      <c r="C39" s="14" t="s">
        <v>17</v>
      </c>
      <c r="D39" s="14" t="s">
        <v>185</v>
      </c>
      <c r="E39" s="15">
        <f t="shared" si="10"/>
        <v>115.24666666666667</v>
      </c>
      <c r="F39" s="15">
        <f>VLOOKUP($A39,[1]Hoja1!$A$9:$AM$280,3,0)</f>
        <v>3457.4</v>
      </c>
      <c r="G39" s="15">
        <f>VLOOKUP($A39,[1]Hoja1!$A$9:$AM$280,8,0)</f>
        <v>0</v>
      </c>
      <c r="H39" s="15">
        <f>VLOOKUP($A39,[1]Hoja1!$A$9:$AM$280,5,0)+VLOOKUP($A39,[1]Hoja1!$A$9:$AM$280,7,0)</f>
        <v>0</v>
      </c>
      <c r="I39" s="15">
        <f>VLOOKUP($A39,[1]Hoja1!$A$9:$AM$280,4,0)+VLOOKUP($A39,[1]Hoja1!$A$9:$AM$280,6,0)</f>
        <v>1728.7</v>
      </c>
      <c r="J39" s="15">
        <f>VLOOKUP($A39,[1]Hoja1!$A$9:$AM$280,9,0)+VLOOKUP($A39,[1]Hoja1!$A$9:$AM$280,10,0)+VLOOKUP($A39,[1]Hoja1!$A$9:$AM$280,11,0)</f>
        <v>2413.9</v>
      </c>
      <c r="K39" s="16">
        <f t="shared" si="11"/>
        <v>7600</v>
      </c>
      <c r="L39" s="15">
        <f>VLOOKUP($A39,[1]Hoja1!$A$9:$AM$280,34,0)</f>
        <v>753.24</v>
      </c>
      <c r="M39" s="16">
        <f t="shared" si="12"/>
        <v>6846.76</v>
      </c>
    </row>
    <row r="40" spans="1:13" s="11" customFormat="1" ht="10.5" customHeight="1" x14ac:dyDescent="0.2">
      <c r="A40" s="32" t="s">
        <v>204</v>
      </c>
      <c r="B40" s="33" t="s">
        <v>205</v>
      </c>
      <c r="C40" s="14" t="s">
        <v>17</v>
      </c>
      <c r="D40" s="14" t="s">
        <v>185</v>
      </c>
      <c r="E40" s="15">
        <f t="shared" si="10"/>
        <v>115.24666666666667</v>
      </c>
      <c r="F40" s="15">
        <f>VLOOKUP($A40,[1]Hoja1!$A$9:$AM$280,3,0)</f>
        <v>3457.4</v>
      </c>
      <c r="G40" s="15">
        <f>VLOOKUP($A40,[1]Hoja1!$A$9:$AM$280,8,0)</f>
        <v>0</v>
      </c>
      <c r="H40" s="15">
        <f>VLOOKUP($A40,[1]Hoja1!$A$9:$AM$280,5,0)+VLOOKUP($A40,[1]Hoja1!$A$9:$AM$280,7,0)</f>
        <v>0</v>
      </c>
      <c r="I40" s="15">
        <f>VLOOKUP($A40,[1]Hoja1!$A$9:$AM$280,4,0)+VLOOKUP($A40,[1]Hoja1!$A$9:$AM$280,6,0)</f>
        <v>1728.7</v>
      </c>
      <c r="J40" s="15">
        <f>VLOOKUP($A40,[1]Hoja1!$A$9:$AM$280,9,0)+VLOOKUP($A40,[1]Hoja1!$A$9:$AM$280,10,0)+VLOOKUP($A40,[1]Hoja1!$A$9:$AM$280,11,0)</f>
        <v>2413.9</v>
      </c>
      <c r="K40" s="16">
        <f t="shared" si="11"/>
        <v>7600</v>
      </c>
      <c r="L40" s="15">
        <f>VLOOKUP($A40,[1]Hoja1!$A$9:$AM$280,34,0)</f>
        <v>753.24</v>
      </c>
      <c r="M40" s="16">
        <f t="shared" si="12"/>
        <v>6846.76</v>
      </c>
    </row>
    <row r="41" spans="1:13" s="11" customFormat="1" ht="10.5" customHeight="1" x14ac:dyDescent="0.25">
      <c r="A41" s="32"/>
      <c r="B41" s="17"/>
      <c r="C41" s="14"/>
      <c r="D41" s="14"/>
      <c r="E41" s="15"/>
      <c r="F41" s="15"/>
      <c r="G41" s="14"/>
      <c r="H41" s="14"/>
      <c r="I41" s="14"/>
      <c r="J41" s="14"/>
      <c r="K41" s="16"/>
      <c r="L41" s="16"/>
      <c r="M41" s="16"/>
    </row>
    <row r="42" spans="1:13" s="11" customFormat="1" ht="17.25" customHeight="1" x14ac:dyDescent="0.25">
      <c r="A42" s="6" t="s">
        <v>40</v>
      </c>
      <c r="B42" s="7"/>
      <c r="C42" s="8"/>
      <c r="D42" s="8"/>
      <c r="E42" s="9"/>
      <c r="F42" s="9"/>
      <c r="G42" s="8"/>
      <c r="H42" s="8"/>
      <c r="I42" s="8"/>
      <c r="J42" s="8"/>
      <c r="K42" s="10"/>
      <c r="L42" s="10"/>
      <c r="M42" s="10"/>
    </row>
    <row r="43" spans="1:13" s="11" customFormat="1" ht="10.5" customHeight="1" x14ac:dyDescent="0.25">
      <c r="A43" s="32" t="s">
        <v>41</v>
      </c>
      <c r="B43" s="13" t="s">
        <v>42</v>
      </c>
      <c r="C43" s="14" t="s">
        <v>43</v>
      </c>
      <c r="D43" s="14" t="s">
        <v>18</v>
      </c>
      <c r="E43" s="15">
        <f t="shared" ref="E43:E65" si="13">+F43/30</f>
        <v>183.05</v>
      </c>
      <c r="F43" s="15">
        <f>VLOOKUP($A43,[1]Hoja1!$A$9:$AM$280,3,0)</f>
        <v>5491.5</v>
      </c>
      <c r="G43" s="15">
        <f>VLOOKUP($A43,[1]Hoja1!$A$9:$AM$280,8,0)</f>
        <v>0</v>
      </c>
      <c r="H43" s="15">
        <f>VLOOKUP($A43,[1]Hoja1!$A$9:$AM$280,5,0)+VLOOKUP($A43,[1]Hoja1!$A$9:$AM$280,7,0)</f>
        <v>0</v>
      </c>
      <c r="I43" s="15">
        <f>VLOOKUP($A43,[1]Hoja1!$A$9:$AM$280,4,0)+VLOOKUP($A43,[1]Hoja1!$A$9:$AM$280,6,0)</f>
        <v>3922.5</v>
      </c>
      <c r="J43" s="15">
        <f>VLOOKUP($A43,[1]Hoja1!$A$9:$AM$280,9,0)+VLOOKUP($A43,[1]Hoja1!$A$9:$AM$280,10,0)+VLOOKUP($A43,[1]Hoja1!$A$9:$AM$280,11,0)</f>
        <v>1176.75</v>
      </c>
      <c r="K43" s="16">
        <f t="shared" ref="K43:K65" si="14">SUM(F43:J43)</f>
        <v>10590.75</v>
      </c>
      <c r="L43" s="15">
        <f>VLOOKUP($A43,[1]Hoja1!$A$9:$AM$280,34,0)</f>
        <v>2879.08</v>
      </c>
      <c r="M43" s="16">
        <f t="shared" ref="M43:M64" si="15">+K43-L43</f>
        <v>7711.67</v>
      </c>
    </row>
    <row r="44" spans="1:13" s="11" customFormat="1" ht="10.5" customHeight="1" x14ac:dyDescent="0.25">
      <c r="A44" s="32" t="s">
        <v>44</v>
      </c>
      <c r="B44" s="13" t="s">
        <v>45</v>
      </c>
      <c r="C44" s="14" t="s">
        <v>46</v>
      </c>
      <c r="D44" s="14" t="s">
        <v>18</v>
      </c>
      <c r="E44" s="15">
        <f t="shared" si="13"/>
        <v>148</v>
      </c>
      <c r="F44" s="15">
        <f>VLOOKUP($A44,[1]Hoja1!$A$9:$AM$280,3,0)</f>
        <v>4440</v>
      </c>
      <c r="G44" s="15">
        <f>VLOOKUP($A44,[1]Hoja1!$A$9:$AM$280,8,0)</f>
        <v>0</v>
      </c>
      <c r="H44" s="15">
        <f>VLOOKUP($A44,[1]Hoja1!$A$9:$AM$280,5,0)+VLOOKUP($A44,[1]Hoja1!$A$9:$AM$280,7,0)</f>
        <v>0</v>
      </c>
      <c r="I44" s="15">
        <f>VLOOKUP($A44,[1]Hoja1!$A$9:$AM$280,4,0)+VLOOKUP($A44,[1]Hoja1!$A$9:$AM$280,6,0)</f>
        <v>2220</v>
      </c>
      <c r="J44" s="15">
        <f>VLOOKUP($A44,[1]Hoja1!$A$9:$AM$280,9,0)+VLOOKUP($A44,[1]Hoja1!$A$9:$AM$280,10,0)+VLOOKUP($A44,[1]Hoja1!$A$9:$AM$280,11,0)</f>
        <v>0</v>
      </c>
      <c r="K44" s="16">
        <f t="shared" si="14"/>
        <v>6660</v>
      </c>
      <c r="L44" s="15">
        <f>VLOOKUP($A44,[1]Hoja1!$A$9:$AM$280,34,0)</f>
        <v>386.92</v>
      </c>
      <c r="M44" s="16">
        <f t="shared" si="15"/>
        <v>6273.08</v>
      </c>
    </row>
    <row r="45" spans="1:13" s="11" customFormat="1" ht="10.5" customHeight="1" x14ac:dyDescent="0.25">
      <c r="A45" s="32" t="s">
        <v>47</v>
      </c>
      <c r="B45" s="13" t="s">
        <v>48</v>
      </c>
      <c r="C45" s="14" t="s">
        <v>46</v>
      </c>
      <c r="D45" s="14" t="s">
        <v>18</v>
      </c>
      <c r="E45" s="15">
        <f t="shared" si="13"/>
        <v>148</v>
      </c>
      <c r="F45" s="15">
        <f>VLOOKUP($A45,[1]Hoja1!$A$9:$AM$280,3,0)</f>
        <v>4440</v>
      </c>
      <c r="G45" s="15">
        <f>VLOOKUP($A45,[1]Hoja1!$A$9:$AM$280,8,0)</f>
        <v>0</v>
      </c>
      <c r="H45" s="15">
        <f>VLOOKUP($A45,[1]Hoja1!$A$9:$AM$280,5,0)+VLOOKUP($A45,[1]Hoja1!$A$9:$AM$280,7,0)</f>
        <v>0</v>
      </c>
      <c r="I45" s="15">
        <f>VLOOKUP($A45,[1]Hoja1!$A$9:$AM$280,4,0)+VLOOKUP($A45,[1]Hoja1!$A$9:$AM$280,6,0)</f>
        <v>2220</v>
      </c>
      <c r="J45" s="15">
        <f>VLOOKUP($A45,[1]Hoja1!$A$9:$AM$280,9,0)+VLOOKUP($A45,[1]Hoja1!$A$9:$AM$280,10,0)+VLOOKUP($A45,[1]Hoja1!$A$9:$AM$280,11,0)</f>
        <v>0</v>
      </c>
      <c r="K45" s="16">
        <f t="shared" si="14"/>
        <v>6660</v>
      </c>
      <c r="L45" s="15">
        <f>VLOOKUP($A45,[1]Hoja1!$A$9:$AM$280,34,0)</f>
        <v>2933.51</v>
      </c>
      <c r="M45" s="16">
        <f t="shared" si="15"/>
        <v>3726.49</v>
      </c>
    </row>
    <row r="46" spans="1:13" s="11" customFormat="1" ht="10.5" customHeight="1" x14ac:dyDescent="0.25">
      <c r="A46" s="32" t="s">
        <v>49</v>
      </c>
      <c r="B46" s="13" t="s">
        <v>50</v>
      </c>
      <c r="C46" s="14" t="s">
        <v>46</v>
      </c>
      <c r="D46" s="14" t="s">
        <v>18</v>
      </c>
      <c r="E46" s="15">
        <f t="shared" si="13"/>
        <v>148</v>
      </c>
      <c r="F46" s="15">
        <f>VLOOKUP($A46,[1]Hoja1!$A$9:$AM$280,3,0)</f>
        <v>4440</v>
      </c>
      <c r="G46" s="15">
        <f>VLOOKUP($A46,[1]Hoja1!$A$9:$AM$280,8,0)</f>
        <v>0</v>
      </c>
      <c r="H46" s="15">
        <f>VLOOKUP($A46,[1]Hoja1!$A$9:$AM$280,5,0)+VLOOKUP($A46,[1]Hoja1!$A$9:$AM$280,7,0)</f>
        <v>0</v>
      </c>
      <c r="I46" s="15">
        <f>VLOOKUP($A46,[1]Hoja1!$A$9:$AM$280,4,0)+VLOOKUP($A46,[1]Hoja1!$A$9:$AM$280,6,0)</f>
        <v>2220</v>
      </c>
      <c r="J46" s="15">
        <f>VLOOKUP($A46,[1]Hoja1!$A$9:$AM$280,9,0)+VLOOKUP($A46,[1]Hoja1!$A$9:$AM$280,10,0)+VLOOKUP($A46,[1]Hoja1!$A$9:$AM$280,11,0)</f>
        <v>0</v>
      </c>
      <c r="K46" s="16">
        <f t="shared" si="14"/>
        <v>6660</v>
      </c>
      <c r="L46" s="15">
        <f>VLOOKUP($A46,[1]Hoja1!$A$9:$AM$280,34,0)</f>
        <v>2935.03</v>
      </c>
      <c r="M46" s="16">
        <f t="shared" si="15"/>
        <v>3724.97</v>
      </c>
    </row>
    <row r="47" spans="1:13" s="11" customFormat="1" ht="10.5" customHeight="1" x14ac:dyDescent="0.25">
      <c r="A47" s="32" t="s">
        <v>51</v>
      </c>
      <c r="B47" s="13" t="s">
        <v>52</v>
      </c>
      <c r="C47" s="14" t="s">
        <v>43</v>
      </c>
      <c r="D47" s="14" t="s">
        <v>18</v>
      </c>
      <c r="E47" s="15">
        <f t="shared" si="13"/>
        <v>203.73333333333332</v>
      </c>
      <c r="F47" s="15">
        <f>VLOOKUP($A47,[1]Hoja1!$A$9:$AM$280,3,0)</f>
        <v>6112</v>
      </c>
      <c r="G47" s="15">
        <f>VLOOKUP($A47,[1]Hoja1!$A$9:$AM$280,8,0)</f>
        <v>0</v>
      </c>
      <c r="H47" s="15">
        <f>VLOOKUP($A47,[1]Hoja1!$A$9:$AM$280,5,0)+VLOOKUP($A47,[1]Hoja1!$A$9:$AM$280,7,0)</f>
        <v>0</v>
      </c>
      <c r="I47" s="15">
        <f>VLOOKUP($A47,[1]Hoja1!$A$9:$AM$280,4,0)+VLOOKUP($A47,[1]Hoja1!$A$9:$AM$280,6,0)</f>
        <v>3056</v>
      </c>
      <c r="J47" s="15">
        <f>VLOOKUP($A47,[1]Hoja1!$A$9:$AM$280,9,0)+VLOOKUP($A47,[1]Hoja1!$A$9:$AM$280,10,0)+VLOOKUP($A47,[1]Hoja1!$A$9:$AM$280,11,0)</f>
        <v>2916.8</v>
      </c>
      <c r="K47" s="16">
        <f t="shared" si="14"/>
        <v>12084.8</v>
      </c>
      <c r="L47" s="15">
        <f>VLOOKUP($A47,[1]Hoja1!$A$9:$AM$280,34,0)</f>
        <v>5710.76</v>
      </c>
      <c r="M47" s="16">
        <f t="shared" si="15"/>
        <v>6374.0399999999991</v>
      </c>
    </row>
    <row r="48" spans="1:13" s="11" customFormat="1" ht="10.5" customHeight="1" x14ac:dyDescent="0.25">
      <c r="A48" s="32" t="s">
        <v>38</v>
      </c>
      <c r="B48" s="13" t="s">
        <v>39</v>
      </c>
      <c r="C48" s="14" t="s">
        <v>17</v>
      </c>
      <c r="D48" s="14" t="s">
        <v>18</v>
      </c>
      <c r="E48" s="15">
        <f t="shared" si="13"/>
        <v>175.96</v>
      </c>
      <c r="F48" s="15">
        <f>VLOOKUP($A48,[1]Hoja1!$A$9:$AM$280,3,0)</f>
        <v>5278.8</v>
      </c>
      <c r="G48" s="15">
        <f>VLOOKUP($A48,[1]Hoja1!$A$9:$AM$280,8,0)</f>
        <v>0</v>
      </c>
      <c r="H48" s="15">
        <f>VLOOKUP($A48,[1]Hoja1!$A$9:$AM$280,5,0)+VLOOKUP($A48,[1]Hoja1!$A$9:$AM$280,7,0)</f>
        <v>0</v>
      </c>
      <c r="I48" s="15">
        <f>VLOOKUP($A48,[1]Hoja1!$A$9:$AM$280,4,0)+VLOOKUP($A48,[1]Hoja1!$A$9:$AM$280,6,0)</f>
        <v>2639.4</v>
      </c>
      <c r="J48" s="15">
        <f>VLOOKUP($A48,[1]Hoja1!$A$9:$AM$280,9,0)+VLOOKUP($A48,[1]Hoja1!$A$9:$AM$280,10,0)+VLOOKUP($A48,[1]Hoja1!$A$9:$AM$280,11,0)</f>
        <v>1847.58</v>
      </c>
      <c r="K48" s="16">
        <f t="shared" si="14"/>
        <v>9765.7800000000007</v>
      </c>
      <c r="L48" s="15">
        <f>VLOOKUP($A48,[1]Hoja1!$A$9:$AM$280,34,0)</f>
        <v>1078.45</v>
      </c>
      <c r="M48" s="16">
        <f t="shared" si="15"/>
        <v>8687.33</v>
      </c>
    </row>
    <row r="49" spans="1:13" s="11" customFormat="1" ht="10.5" customHeight="1" x14ac:dyDescent="0.25">
      <c r="A49" s="32" t="s">
        <v>55</v>
      </c>
      <c r="B49" s="13" t="s">
        <v>56</v>
      </c>
      <c r="C49" s="14" t="s">
        <v>17</v>
      </c>
      <c r="D49" s="14" t="s">
        <v>18</v>
      </c>
      <c r="E49" s="15">
        <f t="shared" si="13"/>
        <v>344.53333333333336</v>
      </c>
      <c r="F49" s="15">
        <f>VLOOKUP($A49,[1]Hoja1!$A$9:$AM$280,3,0)</f>
        <v>10336</v>
      </c>
      <c r="G49" s="15">
        <f>VLOOKUP($A49,[1]Hoja1!$A$9:$AM$280,8,0)</f>
        <v>0</v>
      </c>
      <c r="H49" s="15">
        <f>VLOOKUP($A49,[1]Hoja1!$A$9:$AM$280,5,0)+VLOOKUP($A49,[1]Hoja1!$A$9:$AM$280,7,0)</f>
        <v>0</v>
      </c>
      <c r="I49" s="15">
        <f>VLOOKUP($A49,[1]Hoja1!$A$9:$AM$280,4,0)+VLOOKUP($A49,[1]Hoja1!$A$9:$AM$280,6,0)</f>
        <v>5168</v>
      </c>
      <c r="J49" s="15">
        <f>VLOOKUP($A49,[1]Hoja1!$A$9:$AM$280,9,0)+VLOOKUP($A49,[1]Hoja1!$A$9:$AM$280,10,0)+VLOOKUP($A49,[1]Hoja1!$A$9:$AM$280,11,0)</f>
        <v>0</v>
      </c>
      <c r="K49" s="16">
        <f t="shared" si="14"/>
        <v>15504</v>
      </c>
      <c r="L49" s="15">
        <f>VLOOKUP($A49,[1]Hoja1!$A$9:$AM$280,34,0)</f>
        <v>6200.4</v>
      </c>
      <c r="M49" s="16">
        <f t="shared" si="15"/>
        <v>9303.6</v>
      </c>
    </row>
    <row r="50" spans="1:13" s="11" customFormat="1" ht="10.5" customHeight="1" x14ac:dyDescent="0.25">
      <c r="A50" s="32" t="s">
        <v>57</v>
      </c>
      <c r="B50" s="13" t="s">
        <v>58</v>
      </c>
      <c r="C50" s="14" t="s">
        <v>59</v>
      </c>
      <c r="D50" s="14" t="s">
        <v>18</v>
      </c>
      <c r="E50" s="15">
        <f t="shared" si="13"/>
        <v>350</v>
      </c>
      <c r="F50" s="15">
        <f>VLOOKUP($A50,[1]Hoja1!$A$9:$AM$280,3,0)</f>
        <v>10500</v>
      </c>
      <c r="G50" s="15">
        <f>VLOOKUP($A50,[1]Hoja1!$A$9:$AM$280,8,0)</f>
        <v>0</v>
      </c>
      <c r="H50" s="15">
        <f>VLOOKUP($A50,[1]Hoja1!$A$9:$AM$280,5,0)+VLOOKUP($A50,[1]Hoja1!$A$9:$AM$280,7,0)</f>
        <v>0</v>
      </c>
      <c r="I50" s="15">
        <f>VLOOKUP($A50,[1]Hoja1!$A$9:$AM$280,4,0)+VLOOKUP($A50,[1]Hoja1!$A$9:$AM$280,6,0)</f>
        <v>5250</v>
      </c>
      <c r="J50" s="15">
        <f>VLOOKUP($A50,[1]Hoja1!$A$9:$AM$280,9,0)+VLOOKUP($A50,[1]Hoja1!$A$9:$AM$280,10,0)+VLOOKUP($A50,[1]Hoja1!$A$9:$AM$280,11,0)</f>
        <v>0</v>
      </c>
      <c r="K50" s="16">
        <f t="shared" si="14"/>
        <v>15750</v>
      </c>
      <c r="L50" s="15">
        <f>VLOOKUP($A50,[1]Hoja1!$A$9:$AM$280,34,0)</f>
        <v>4380.3500000000004</v>
      </c>
      <c r="M50" s="16">
        <f t="shared" si="15"/>
        <v>11369.65</v>
      </c>
    </row>
    <row r="51" spans="1:13" s="11" customFormat="1" ht="10.5" customHeight="1" x14ac:dyDescent="0.25">
      <c r="A51" s="32" t="s">
        <v>60</v>
      </c>
      <c r="B51" s="13" t="s">
        <v>61</v>
      </c>
      <c r="C51" s="14" t="s">
        <v>62</v>
      </c>
      <c r="D51" s="14" t="s">
        <v>18</v>
      </c>
      <c r="E51" s="15">
        <f t="shared" si="13"/>
        <v>141.86666666666667</v>
      </c>
      <c r="F51" s="15">
        <f>VLOOKUP($A51,[1]Hoja1!$A$9:$AM$280,3,0)</f>
        <v>4256</v>
      </c>
      <c r="G51" s="15">
        <f>VLOOKUP($A51,[1]Hoja1!$A$9:$AM$280,8,0)</f>
        <v>0</v>
      </c>
      <c r="H51" s="15">
        <f>VLOOKUP($A51,[1]Hoja1!$A$9:$AM$280,5,0)+VLOOKUP($A51,[1]Hoja1!$A$9:$AM$280,7,0)</f>
        <v>0</v>
      </c>
      <c r="I51" s="15">
        <f>VLOOKUP($A51,[1]Hoja1!$A$9:$AM$280,4,0)+VLOOKUP($A51,[1]Hoja1!$A$9:$AM$280,6,0)</f>
        <v>2128</v>
      </c>
      <c r="J51" s="15">
        <f>VLOOKUP($A51,[1]Hoja1!$A$9:$AM$280,9,0)+VLOOKUP($A51,[1]Hoja1!$A$9:$AM$280,10,0)+VLOOKUP($A51,[1]Hoja1!$A$9:$AM$280,11,0)</f>
        <v>0</v>
      </c>
      <c r="K51" s="16">
        <f t="shared" si="14"/>
        <v>6384</v>
      </c>
      <c r="L51" s="15">
        <f>VLOOKUP($A51,[1]Hoja1!$A$9:$AM$280,34,0)</f>
        <v>349.32</v>
      </c>
      <c r="M51" s="16">
        <f t="shared" si="15"/>
        <v>6034.68</v>
      </c>
    </row>
    <row r="52" spans="1:13" s="11" customFormat="1" ht="10.5" customHeight="1" x14ac:dyDescent="0.25">
      <c r="A52" s="32" t="s">
        <v>165</v>
      </c>
      <c r="B52" s="13" t="s">
        <v>64</v>
      </c>
      <c r="C52" s="14" t="s">
        <v>63</v>
      </c>
      <c r="D52" s="14" t="s">
        <v>18</v>
      </c>
      <c r="E52" s="15">
        <f t="shared" si="13"/>
        <v>391.91533333333331</v>
      </c>
      <c r="F52" s="15">
        <f>VLOOKUP($A52,[1]Hoja1!$A$9:$AM$280,3,0)</f>
        <v>11757.46</v>
      </c>
      <c r="G52" s="15">
        <f>VLOOKUP($A52,[1]Hoja1!$A$9:$AM$280,8,0)</f>
        <v>0</v>
      </c>
      <c r="H52" s="15">
        <f>VLOOKUP($A52,[1]Hoja1!$A$9:$AM$280,5,0)+VLOOKUP($A52,[1]Hoja1!$A$9:$AM$280,7,0)</f>
        <v>0</v>
      </c>
      <c r="I52" s="15">
        <f>VLOOKUP($A52,[1]Hoja1!$A$9:$AM$280,4,0)+VLOOKUP($A52,[1]Hoja1!$A$9:$AM$280,6,0)</f>
        <v>4275.4399999999996</v>
      </c>
      <c r="J52" s="15">
        <f>VLOOKUP($A52,[1]Hoja1!$A$9:$AM$280,9,0)+VLOOKUP($A52,[1]Hoja1!$A$9:$AM$280,10,0)+VLOOKUP($A52,[1]Hoja1!$A$9:$AM$280,11,0)</f>
        <v>2600</v>
      </c>
      <c r="K52" s="16">
        <f t="shared" si="14"/>
        <v>18632.899999999998</v>
      </c>
      <c r="L52" s="15">
        <f>VLOOKUP($A52,[1]Hoja1!$A$9:$AM$280,34,0)</f>
        <v>5557.24</v>
      </c>
      <c r="M52" s="16">
        <f t="shared" si="15"/>
        <v>13075.659999999998</v>
      </c>
    </row>
    <row r="53" spans="1:13" s="11" customFormat="1" ht="10.5" customHeight="1" x14ac:dyDescent="0.25">
      <c r="A53" s="32" t="s">
        <v>166</v>
      </c>
      <c r="B53" s="13" t="s">
        <v>66</v>
      </c>
      <c r="C53" s="14" t="s">
        <v>63</v>
      </c>
      <c r="D53" s="14" t="s">
        <v>18</v>
      </c>
      <c r="E53" s="15">
        <f t="shared" si="13"/>
        <v>312.57099999999997</v>
      </c>
      <c r="F53" s="15">
        <f>VLOOKUP($A53,[1]Hoja1!$A$9:$AM$280,3,0)</f>
        <v>9377.1299999999992</v>
      </c>
      <c r="G53" s="15">
        <f>VLOOKUP($A53,[1]Hoja1!$A$9:$AM$280,8,0)</f>
        <v>0</v>
      </c>
      <c r="H53" s="15">
        <f>VLOOKUP($A53,[1]Hoja1!$A$9:$AM$280,5,0)+VLOOKUP($A53,[1]Hoja1!$A$9:$AM$280,7,0)</f>
        <v>0</v>
      </c>
      <c r="I53" s="15">
        <f>VLOOKUP($A53,[1]Hoja1!$A$9:$AM$280,4,0)+VLOOKUP($A53,[1]Hoja1!$A$9:$AM$280,6,0)</f>
        <v>4018.77</v>
      </c>
      <c r="J53" s="15">
        <f>VLOOKUP($A53,[1]Hoja1!$A$9:$AM$280,9,0)+VLOOKUP($A53,[1]Hoja1!$A$9:$AM$280,10,0)+VLOOKUP($A53,[1]Hoja1!$A$9:$AM$280,11,0)</f>
        <v>2600</v>
      </c>
      <c r="K53" s="16">
        <f t="shared" si="14"/>
        <v>15995.9</v>
      </c>
      <c r="L53" s="15">
        <f>VLOOKUP($A53,[1]Hoja1!$A$9:$AM$280,34,0)</f>
        <v>2463.04</v>
      </c>
      <c r="M53" s="16">
        <f t="shared" si="15"/>
        <v>13532.86</v>
      </c>
    </row>
    <row r="54" spans="1:13" s="11" customFormat="1" ht="10.5" customHeight="1" x14ac:dyDescent="0.25">
      <c r="A54" s="32" t="s">
        <v>167</v>
      </c>
      <c r="B54" s="13" t="s">
        <v>118</v>
      </c>
      <c r="C54" s="14" t="s">
        <v>17</v>
      </c>
      <c r="D54" s="14" t="s">
        <v>185</v>
      </c>
      <c r="E54" s="15">
        <f t="shared" si="13"/>
        <v>86.435000000000002</v>
      </c>
      <c r="F54" s="15">
        <f>VLOOKUP($A54,[1]Hoja1!$A$9:$AM$280,3,0)</f>
        <v>2593.0500000000002</v>
      </c>
      <c r="G54" s="15">
        <f>VLOOKUP($A54,[1]Hoja1!$A$9:$AM$280,8,0)</f>
        <v>0</v>
      </c>
      <c r="H54" s="15">
        <f>VLOOKUP($A54,[1]Hoja1!$A$9:$AM$280,5,0)+VLOOKUP($A54,[1]Hoja1!$A$9:$AM$280,7,0)</f>
        <v>0</v>
      </c>
      <c r="I54" s="15">
        <f>VLOOKUP($A54,[1]Hoja1!$A$9:$AM$280,4,0)+VLOOKUP($A54,[1]Hoja1!$A$9:$AM$280,6,0)</f>
        <v>1728.7</v>
      </c>
      <c r="J54" s="15">
        <f>VLOOKUP($A54,[1]Hoja1!$A$9:$AM$280,9,0)+VLOOKUP($A54,[1]Hoja1!$A$9:$AM$280,10,0)+VLOOKUP($A54,[1]Hoja1!$A$9:$AM$280,11,0)</f>
        <v>0</v>
      </c>
      <c r="K54" s="16">
        <f t="shared" si="14"/>
        <v>4321.75</v>
      </c>
      <c r="L54" s="15">
        <f>VLOOKUP($A54,[1]Hoja1!$A$9:$AM$280,34,0)</f>
        <v>-106</v>
      </c>
      <c r="M54" s="16">
        <f t="shared" si="15"/>
        <v>4427.75</v>
      </c>
    </row>
    <row r="55" spans="1:13" s="11" customFormat="1" ht="10.5" customHeight="1" x14ac:dyDescent="0.25">
      <c r="A55" s="32" t="s">
        <v>168</v>
      </c>
      <c r="B55" s="13" t="s">
        <v>119</v>
      </c>
      <c r="C55" s="14" t="s">
        <v>17</v>
      </c>
      <c r="D55" s="14" t="s">
        <v>185</v>
      </c>
      <c r="E55" s="15">
        <f t="shared" si="13"/>
        <v>115.24666666666667</v>
      </c>
      <c r="F55" s="15">
        <f>VLOOKUP($A55,[1]Hoja1!$A$9:$AM$280,3,0)</f>
        <v>3457.4</v>
      </c>
      <c r="G55" s="15">
        <f>VLOOKUP($A55,[1]Hoja1!$A$9:$AM$280,8,0)</f>
        <v>0</v>
      </c>
      <c r="H55" s="15">
        <f>VLOOKUP($A55,[1]Hoja1!$A$9:$AM$280,5,0)+VLOOKUP($A55,[1]Hoja1!$A$9:$AM$280,7,0)</f>
        <v>0</v>
      </c>
      <c r="I55" s="15">
        <f>VLOOKUP($A55,[1]Hoja1!$A$9:$AM$280,4,0)+VLOOKUP($A55,[1]Hoja1!$A$9:$AM$280,6,0)</f>
        <v>1728.7</v>
      </c>
      <c r="J55" s="15">
        <f>VLOOKUP($A55,[1]Hoja1!$A$9:$AM$280,9,0)+VLOOKUP($A55,[1]Hoja1!$A$9:$AM$280,10,0)+VLOOKUP($A55,[1]Hoja1!$A$9:$AM$280,11,0)</f>
        <v>0</v>
      </c>
      <c r="K55" s="16">
        <f t="shared" si="14"/>
        <v>5186.1000000000004</v>
      </c>
      <c r="L55" s="15">
        <f>VLOOKUP($A55,[1]Hoja1!$A$9:$AM$280,34,0)</f>
        <v>-17.18</v>
      </c>
      <c r="M55" s="16">
        <f t="shared" si="15"/>
        <v>5203.2800000000007</v>
      </c>
    </row>
    <row r="56" spans="1:13" s="11" customFormat="1" ht="10.5" customHeight="1" x14ac:dyDescent="0.25">
      <c r="A56" s="32" t="s">
        <v>154</v>
      </c>
      <c r="B56" s="13" t="s">
        <v>67</v>
      </c>
      <c r="C56" s="14" t="s">
        <v>68</v>
      </c>
      <c r="D56" s="14" t="s">
        <v>185</v>
      </c>
      <c r="E56" s="15">
        <f t="shared" si="13"/>
        <v>155.55333333333334</v>
      </c>
      <c r="F56" s="15">
        <f>VLOOKUP($A56,[1]Hoja1!$A$9:$AM$280,3,0)</f>
        <v>4666.6000000000004</v>
      </c>
      <c r="G56" s="15">
        <f>VLOOKUP($A56,[1]Hoja1!$A$9:$AM$280,8,0)</f>
        <v>0</v>
      </c>
      <c r="H56" s="15">
        <f>VLOOKUP($A56,[1]Hoja1!$A$9:$AM$280,5,0)+VLOOKUP($A56,[1]Hoja1!$A$9:$AM$280,7,0)</f>
        <v>0</v>
      </c>
      <c r="I56" s="15">
        <f>VLOOKUP($A56,[1]Hoja1!$A$9:$AM$280,4,0)+VLOOKUP($A56,[1]Hoja1!$A$9:$AM$280,6,0)</f>
        <v>2333.3000000000002</v>
      </c>
      <c r="J56" s="15">
        <f>VLOOKUP($A56,[1]Hoja1!$A$9:$AM$280,9,0)+VLOOKUP($A56,[1]Hoja1!$A$9:$AM$280,10,0)+VLOOKUP($A56,[1]Hoja1!$A$9:$AM$280,11,0)</f>
        <v>3736.77</v>
      </c>
      <c r="K56" s="16">
        <f t="shared" si="14"/>
        <v>10736.67</v>
      </c>
      <c r="L56" s="15">
        <f>VLOOKUP($A56,[1]Hoja1!$A$9:$AM$280,34,0)</f>
        <v>1239.1099999999999</v>
      </c>
      <c r="M56" s="16">
        <f t="shared" si="15"/>
        <v>9497.56</v>
      </c>
    </row>
    <row r="57" spans="1:13" s="11" customFormat="1" ht="10.5" customHeight="1" x14ac:dyDescent="0.25">
      <c r="A57" s="32" t="s">
        <v>155</v>
      </c>
      <c r="B57" s="13" t="s">
        <v>69</v>
      </c>
      <c r="C57" s="14" t="s">
        <v>68</v>
      </c>
      <c r="D57" s="14" t="s">
        <v>185</v>
      </c>
      <c r="E57" s="15">
        <f t="shared" si="13"/>
        <v>286.66666666666669</v>
      </c>
      <c r="F57" s="15">
        <f>VLOOKUP($A57,[1]Hoja1!$A$9:$AM$280,3,0)</f>
        <v>8600</v>
      </c>
      <c r="G57" s="15">
        <f>VLOOKUP($A57,[1]Hoja1!$A$9:$AM$280,8,0)</f>
        <v>0</v>
      </c>
      <c r="H57" s="15">
        <f>VLOOKUP($A57,[1]Hoja1!$A$9:$AM$280,5,0)+VLOOKUP($A57,[1]Hoja1!$A$9:$AM$280,7,0)</f>
        <v>0</v>
      </c>
      <c r="I57" s="15">
        <f>VLOOKUP($A57,[1]Hoja1!$A$9:$AM$280,4,0)+VLOOKUP($A57,[1]Hoja1!$A$9:$AM$280,6,0)</f>
        <v>4300</v>
      </c>
      <c r="J57" s="15">
        <f>VLOOKUP($A57,[1]Hoja1!$A$9:$AM$280,9,0)+VLOOKUP($A57,[1]Hoja1!$A$9:$AM$280,10,0)+VLOOKUP($A57,[1]Hoja1!$A$9:$AM$280,11,0)</f>
        <v>2150</v>
      </c>
      <c r="K57" s="16">
        <f t="shared" si="14"/>
        <v>15050</v>
      </c>
      <c r="L57" s="15">
        <f>VLOOKUP($A57,[1]Hoja1!$A$9:$AM$280,34,0)</f>
        <v>2206.65</v>
      </c>
      <c r="M57" s="16">
        <f t="shared" si="15"/>
        <v>12843.35</v>
      </c>
    </row>
    <row r="58" spans="1:13" s="11" customFormat="1" ht="10.5" customHeight="1" x14ac:dyDescent="0.25">
      <c r="A58" s="32" t="s">
        <v>120</v>
      </c>
      <c r="B58" s="13" t="s">
        <v>123</v>
      </c>
      <c r="C58" s="14" t="s">
        <v>124</v>
      </c>
      <c r="D58" s="14" t="s">
        <v>185</v>
      </c>
      <c r="E58" s="15">
        <f t="shared" si="13"/>
        <v>406.68599999999998</v>
      </c>
      <c r="F58" s="15">
        <f>VLOOKUP($A58,[1]Hoja1!$A$9:$AM$280,3,0)</f>
        <v>12200.58</v>
      </c>
      <c r="G58" s="15">
        <f>VLOOKUP($A58,[1]Hoja1!$A$9:$AM$280,8,0)</f>
        <v>0</v>
      </c>
      <c r="H58" s="15">
        <f>VLOOKUP($A58,[1]Hoja1!$A$9:$AM$280,5,0)+VLOOKUP($A58,[1]Hoja1!$A$9:$AM$280,7,0)</f>
        <v>0</v>
      </c>
      <c r="I58" s="15">
        <f>VLOOKUP($A58,[1]Hoja1!$A$9:$AM$280,4,0)+VLOOKUP($A58,[1]Hoja1!$A$9:$AM$280,6,0)</f>
        <v>5228.82</v>
      </c>
      <c r="J58" s="15">
        <f>VLOOKUP($A58,[1]Hoja1!$A$9:$AM$280,9,0)+VLOOKUP($A58,[1]Hoja1!$A$9:$AM$280,10,0)+VLOOKUP($A58,[1]Hoja1!$A$9:$AM$280,11,0)</f>
        <v>0</v>
      </c>
      <c r="K58" s="16">
        <f t="shared" si="14"/>
        <v>17429.400000000001</v>
      </c>
      <c r="L58" s="15">
        <f>VLOOKUP($A58,[1]Hoja1!$A$9:$AM$280,34,0)</f>
        <v>2849.94</v>
      </c>
      <c r="M58" s="16">
        <f t="shared" si="15"/>
        <v>14579.460000000001</v>
      </c>
    </row>
    <row r="59" spans="1:13" s="11" customFormat="1" ht="10.5" customHeight="1" x14ac:dyDescent="0.25">
      <c r="A59" s="32" t="s">
        <v>186</v>
      </c>
      <c r="B59" s="13" t="s">
        <v>187</v>
      </c>
      <c r="C59" s="14" t="s">
        <v>188</v>
      </c>
      <c r="D59" s="14" t="s">
        <v>185</v>
      </c>
      <c r="E59" s="15">
        <f t="shared" si="13"/>
        <v>116.196</v>
      </c>
      <c r="F59" s="15">
        <f>VLOOKUP($A59,[1]Hoja1!$A$9:$AM$280,3,0)</f>
        <v>3485.88</v>
      </c>
      <c r="G59" s="15">
        <f>VLOOKUP($A59,[1]Hoja1!$A$9:$AM$280,8,0)</f>
        <v>477.52</v>
      </c>
      <c r="H59" s="15">
        <f>VLOOKUP($A59,[1]Hoja1!$A$9:$AM$280,5,0)+VLOOKUP($A59,[1]Hoja1!$A$9:$AM$280,7,0)</f>
        <v>0</v>
      </c>
      <c r="I59" s="15">
        <f>VLOOKUP($A59,[1]Hoja1!$A$9:$AM$280,4,0)+VLOOKUP($A59,[1]Hoja1!$A$9:$AM$280,6,0)</f>
        <v>1432.55</v>
      </c>
      <c r="J59" s="15">
        <f>VLOOKUP($A59,[1]Hoja1!$A$9:$AM$280,9,0)+VLOOKUP($A59,[1]Hoja1!$A$9:$AM$280,10,0)+VLOOKUP($A59,[1]Hoja1!$A$9:$AM$280,11,0)</f>
        <v>0</v>
      </c>
      <c r="K59" s="16">
        <f t="shared" si="14"/>
        <v>5395.95</v>
      </c>
      <c r="L59" s="15">
        <f>VLOOKUP($A59,[1]Hoja1!$A$9:$AM$280,34,0)</f>
        <v>683.48</v>
      </c>
      <c r="M59" s="16">
        <f t="shared" si="15"/>
        <v>4712.4699999999993</v>
      </c>
    </row>
    <row r="60" spans="1:13" s="11" customFormat="1" ht="10.5" customHeight="1" x14ac:dyDescent="0.25">
      <c r="A60" s="32" t="s">
        <v>189</v>
      </c>
      <c r="B60" s="13" t="s">
        <v>190</v>
      </c>
      <c r="C60" s="14" t="s">
        <v>63</v>
      </c>
      <c r="D60" s="14" t="s">
        <v>185</v>
      </c>
      <c r="E60" s="15">
        <f t="shared" si="13"/>
        <v>41.666666666666664</v>
      </c>
      <c r="F60" s="15">
        <f>VLOOKUP($A60,[1]Hoja1!$A$9:$AM$280,3,0)</f>
        <v>1250</v>
      </c>
      <c r="G60" s="15">
        <f>VLOOKUP($A60,[1]Hoja1!$A$9:$AM$280,8,0)</f>
        <v>513.70000000000005</v>
      </c>
      <c r="H60" s="15">
        <f>VLOOKUP($A60,[1]Hoja1!$A$9:$AM$280,5,0)+VLOOKUP($A60,[1]Hoja1!$A$9:$AM$280,7,0)</f>
        <v>865</v>
      </c>
      <c r="I60" s="15">
        <f>VLOOKUP($A60,[1]Hoja1!$A$9:$AM$280,4,0)+VLOOKUP($A60,[1]Hoja1!$A$9:$AM$280,6,0)</f>
        <v>4722.6000000000004</v>
      </c>
      <c r="J60" s="15">
        <v>0</v>
      </c>
      <c r="K60" s="16">
        <f t="shared" si="14"/>
        <v>7351.3</v>
      </c>
      <c r="L60" s="15">
        <f>VLOOKUP($A60,[1]Hoja1!$A$9:$AM$280,34,0)</f>
        <v>1714.03</v>
      </c>
      <c r="M60" s="16">
        <f t="shared" si="15"/>
        <v>5637.27</v>
      </c>
    </row>
    <row r="61" spans="1:13" s="11" customFormat="1" ht="10.5" customHeight="1" x14ac:dyDescent="0.25">
      <c r="A61" s="32" t="s">
        <v>212</v>
      </c>
      <c r="B61" s="13" t="s">
        <v>213</v>
      </c>
      <c r="C61" s="14" t="s">
        <v>63</v>
      </c>
      <c r="D61" s="14" t="s">
        <v>185</v>
      </c>
      <c r="E61" s="15">
        <f t="shared" si="13"/>
        <v>36</v>
      </c>
      <c r="F61" s="15">
        <f>VLOOKUP($A61,[1]Hoja1!$A$9:$AM$280,3,0)</f>
        <v>1080</v>
      </c>
      <c r="G61" s="15">
        <f>VLOOKUP($A61,[1]Hoja1!$A$9:$AM$280,8,0)</f>
        <v>369.86</v>
      </c>
      <c r="H61" s="15">
        <f>VLOOKUP($A61,[1]Hoja1!$A$9:$AM$280,5,0)+VLOOKUP($A61,[1]Hoja1!$A$9:$AM$280,7,0)</f>
        <v>424.8</v>
      </c>
      <c r="I61" s="15">
        <f>VLOOKUP($A61,[1]Hoja1!$A$9:$AM$280,4,0)+VLOOKUP($A61,[1]Hoja1!$A$9:$AM$280,6,0)</f>
        <v>2838.08</v>
      </c>
      <c r="J61" s="15">
        <v>0</v>
      </c>
      <c r="K61" s="16">
        <f t="shared" si="14"/>
        <v>4712.74</v>
      </c>
      <c r="L61" s="15">
        <f>VLOOKUP($A61,[1]Hoja1!$A$9:$AM$280,34,0)</f>
        <v>891.81</v>
      </c>
      <c r="M61" s="16">
        <f t="shared" si="15"/>
        <v>3820.93</v>
      </c>
    </row>
    <row r="62" spans="1:13" s="11" customFormat="1" ht="10.5" customHeight="1" x14ac:dyDescent="0.25">
      <c r="A62" s="32" t="s">
        <v>239</v>
      </c>
      <c r="B62" s="13" t="s">
        <v>240</v>
      </c>
      <c r="C62" s="14" t="s">
        <v>17</v>
      </c>
      <c r="D62" s="14" t="s">
        <v>185</v>
      </c>
      <c r="E62" s="15">
        <f t="shared" ref="E62" si="16">+F62/30</f>
        <v>115.24666666666667</v>
      </c>
      <c r="F62" s="15">
        <f>VLOOKUP($A62,[1]Hoja1!$A$9:$AM$280,3,0)</f>
        <v>3457.4</v>
      </c>
      <c r="G62" s="15">
        <f>VLOOKUP($A62,[1]Hoja1!$A$9:$AM$280,8,0)</f>
        <v>0</v>
      </c>
      <c r="H62" s="15">
        <f>VLOOKUP($A62,[1]Hoja1!$A$9:$AM$280,5,0)+VLOOKUP($A62,[1]Hoja1!$A$9:$AM$280,7,0)</f>
        <v>0</v>
      </c>
      <c r="I62" s="15">
        <f>VLOOKUP($A62,[1]Hoja1!$A$9:$AM$280,4,0)+VLOOKUP($A62,[1]Hoja1!$A$9:$AM$280,6,0)</f>
        <v>1728.7</v>
      </c>
      <c r="J62" s="15">
        <f>VLOOKUP($A62,[1]Hoja1!$A$9:$AM$280,9,0)+VLOOKUP($A62,[1]Hoja1!$A$9:$AM$280,10,0)+VLOOKUP($A62,[1]Hoja1!$A$9:$AM$280,11,0)</f>
        <v>2813.9</v>
      </c>
      <c r="K62" s="16">
        <f t="shared" ref="K62" si="17">SUM(F62:J62)</f>
        <v>8000</v>
      </c>
      <c r="L62" s="15">
        <f>VLOOKUP($A62,[1]Hoja1!$A$9:$AM$280,34,0)</f>
        <v>779.24</v>
      </c>
      <c r="M62" s="16">
        <f t="shared" ref="M62" si="18">+K62-L62</f>
        <v>7220.76</v>
      </c>
    </row>
    <row r="63" spans="1:13" s="11" customFormat="1" ht="10.5" customHeight="1" x14ac:dyDescent="0.25">
      <c r="A63" s="32" t="s">
        <v>216</v>
      </c>
      <c r="B63" s="13" t="s">
        <v>217</v>
      </c>
      <c r="C63" s="14" t="s">
        <v>63</v>
      </c>
      <c r="D63" s="14" t="s">
        <v>185</v>
      </c>
      <c r="E63" s="15">
        <f t="shared" si="13"/>
        <v>30</v>
      </c>
      <c r="F63" s="15">
        <f>VLOOKUP($A63,[1]Hoja1!$A$9:$AM$280,3,0)</f>
        <v>900</v>
      </c>
      <c r="G63" s="15">
        <f>VLOOKUP($A63,[1]Hoja1!$A$9:$AM$280,8,0)</f>
        <v>369.86</v>
      </c>
      <c r="H63" s="15">
        <f>VLOOKUP($A63,[1]Hoja1!$A$9:$AM$280,5,0)+VLOOKUP($A63,[1]Hoja1!$A$9:$AM$280,7,0)</f>
        <v>307.8</v>
      </c>
      <c r="I63" s="15">
        <f>VLOOKUP($A63,[1]Hoja1!$A$9:$AM$280,4,0)+VLOOKUP($A63,[1]Hoja1!$A$9:$AM$280,6,0)</f>
        <v>2682.74</v>
      </c>
      <c r="J63" s="15">
        <v>0</v>
      </c>
      <c r="K63" s="16">
        <f t="shared" si="14"/>
        <v>4260.3999999999996</v>
      </c>
      <c r="L63" s="15">
        <f>VLOOKUP($A63,[1]Hoja1!$A$9:$AM$280,34,0)</f>
        <v>682.98</v>
      </c>
      <c r="M63" s="16">
        <f t="shared" si="15"/>
        <v>3577.4199999999996</v>
      </c>
    </row>
    <row r="64" spans="1:13" s="11" customFormat="1" ht="10.5" customHeight="1" x14ac:dyDescent="0.25">
      <c r="A64" s="32" t="s">
        <v>220</v>
      </c>
      <c r="B64" s="13" t="s">
        <v>221</v>
      </c>
      <c r="C64" s="14" t="s">
        <v>63</v>
      </c>
      <c r="D64" s="14" t="s">
        <v>185</v>
      </c>
      <c r="E64" s="15">
        <f t="shared" si="13"/>
        <v>188.89500000000001</v>
      </c>
      <c r="F64" s="15">
        <f>VLOOKUP($A64,[1]Hoja1!$A$9:$AM$280,3,0)</f>
        <v>5666.85</v>
      </c>
      <c r="G64" s="15">
        <f>VLOOKUP($A64,[1]Hoja1!$A$9:$AM$280,8,0)</f>
        <v>0</v>
      </c>
      <c r="H64" s="15">
        <f>VLOOKUP($A64,[1]Hoja1!$A$9:$AM$280,5,0)+VLOOKUP($A64,[1]Hoja1!$A$9:$AM$280,7,0)</f>
        <v>0</v>
      </c>
      <c r="I64" s="15">
        <f>VLOOKUP($A64,[1]Hoja1!$A$9:$AM$280,4,0)+VLOOKUP($A64,[1]Hoja1!$A$9:$AM$280,6,0)</f>
        <v>2428.65</v>
      </c>
      <c r="J64" s="15">
        <f>VLOOKUP($A64,[1]Hoja1!$A$9:$AM$280,9,0)+VLOOKUP($A64,[1]Hoja1!$A$9:$AM$280,10,0)+VLOOKUP($A64,[1]Hoja1!$A$9:$AM$280,11,0)</f>
        <v>104.5</v>
      </c>
      <c r="K64" s="16">
        <f t="shared" si="14"/>
        <v>8200</v>
      </c>
      <c r="L64" s="15">
        <f>VLOOKUP($A64,[1]Hoja1!$A$9:$AM$280,34,0)</f>
        <v>849.26</v>
      </c>
      <c r="M64" s="16">
        <f t="shared" si="15"/>
        <v>7350.74</v>
      </c>
    </row>
    <row r="65" spans="1:13" s="11" customFormat="1" ht="10.5" customHeight="1" x14ac:dyDescent="0.25">
      <c r="A65" s="32" t="s">
        <v>229</v>
      </c>
      <c r="B65" s="13" t="s">
        <v>230</v>
      </c>
      <c r="C65" s="14" t="s">
        <v>46</v>
      </c>
      <c r="D65" s="14" t="s">
        <v>185</v>
      </c>
      <c r="E65" s="15">
        <f t="shared" si="13"/>
        <v>115.24666666666667</v>
      </c>
      <c r="F65" s="15">
        <f>VLOOKUP($A65,[1]Hoja1!$A$9:$AM$280,3,0)</f>
        <v>3457.4</v>
      </c>
      <c r="G65" s="15">
        <f>VLOOKUP($A65,[1]Hoja1!$A$9:$AM$280,8,0)</f>
        <v>0</v>
      </c>
      <c r="H65" s="15">
        <f>VLOOKUP($A65,[1]Hoja1!$A$9:$AM$280,5,0)+VLOOKUP($A65,[1]Hoja1!$A$9:$AM$280,7,0)</f>
        <v>0</v>
      </c>
      <c r="I65" s="15">
        <f>VLOOKUP($A65,[1]Hoja1!$A$9:$AM$280,4,0)+VLOOKUP($A65,[1]Hoja1!$A$9:$AM$280,6,0)</f>
        <v>1728.7</v>
      </c>
      <c r="J65" s="15">
        <f>VLOOKUP($A65,[1]Hoja1!$A$9:$AM$280,9,0)+VLOOKUP($A65,[1]Hoja1!$A$9:$AM$280,10,0)+VLOOKUP($A65,[1]Hoja1!$A$9:$AM$280,11,0)</f>
        <v>0</v>
      </c>
      <c r="K65" s="16">
        <f t="shared" si="14"/>
        <v>5186.1000000000004</v>
      </c>
      <c r="L65" s="15">
        <f>VLOOKUP($A65,[1]Hoja1!$A$9:$AM$280,34,0)</f>
        <v>-17.18</v>
      </c>
      <c r="M65" s="16">
        <f t="shared" ref="M65" si="19">+K65-L65</f>
        <v>5203.2800000000007</v>
      </c>
    </row>
    <row r="66" spans="1:13" s="11" customFormat="1" ht="10.5" customHeight="1" x14ac:dyDescent="0.25">
      <c r="A66" s="32"/>
      <c r="B66" s="17"/>
      <c r="C66" s="14"/>
      <c r="D66" s="14"/>
      <c r="E66" s="15"/>
      <c r="F66" s="15"/>
      <c r="G66" s="14"/>
      <c r="H66" s="14"/>
      <c r="I66" s="14"/>
      <c r="J66" s="14"/>
      <c r="K66" s="16"/>
      <c r="L66" s="16"/>
      <c r="M66" s="16"/>
    </row>
    <row r="67" spans="1:13" s="11" customFormat="1" ht="17.25" customHeight="1" x14ac:dyDescent="0.25">
      <c r="A67" s="6" t="s">
        <v>70</v>
      </c>
      <c r="B67" s="7"/>
      <c r="C67" s="8"/>
      <c r="D67" s="8"/>
      <c r="E67" s="9"/>
      <c r="F67" s="9"/>
      <c r="G67" s="8"/>
      <c r="H67" s="8"/>
      <c r="I67" s="8"/>
      <c r="J67" s="8"/>
      <c r="K67" s="10"/>
      <c r="L67" s="10"/>
      <c r="M67" s="10"/>
    </row>
    <row r="68" spans="1:13" s="11" customFormat="1" ht="10.5" customHeight="1" x14ac:dyDescent="0.25">
      <c r="A68" s="32" t="s">
        <v>156</v>
      </c>
      <c r="B68" s="17" t="s">
        <v>71</v>
      </c>
      <c r="C68" s="14" t="s">
        <v>72</v>
      </c>
      <c r="D68" s="14" t="s">
        <v>185</v>
      </c>
      <c r="E68" s="15">
        <f t="shared" ref="E68:E72" si="20">+F68/30</f>
        <v>118.54666666666667</v>
      </c>
      <c r="F68" s="15">
        <f>VLOOKUP($A68,[1]Hoja1!$A$9:$AM$280,3,0)</f>
        <v>3556.4</v>
      </c>
      <c r="G68" s="15">
        <f>VLOOKUP($A68,[1]Hoja1!$A$9:$AM$280,8,0)</f>
        <v>0</v>
      </c>
      <c r="H68" s="15">
        <f>VLOOKUP($A68,[1]Hoja1!$A$9:$AM$280,5,0)+VLOOKUP($A68,[1]Hoja1!$A$9:$AM$280,7,0)</f>
        <v>0</v>
      </c>
      <c r="I68" s="15">
        <f>VLOOKUP($A68,[1]Hoja1!$A$9:$AM$280,4,0)+VLOOKUP($A68,[1]Hoja1!$A$9:$AM$280,6,0)</f>
        <v>1778.2</v>
      </c>
      <c r="J68" s="15">
        <f>VLOOKUP($A68,[1]Hoja1!$A$9:$AM$280,9,0)+VLOOKUP($A68,[1]Hoja1!$A$9:$AM$280,10,0)+VLOOKUP($A68,[1]Hoja1!$A$9:$AM$280,11,0)</f>
        <v>0</v>
      </c>
      <c r="K68" s="16">
        <f t="shared" ref="K68:K72" si="21">SUM(F68:J68)</f>
        <v>5334.6</v>
      </c>
      <c r="L68" s="15">
        <f>VLOOKUP($A68,[1]Hoja1!$A$9:$AM$280,34,0)</f>
        <v>168.66</v>
      </c>
      <c r="M68" s="16">
        <f t="shared" ref="M68:M72" si="22">+K68-L68</f>
        <v>5165.9400000000005</v>
      </c>
    </row>
    <row r="69" spans="1:13" s="11" customFormat="1" ht="10.5" customHeight="1" x14ac:dyDescent="0.25">
      <c r="A69" s="32" t="s">
        <v>152</v>
      </c>
      <c r="B69" s="17" t="s">
        <v>98</v>
      </c>
      <c r="C69" s="14" t="s">
        <v>72</v>
      </c>
      <c r="D69" s="14" t="s">
        <v>185</v>
      </c>
      <c r="E69" s="15">
        <f t="shared" si="20"/>
        <v>115.24666666666667</v>
      </c>
      <c r="F69" s="15">
        <f>VLOOKUP($A69,[1]Hoja1!$A$9:$AM$280,3,0)</f>
        <v>3457.4</v>
      </c>
      <c r="G69" s="15">
        <f>VLOOKUP($A69,[1]Hoja1!$A$9:$AM$280,8,0)</f>
        <v>0</v>
      </c>
      <c r="H69" s="15">
        <f>VLOOKUP($A69,[1]Hoja1!$A$9:$AM$280,5,0)+VLOOKUP($A69,[1]Hoja1!$A$9:$AM$280,7,0)</f>
        <v>0</v>
      </c>
      <c r="I69" s="15">
        <f>VLOOKUP($A69,[1]Hoja1!$A$9:$AM$280,4,0)+VLOOKUP($A69,[1]Hoja1!$A$9:$AM$280,6,0)</f>
        <v>1728.7</v>
      </c>
      <c r="J69" s="15">
        <f>VLOOKUP($A69,[1]Hoja1!$A$9:$AM$280,9,0)+VLOOKUP($A69,[1]Hoja1!$A$9:$AM$280,10,0)+VLOOKUP($A69,[1]Hoja1!$A$9:$AM$280,11,0)</f>
        <v>0</v>
      </c>
      <c r="K69" s="16">
        <f t="shared" si="21"/>
        <v>5186.1000000000004</v>
      </c>
      <c r="L69" s="15">
        <f>VLOOKUP($A69,[1]Hoja1!$A$9:$AM$280,34,0)</f>
        <v>-17.18</v>
      </c>
      <c r="M69" s="16">
        <f t="shared" si="22"/>
        <v>5203.2800000000007</v>
      </c>
    </row>
    <row r="70" spans="1:13" s="11" customFormat="1" ht="10.5" customHeight="1" x14ac:dyDescent="0.25">
      <c r="A70" s="32" t="s">
        <v>115</v>
      </c>
      <c r="B70" s="17" t="s">
        <v>73</v>
      </c>
      <c r="C70" s="14" t="s">
        <v>72</v>
      </c>
      <c r="D70" s="14" t="s">
        <v>185</v>
      </c>
      <c r="E70" s="15">
        <f t="shared" si="20"/>
        <v>115.24666666666667</v>
      </c>
      <c r="F70" s="15">
        <f>VLOOKUP($A70,[1]Hoja1!$A$9:$AM$280,3,0)</f>
        <v>3457.4</v>
      </c>
      <c r="G70" s="15">
        <f>VLOOKUP($A70,[1]Hoja1!$A$9:$AM$280,8,0)</f>
        <v>0</v>
      </c>
      <c r="H70" s="15">
        <f>VLOOKUP($A70,[1]Hoja1!$A$9:$AM$280,5,0)+VLOOKUP($A70,[1]Hoja1!$A$9:$AM$280,7,0)</f>
        <v>0</v>
      </c>
      <c r="I70" s="15">
        <f>VLOOKUP($A70,[1]Hoja1!$A$9:$AM$280,4,0)+VLOOKUP($A70,[1]Hoja1!$A$9:$AM$280,6,0)</f>
        <v>1728.7</v>
      </c>
      <c r="J70" s="15">
        <f>VLOOKUP($A70,[1]Hoja1!$A$9:$AM$280,9,0)+VLOOKUP($A70,[1]Hoja1!$A$9:$AM$280,10,0)+VLOOKUP($A70,[1]Hoja1!$A$9:$AM$280,11,0)</f>
        <v>0</v>
      </c>
      <c r="K70" s="16">
        <f t="shared" si="21"/>
        <v>5186.1000000000004</v>
      </c>
      <c r="L70" s="15">
        <f>VLOOKUP($A70,[1]Hoja1!$A$9:$AM$280,34,0)</f>
        <v>-17.18</v>
      </c>
      <c r="M70" s="16">
        <f t="shared" si="22"/>
        <v>5203.2800000000007</v>
      </c>
    </row>
    <row r="71" spans="1:13" s="11" customFormat="1" ht="10.5" customHeight="1" x14ac:dyDescent="0.25">
      <c r="A71" s="32" t="s">
        <v>117</v>
      </c>
      <c r="B71" s="17" t="s">
        <v>74</v>
      </c>
      <c r="C71" s="14" t="s">
        <v>72</v>
      </c>
      <c r="D71" s="14" t="s">
        <v>185</v>
      </c>
      <c r="E71" s="15">
        <f t="shared" si="20"/>
        <v>115.24666666666667</v>
      </c>
      <c r="F71" s="15">
        <f>VLOOKUP($A71,[1]Hoja1!$A$9:$AM$280,3,0)</f>
        <v>3457.4</v>
      </c>
      <c r="G71" s="15">
        <f>VLOOKUP($A71,[1]Hoja1!$A$9:$AM$280,8,0)</f>
        <v>0</v>
      </c>
      <c r="H71" s="15">
        <f>VLOOKUP($A71,[1]Hoja1!$A$9:$AM$280,5,0)+VLOOKUP($A71,[1]Hoja1!$A$9:$AM$280,7,0)</f>
        <v>0</v>
      </c>
      <c r="I71" s="15">
        <f>VLOOKUP($A71,[1]Hoja1!$A$9:$AM$280,4,0)+VLOOKUP($A71,[1]Hoja1!$A$9:$AM$280,6,0)</f>
        <v>1728.7</v>
      </c>
      <c r="J71" s="15">
        <f>VLOOKUP($A71,[1]Hoja1!$A$9:$AM$280,9,0)+VLOOKUP($A71,[1]Hoja1!$A$9:$AM$280,10,0)+VLOOKUP($A71,[1]Hoja1!$A$9:$AM$280,11,0)</f>
        <v>0</v>
      </c>
      <c r="K71" s="16">
        <f t="shared" si="21"/>
        <v>5186.1000000000004</v>
      </c>
      <c r="L71" s="15">
        <f>VLOOKUP($A71,[1]Hoja1!$A$9:$AM$280,34,0)</f>
        <v>-17.18</v>
      </c>
      <c r="M71" s="16">
        <f t="shared" si="22"/>
        <v>5203.2800000000007</v>
      </c>
    </row>
    <row r="72" spans="1:13" s="11" customFormat="1" ht="10.5" customHeight="1" x14ac:dyDescent="0.25">
      <c r="A72" s="32" t="s">
        <v>177</v>
      </c>
      <c r="B72" s="17" t="s">
        <v>174</v>
      </c>
      <c r="C72" s="14" t="s">
        <v>72</v>
      </c>
      <c r="D72" s="14" t="s">
        <v>185</v>
      </c>
      <c r="E72" s="15">
        <f t="shared" si="20"/>
        <v>200</v>
      </c>
      <c r="F72" s="15">
        <f>VLOOKUP($A72,[1]Hoja1!$A$9:$AM$280,3,0)</f>
        <v>6000</v>
      </c>
      <c r="G72" s="15">
        <f>VLOOKUP($A72,[1]Hoja1!$A$9:$AM$280,8,0)</f>
        <v>0</v>
      </c>
      <c r="H72" s="15">
        <f>VLOOKUP($A72,[1]Hoja1!$A$9:$AM$280,5,0)+VLOOKUP($A72,[1]Hoja1!$A$9:$AM$280,7,0)</f>
        <v>0</v>
      </c>
      <c r="I72" s="15">
        <f>VLOOKUP($A72,[1]Hoja1!$A$9:$AM$280,4,0)+VLOOKUP($A72,[1]Hoja1!$A$9:$AM$280,6,0)</f>
        <v>3000</v>
      </c>
      <c r="J72" s="15">
        <f>VLOOKUP($A72,[1]Hoja1!$A$9:$AM$280,9,0)+VLOOKUP($A72,[1]Hoja1!$A$9:$AM$280,10,0)+VLOOKUP($A72,[1]Hoja1!$A$9:$AM$280,11,0)</f>
        <v>4200</v>
      </c>
      <c r="K72" s="16">
        <f t="shared" si="21"/>
        <v>13200</v>
      </c>
      <c r="L72" s="15">
        <f>VLOOKUP($A72,[1]Hoja1!$A$9:$AM$280,34,0)</f>
        <v>1768.64</v>
      </c>
      <c r="M72" s="16">
        <f t="shared" si="22"/>
        <v>11431.36</v>
      </c>
    </row>
    <row r="73" spans="1:13" s="11" customFormat="1" ht="10.5" customHeight="1" x14ac:dyDescent="0.25">
      <c r="A73" s="32"/>
      <c r="B73" s="17"/>
      <c r="C73" s="14"/>
      <c r="D73" s="14"/>
      <c r="E73" s="15"/>
      <c r="F73" s="15"/>
      <c r="G73" s="14"/>
      <c r="H73" s="14"/>
      <c r="I73" s="14"/>
      <c r="J73" s="14"/>
      <c r="K73" s="16"/>
      <c r="L73" s="16"/>
      <c r="M73" s="16"/>
    </row>
    <row r="74" spans="1:13" s="11" customFormat="1" ht="17.25" customHeight="1" x14ac:dyDescent="0.25">
      <c r="A74" s="6" t="s">
        <v>75</v>
      </c>
      <c r="B74" s="7"/>
      <c r="C74" s="8"/>
      <c r="D74" s="8"/>
      <c r="E74" s="9"/>
      <c r="F74" s="9"/>
      <c r="G74" s="8"/>
      <c r="H74" s="8"/>
      <c r="I74" s="8"/>
      <c r="J74" s="8"/>
      <c r="K74" s="10"/>
      <c r="L74" s="10"/>
      <c r="M74" s="10"/>
    </row>
    <row r="75" spans="1:13" s="11" customFormat="1" ht="12" customHeight="1" x14ac:dyDescent="0.25">
      <c r="A75" s="32" t="s">
        <v>76</v>
      </c>
      <c r="B75" s="13" t="s">
        <v>77</v>
      </c>
      <c r="C75" s="22" t="s">
        <v>17</v>
      </c>
      <c r="D75" s="22" t="s">
        <v>18</v>
      </c>
      <c r="E75" s="15">
        <f t="shared" ref="E75:E81" si="23">+F75/30</f>
        <v>185.72499999999999</v>
      </c>
      <c r="F75" s="15">
        <f>VLOOKUP($A75,[1]Hoja1!$A$9:$AM$280,3,0)</f>
        <v>5571.75</v>
      </c>
      <c r="G75" s="15">
        <f>VLOOKUP($A75,[1]Hoja1!$A$9:$AM$280,8,0)</f>
        <v>0</v>
      </c>
      <c r="H75" s="15">
        <f>VLOOKUP($A75,[1]Hoja1!$A$9:$AM$280,5,0)+VLOOKUP($A75,[1]Hoja1!$A$9:$AM$280,7,0)</f>
        <v>0</v>
      </c>
      <c r="I75" s="15">
        <f>VLOOKUP($A75,[1]Hoja1!$A$9:$AM$280,4,0)+VLOOKUP($A75,[1]Hoja1!$A$9:$AM$280,6,0)</f>
        <v>2143.5</v>
      </c>
      <c r="J75" s="15">
        <f>VLOOKUP($A75,[1]Hoja1!$A$9:$AM$280,9,0)+VLOOKUP($A75,[1]Hoja1!$A$9:$AM$280,10,0)+VLOOKUP($A75,[1]Hoja1!$A$9:$AM$280,11,0)</f>
        <v>0</v>
      </c>
      <c r="K75" s="16">
        <f t="shared" ref="K75:K81" si="24">SUM(F75:J75)</f>
        <v>7715.25</v>
      </c>
      <c r="L75" s="15">
        <f>VLOOKUP($A75,[1]Hoja1!$A$9:$AM$280,34,0)</f>
        <v>3617.63</v>
      </c>
      <c r="M75" s="16">
        <f t="shared" ref="M75:M81" si="25">+K75-L75</f>
        <v>4097.62</v>
      </c>
    </row>
    <row r="76" spans="1:13" s="11" customFormat="1" ht="10.5" customHeight="1" x14ac:dyDescent="0.25">
      <c r="A76" s="32" t="s">
        <v>78</v>
      </c>
      <c r="B76" s="13" t="s">
        <v>79</v>
      </c>
      <c r="C76" s="22" t="s">
        <v>17</v>
      </c>
      <c r="D76" s="22" t="s">
        <v>18</v>
      </c>
      <c r="E76" s="15">
        <f t="shared" si="23"/>
        <v>203.73333333333332</v>
      </c>
      <c r="F76" s="15">
        <f>VLOOKUP($A76,[1]Hoja1!$A$9:$AM$280,3,0)</f>
        <v>6112</v>
      </c>
      <c r="G76" s="15">
        <f>VLOOKUP($A76,[1]Hoja1!$A$9:$AM$280,8,0)</f>
        <v>0</v>
      </c>
      <c r="H76" s="15">
        <f>VLOOKUP($A76,[1]Hoja1!$A$9:$AM$280,5,0)+VLOOKUP($A76,[1]Hoja1!$A$9:$AM$280,7,0)</f>
        <v>0</v>
      </c>
      <c r="I76" s="15">
        <f>VLOOKUP($A76,[1]Hoja1!$A$9:$AM$280,4,0)+VLOOKUP($A76,[1]Hoja1!$A$9:$AM$280,6,0)</f>
        <v>3056</v>
      </c>
      <c r="J76" s="15">
        <f>VLOOKUP($A76,[1]Hoja1!$A$9:$AM$280,9,0)+VLOOKUP($A76,[1]Hoja1!$A$9:$AM$280,10,0)+VLOOKUP($A76,[1]Hoja1!$A$9:$AM$280,11,0)</f>
        <v>0</v>
      </c>
      <c r="K76" s="16">
        <f t="shared" si="24"/>
        <v>9168</v>
      </c>
      <c r="L76" s="15">
        <f>VLOOKUP($A76,[1]Hoja1!$A$9:$AM$280,34,0)</f>
        <v>2072.6799999999998</v>
      </c>
      <c r="M76" s="16">
        <f t="shared" si="25"/>
        <v>7095.32</v>
      </c>
    </row>
    <row r="77" spans="1:13" s="11" customFormat="1" ht="10.5" customHeight="1" x14ac:dyDescent="0.25">
      <c r="A77" s="32" t="s">
        <v>225</v>
      </c>
      <c r="B77" s="13" t="s">
        <v>226</v>
      </c>
      <c r="C77" s="22" t="s">
        <v>17</v>
      </c>
      <c r="D77" s="22" t="s">
        <v>18</v>
      </c>
      <c r="E77" s="15">
        <f>+F77/15</f>
        <v>172.87</v>
      </c>
      <c r="F77" s="15">
        <f>VLOOKUP($A77,[1]Hoja1!$A$9:$AM$280,3,0)</f>
        <v>2593.0500000000002</v>
      </c>
      <c r="G77" s="15">
        <f>VLOOKUP($A77,[1]Hoja1!$A$9:$AM$280,8,0)</f>
        <v>355.21</v>
      </c>
      <c r="H77" s="15">
        <f>VLOOKUP($A77,[1]Hoja1!$A$9:$AM$280,5,0)+VLOOKUP($A77,[1]Hoja1!$A$9:$AM$280,7,0)</f>
        <v>0</v>
      </c>
      <c r="I77" s="15">
        <f>VLOOKUP($A77,[1]Hoja1!$A$9:$AM$280,4,0)+VLOOKUP($A77,[1]Hoja1!$A$9:$AM$280,6,0)</f>
        <v>0</v>
      </c>
      <c r="J77" s="15">
        <f>VLOOKUP($A77,[1]Hoja1!$A$9:$AM$280,9,0)+VLOOKUP($A77,[1]Hoja1!$A$9:$AM$280,10,0)+VLOOKUP($A77,[1]Hoja1!$A$9:$AM$280,11,0)</f>
        <v>1256.95</v>
      </c>
      <c r="K77" s="16">
        <f t="shared" si="24"/>
        <v>4205.21</v>
      </c>
      <c r="L77" s="15">
        <f>VLOOKUP($A77,[1]Hoja1!$A$9:$AM$280,34,0)</f>
        <v>383.43</v>
      </c>
      <c r="M77" s="16">
        <f t="shared" ref="M77" si="26">+K77-L77</f>
        <v>3821.78</v>
      </c>
    </row>
    <row r="78" spans="1:13" s="11" customFormat="1" ht="10.5" customHeight="1" x14ac:dyDescent="0.25">
      <c r="A78" s="32" t="s">
        <v>157</v>
      </c>
      <c r="B78" s="13" t="s">
        <v>80</v>
      </c>
      <c r="C78" s="22" t="s">
        <v>17</v>
      </c>
      <c r="D78" s="22" t="s">
        <v>185</v>
      </c>
      <c r="E78" s="15">
        <f t="shared" si="23"/>
        <v>222.22</v>
      </c>
      <c r="F78" s="15">
        <f>VLOOKUP($A78,[1]Hoja1!$A$9:$AM$280,3,0)</f>
        <v>6666.6</v>
      </c>
      <c r="G78" s="15">
        <f>VLOOKUP($A78,[1]Hoja1!$A$9:$AM$280,8,0)</f>
        <v>0</v>
      </c>
      <c r="H78" s="15">
        <f>VLOOKUP($A78,[1]Hoja1!$A$9:$AM$280,5,0)+VLOOKUP($A78,[1]Hoja1!$A$9:$AM$280,7,0)</f>
        <v>0</v>
      </c>
      <c r="I78" s="15">
        <f>VLOOKUP($A78,[1]Hoja1!$A$9:$AM$280,4,0)+VLOOKUP($A78,[1]Hoja1!$A$9:$AM$280,6,0)</f>
        <v>3333.3</v>
      </c>
      <c r="J78" s="15">
        <f>VLOOKUP($A78,[1]Hoja1!$A$9:$AM$280,9,0)+VLOOKUP($A78,[1]Hoja1!$A$9:$AM$280,10,0)+VLOOKUP($A78,[1]Hoja1!$A$9:$AM$280,11,0)</f>
        <v>5614.72</v>
      </c>
      <c r="K78" s="16">
        <f t="shared" si="24"/>
        <v>15614.620000000003</v>
      </c>
      <c r="L78" s="15">
        <f>VLOOKUP($A78,[1]Hoja1!$A$9:$AM$280,34,0)</f>
        <v>2354.92</v>
      </c>
      <c r="M78" s="16">
        <f t="shared" si="25"/>
        <v>13259.700000000003</v>
      </c>
    </row>
    <row r="79" spans="1:13" s="11" customFormat="1" ht="10.5" customHeight="1" x14ac:dyDescent="0.25">
      <c r="A79" s="32" t="s">
        <v>227</v>
      </c>
      <c r="B79" s="13" t="s">
        <v>228</v>
      </c>
      <c r="C79" s="22" t="s">
        <v>17</v>
      </c>
      <c r="D79" s="22" t="s">
        <v>185</v>
      </c>
      <c r="E79" s="15">
        <f>+F79/15</f>
        <v>172.87</v>
      </c>
      <c r="F79" s="15">
        <f>VLOOKUP($A79,[1]Hoja1!$A$9:$AM$280,3,0)</f>
        <v>2593.0500000000002</v>
      </c>
      <c r="G79" s="15">
        <f>VLOOKUP($A79,[1]Hoja1!$A$9:$AM$280,8,0)</f>
        <v>417</v>
      </c>
      <c r="H79" s="15">
        <f>VLOOKUP($A79,[1]Hoja1!$A$9:$AM$280,5,0)+VLOOKUP($A79,[1]Hoja1!$A$9:$AM$280,7,0)</f>
        <v>0</v>
      </c>
      <c r="I79" s="15">
        <f>VLOOKUP($A79,[1]Hoja1!$A$9:$AM$280,4,0)+VLOOKUP($A79,[1]Hoja1!$A$9:$AM$280,6,0)</f>
        <v>16.68</v>
      </c>
      <c r="J79" s="15">
        <f>VLOOKUP($A79,[1]Hoja1!$A$9:$AM$280,9,0)+VLOOKUP($A79,[1]Hoja1!$A$9:$AM$280,10,0)+VLOOKUP($A79,[1]Hoja1!$A$9:$AM$280,11,0)</f>
        <v>106.95</v>
      </c>
      <c r="K79" s="16">
        <f t="shared" si="24"/>
        <v>3133.68</v>
      </c>
      <c r="L79" s="15">
        <f>VLOOKUP($A79,[1]Hoja1!$A$9:$AM$280,34,0)</f>
        <v>87.32</v>
      </c>
      <c r="M79" s="16">
        <f t="shared" ref="M79" si="27">+K79-L79</f>
        <v>3046.3599999999997</v>
      </c>
    </row>
    <row r="80" spans="1:13" s="11" customFormat="1" ht="10.5" customHeight="1" x14ac:dyDescent="0.25">
      <c r="A80" s="32" t="s">
        <v>195</v>
      </c>
      <c r="B80" s="13" t="s">
        <v>196</v>
      </c>
      <c r="C80" s="22" t="s">
        <v>17</v>
      </c>
      <c r="D80" s="22" t="s">
        <v>185</v>
      </c>
      <c r="E80" s="15">
        <f t="shared" si="23"/>
        <v>162.91166666666669</v>
      </c>
      <c r="F80" s="15">
        <f>VLOOKUP($A80,[1]Hoja1!$A$9:$AM$280,3,0)</f>
        <v>4887.3500000000004</v>
      </c>
      <c r="G80" s="15">
        <f>VLOOKUP($A80,[1]Hoja1!$A$9:$AM$280,8,0)</f>
        <v>0</v>
      </c>
      <c r="H80" s="15">
        <f>VLOOKUP($A80,[1]Hoja1!$A$9:$AM$280,5,0)+VLOOKUP($A80,[1]Hoja1!$A$9:$AM$280,7,0)</f>
        <v>0</v>
      </c>
      <c r="I80" s="15">
        <f>VLOOKUP($A80,[1]Hoja1!$A$9:$AM$280,4,0)+VLOOKUP($A80,[1]Hoja1!$A$9:$AM$280,6,0)</f>
        <v>1728.7</v>
      </c>
      <c r="J80" s="15">
        <f>VLOOKUP($A80,[1]Hoja1!$A$9:$AM$280,9,0)+VLOOKUP($A80,[1]Hoja1!$A$9:$AM$280,10,0)+VLOOKUP($A80,[1]Hoja1!$A$9:$AM$280,11,0)</f>
        <v>3813.9</v>
      </c>
      <c r="K80" s="16">
        <f t="shared" si="24"/>
        <v>10429.950000000001</v>
      </c>
      <c r="L80" s="15">
        <f>VLOOKUP($A80,[1]Hoja1!$A$9:$AM$280,34,0)</f>
        <v>1218.44</v>
      </c>
      <c r="M80" s="16">
        <f t="shared" si="25"/>
        <v>9211.51</v>
      </c>
    </row>
    <row r="81" spans="1:13" s="11" customFormat="1" ht="10.5" customHeight="1" x14ac:dyDescent="0.25">
      <c r="A81" s="32" t="s">
        <v>192</v>
      </c>
      <c r="B81" s="13" t="s">
        <v>191</v>
      </c>
      <c r="C81" s="22" t="s">
        <v>128</v>
      </c>
      <c r="D81" s="22" t="s">
        <v>185</v>
      </c>
      <c r="E81" s="15">
        <f t="shared" si="23"/>
        <v>69.599999999999994</v>
      </c>
      <c r="F81" s="15">
        <f>VLOOKUP($A81,[1]Hoja1!$A$9:$AM$280,3,0)</f>
        <v>2088</v>
      </c>
      <c r="G81" s="15">
        <f>VLOOKUP($A81,[1]Hoja1!$A$9:$AM$280,8,0)</f>
        <v>286.02999999999997</v>
      </c>
      <c r="H81" s="15">
        <f>VLOOKUP($A81,[1]Hoja1!$A$9:$AM$280,5,0)+VLOOKUP($A81,[1]Hoja1!$A$9:$AM$280,7,0)</f>
        <v>0</v>
      </c>
      <c r="I81" s="15">
        <f>VLOOKUP($A81,[1]Hoja1!$A$9:$AM$280,4,0)+VLOOKUP($A81,[1]Hoja1!$A$9:$AM$280,6,0)</f>
        <v>61.97</v>
      </c>
      <c r="J81" s="15">
        <f>VLOOKUP($A81,[1]Hoja1!$A$9:$AM$280,9,0)+VLOOKUP($A81,[1]Hoja1!$A$9:$AM$280,10,0)+VLOOKUP($A81,[1]Hoja1!$A$9:$AM$280,11,0)</f>
        <v>1397.89</v>
      </c>
      <c r="K81" s="16">
        <f t="shared" si="24"/>
        <v>3833.8899999999994</v>
      </c>
      <c r="L81" s="15">
        <f>VLOOKUP($A81,[1]Hoja1!$A$9:$AM$280,34,0)</f>
        <v>390.19</v>
      </c>
      <c r="M81" s="16">
        <f t="shared" si="25"/>
        <v>3443.6999999999994</v>
      </c>
    </row>
    <row r="82" spans="1:13" x14ac:dyDescent="0.25">
      <c r="A82" s="32"/>
    </row>
    <row r="83" spans="1:13" s="11" customFormat="1" ht="10.5" customHeight="1" x14ac:dyDescent="0.25">
      <c r="A83" s="32"/>
      <c r="B83" s="17"/>
      <c r="C83" s="14"/>
      <c r="D83" s="14"/>
      <c r="E83" s="15"/>
      <c r="F83" s="15"/>
      <c r="G83" s="14"/>
      <c r="H83" s="14"/>
      <c r="I83" s="14"/>
      <c r="J83" s="14"/>
      <c r="K83" s="16"/>
      <c r="L83" s="16"/>
      <c r="M83" s="16"/>
    </row>
    <row r="84" spans="1:13" s="11" customFormat="1" ht="17.25" customHeight="1" x14ac:dyDescent="0.25">
      <c r="A84" s="6" t="s">
        <v>134</v>
      </c>
      <c r="B84" s="7"/>
      <c r="C84" s="8"/>
      <c r="D84" s="8"/>
      <c r="E84" s="9"/>
      <c r="F84" s="9"/>
      <c r="G84" s="8"/>
      <c r="H84" s="8"/>
      <c r="I84" s="8"/>
      <c r="J84" s="8"/>
      <c r="K84" s="10"/>
      <c r="L84" s="10"/>
      <c r="M84" s="10"/>
    </row>
    <row r="85" spans="1:13" s="11" customFormat="1" ht="10.5" customHeight="1" x14ac:dyDescent="0.25">
      <c r="A85" s="32" t="s">
        <v>199</v>
      </c>
      <c r="B85" s="13" t="s">
        <v>200</v>
      </c>
      <c r="C85" s="22" t="s">
        <v>201</v>
      </c>
      <c r="D85" s="22" t="s">
        <v>18</v>
      </c>
      <c r="E85" s="15">
        <f>+F85/30</f>
        <v>232</v>
      </c>
      <c r="F85" s="15">
        <f>VLOOKUP($A85,[1]Hoja1!$A$9:$AM$280,3,0)</f>
        <v>6960</v>
      </c>
      <c r="G85" s="15">
        <f>VLOOKUP($A85,[1]Hoja1!$A$9:$AM$280,8,0)</f>
        <v>0</v>
      </c>
      <c r="H85" s="15">
        <f>VLOOKUP($A85,[1]Hoja1!$A$9:$AM$280,5,0)+VLOOKUP($A85,[1]Hoja1!$A$9:$AM$280,7,0)</f>
        <v>0</v>
      </c>
      <c r="I85" s="15">
        <f>VLOOKUP($A85,[1]Hoja1!$A$9:$AM$280,4,0)+VLOOKUP($A85,[1]Hoja1!$A$9:$AM$280,6,0)</f>
        <v>3480</v>
      </c>
      <c r="J85" s="15">
        <f>VLOOKUP($A85,[1]Hoja1!$A$9:$AM$280,9,0)+VLOOKUP($A85,[1]Hoja1!$A$9:$AM$280,10,0)+VLOOKUP($A85,[1]Hoja1!$A$9:$AM$280,11,0)</f>
        <v>6989.48</v>
      </c>
      <c r="K85" s="16">
        <f>SUM(F85:J85)</f>
        <v>17429.48</v>
      </c>
      <c r="L85" s="15">
        <f>VLOOKUP($A85,[1]Hoja1!$A$9:$AM$280,34,0)</f>
        <v>2794.22</v>
      </c>
      <c r="M85" s="16">
        <f>+K85-L85</f>
        <v>14635.26</v>
      </c>
    </row>
    <row r="86" spans="1:13" s="11" customFormat="1" ht="10.5" customHeight="1" x14ac:dyDescent="0.25">
      <c r="A86" s="32"/>
      <c r="B86" s="17"/>
      <c r="C86" s="14"/>
      <c r="D86" s="14"/>
      <c r="E86" s="15"/>
      <c r="F86" s="15"/>
      <c r="G86" s="14"/>
      <c r="H86" s="14"/>
      <c r="I86" s="14"/>
      <c r="J86" s="14"/>
      <c r="K86" s="16"/>
      <c r="L86" s="16"/>
      <c r="M86" s="16"/>
    </row>
    <row r="87" spans="1:13" s="11" customFormat="1" ht="17.25" customHeight="1" x14ac:dyDescent="0.25">
      <c r="A87" s="6" t="s">
        <v>81</v>
      </c>
      <c r="B87" s="7"/>
      <c r="C87" s="8"/>
      <c r="D87" s="8"/>
      <c r="E87" s="9"/>
      <c r="F87" s="9"/>
      <c r="G87" s="8"/>
      <c r="H87" s="8"/>
      <c r="I87" s="8"/>
      <c r="J87" s="8"/>
      <c r="K87" s="10"/>
      <c r="L87" s="10"/>
      <c r="M87" s="10"/>
    </row>
    <row r="88" spans="1:13" s="11" customFormat="1" ht="10.5" customHeight="1" x14ac:dyDescent="0.25">
      <c r="A88" s="32" t="s">
        <v>82</v>
      </c>
      <c r="B88" s="13" t="s">
        <v>83</v>
      </c>
      <c r="C88" s="22" t="s">
        <v>84</v>
      </c>
      <c r="D88" s="22" t="s">
        <v>18</v>
      </c>
      <c r="E88" s="15">
        <f t="shared" ref="E88:E89" si="28">+F88/30</f>
        <v>220.40666666666667</v>
      </c>
      <c r="F88" s="15">
        <f>VLOOKUP($A88,[1]Hoja1!$A$9:$AM$280,3,0)</f>
        <v>6612.2</v>
      </c>
      <c r="G88" s="15">
        <f>VLOOKUP($A88,[1]Hoja1!$A$9:$AM$280,8,0)</f>
        <v>0</v>
      </c>
      <c r="H88" s="15">
        <f>VLOOKUP($A88,[1]Hoja1!$A$9:$AM$280,5,0)+VLOOKUP($A88,[1]Hoja1!$A$9:$AM$280,7,0)</f>
        <v>0</v>
      </c>
      <c r="I88" s="15">
        <f>VLOOKUP($A88,[1]Hoja1!$A$9:$AM$280,4,0)+VLOOKUP($A88,[1]Hoja1!$A$9:$AM$280,6,0)</f>
        <v>3306.1</v>
      </c>
      <c r="J88" s="15">
        <f>VLOOKUP($A88,[1]Hoja1!$A$9:$AM$280,9,0)+VLOOKUP($A88,[1]Hoja1!$A$9:$AM$280,10,0)+VLOOKUP($A88,[1]Hoja1!$A$9:$AM$280,11,0)</f>
        <v>0</v>
      </c>
      <c r="K88" s="16">
        <f t="shared" ref="K88:K89" si="29">SUM(F88:J88)</f>
        <v>9918.2999999999993</v>
      </c>
      <c r="L88" s="15">
        <f>VLOOKUP($A88,[1]Hoja1!$A$9:$AM$280,34,0)</f>
        <v>1116.7</v>
      </c>
      <c r="M88" s="16">
        <f t="shared" ref="M88:M89" si="30">+K88-L88</f>
        <v>8801.5999999999985</v>
      </c>
    </row>
    <row r="89" spans="1:13" s="11" customFormat="1" ht="10.5" customHeight="1" x14ac:dyDescent="0.25">
      <c r="A89" s="32" t="s">
        <v>158</v>
      </c>
      <c r="B89" s="17" t="s">
        <v>145</v>
      </c>
      <c r="C89" s="14" t="s">
        <v>146</v>
      </c>
      <c r="D89" s="14" t="s">
        <v>185</v>
      </c>
      <c r="E89" s="15">
        <f t="shared" si="28"/>
        <v>332.5</v>
      </c>
      <c r="F89" s="15">
        <f>VLOOKUP($A89,[1]Hoja1!$A$9:$AM$280,3,0)</f>
        <v>9975</v>
      </c>
      <c r="G89" s="15">
        <f>VLOOKUP($A89,[1]Hoja1!$A$9:$AM$280,8,0)</f>
        <v>390.41</v>
      </c>
      <c r="H89" s="15">
        <f>VLOOKUP($A89,[1]Hoja1!$A$9:$AM$280,5,0)+VLOOKUP($A89,[1]Hoja1!$A$9:$AM$280,7,0)</f>
        <v>0</v>
      </c>
      <c r="I89" s="15">
        <f>VLOOKUP($A89,[1]Hoja1!$A$9:$AM$280,4,0)+VLOOKUP($A89,[1]Hoja1!$A$9:$AM$280,6,0)</f>
        <v>1223.29</v>
      </c>
      <c r="J89" s="15">
        <f>VLOOKUP($A89,[1]Hoja1!$A$9:$AM$280,9,0)+VLOOKUP($A89,[1]Hoja1!$A$9:$AM$280,10,0)+VLOOKUP($A89,[1]Hoja1!$A$9:$AM$280,11,0)</f>
        <v>12060.51</v>
      </c>
      <c r="K89" s="16">
        <f t="shared" si="29"/>
        <v>23649.21</v>
      </c>
      <c r="L89" s="15">
        <f>VLOOKUP($A89,[1]Hoja1!$A$9:$AM$280,34,0)</f>
        <v>4207.93</v>
      </c>
      <c r="M89" s="16">
        <f t="shared" si="30"/>
        <v>19441.28</v>
      </c>
    </row>
    <row r="90" spans="1:13" s="11" customFormat="1" ht="10.5" customHeight="1" x14ac:dyDescent="0.25">
      <c r="A90" s="32"/>
      <c r="B90" s="17"/>
      <c r="C90" s="14"/>
      <c r="D90" s="14"/>
      <c r="E90" s="15"/>
      <c r="F90" s="15"/>
      <c r="G90" s="14"/>
      <c r="H90" s="14"/>
      <c r="I90" s="14"/>
      <c r="J90" s="14"/>
      <c r="K90" s="16"/>
      <c r="L90" s="16"/>
      <c r="M90" s="16"/>
    </row>
    <row r="91" spans="1:13" s="11" customFormat="1" ht="17.25" customHeight="1" x14ac:dyDescent="0.25">
      <c r="A91" s="6" t="s">
        <v>135</v>
      </c>
      <c r="B91" s="7"/>
      <c r="C91" s="8"/>
      <c r="D91" s="8"/>
      <c r="E91" s="9"/>
      <c r="F91" s="9"/>
      <c r="G91" s="8"/>
      <c r="H91" s="8"/>
      <c r="I91" s="8"/>
      <c r="J91" s="8"/>
      <c r="K91" s="10"/>
      <c r="L91" s="10"/>
      <c r="M91" s="10"/>
    </row>
    <row r="92" spans="1:13" s="11" customFormat="1" ht="10.5" customHeight="1" x14ac:dyDescent="0.25">
      <c r="A92" s="32" t="s">
        <v>159</v>
      </c>
      <c r="B92" s="13" t="s">
        <v>136</v>
      </c>
      <c r="C92" s="22" t="s">
        <v>17</v>
      </c>
      <c r="D92" s="14" t="s">
        <v>185</v>
      </c>
      <c r="E92" s="15">
        <f t="shared" ref="E92:E93" si="31">+F92/30</f>
        <v>133.33333333333334</v>
      </c>
      <c r="F92" s="15">
        <f>VLOOKUP($A92,[1]Hoja1!$A$9:$AM$280,3,0)</f>
        <v>4000</v>
      </c>
      <c r="G92" s="15">
        <f>VLOOKUP($A92,[1]Hoja1!$A$9:$AM$280,8,0)</f>
        <v>0</v>
      </c>
      <c r="H92" s="15">
        <f>VLOOKUP($A92,[1]Hoja1!$A$9:$AM$280,5,0)+VLOOKUP($A92,[1]Hoja1!$A$9:$AM$280,7,0)</f>
        <v>0</v>
      </c>
      <c r="I92" s="15">
        <f>VLOOKUP($A92,[1]Hoja1!$A$9:$AM$280,4,0)+VLOOKUP($A92,[1]Hoja1!$A$9:$AM$280,6,0)</f>
        <v>2000</v>
      </c>
      <c r="J92" s="15">
        <f>VLOOKUP($A92,[1]Hoja1!$A$9:$AM$280,9,0)+VLOOKUP($A92,[1]Hoja1!$A$9:$AM$280,10,0)+VLOOKUP($A92,[1]Hoja1!$A$9:$AM$280,11,0)</f>
        <v>2139.6999999999998</v>
      </c>
      <c r="K92" s="16">
        <f t="shared" ref="K92:K93" si="32">SUM(F92:J92)</f>
        <v>8139.7</v>
      </c>
      <c r="L92" s="15">
        <f>VLOOKUP($A92,[1]Hoja1!$A$9:$AM$280,34,0)</f>
        <v>833.86</v>
      </c>
      <c r="M92" s="16">
        <f t="shared" ref="M92:M93" si="33">+K92-L92</f>
        <v>7305.84</v>
      </c>
    </row>
    <row r="93" spans="1:13" s="11" customFormat="1" ht="10.5" customHeight="1" x14ac:dyDescent="0.25">
      <c r="A93" s="32" t="s">
        <v>160</v>
      </c>
      <c r="B93" s="17" t="s">
        <v>137</v>
      </c>
      <c r="C93" s="14" t="s">
        <v>17</v>
      </c>
      <c r="D93" s="14" t="s">
        <v>185</v>
      </c>
      <c r="E93" s="15">
        <f t="shared" si="31"/>
        <v>133.33333333333334</v>
      </c>
      <c r="F93" s="15">
        <f>VLOOKUP($A93,[1]Hoja1!$A$9:$AM$280,3,0)</f>
        <v>4000</v>
      </c>
      <c r="G93" s="15">
        <f>VLOOKUP($A93,[1]Hoja1!$A$9:$AM$280,8,0)</f>
        <v>0</v>
      </c>
      <c r="H93" s="15">
        <f>VLOOKUP($A93,[1]Hoja1!$A$9:$AM$280,5,0)+VLOOKUP($A93,[1]Hoja1!$A$9:$AM$280,7,0)</f>
        <v>0</v>
      </c>
      <c r="I93" s="15">
        <f>VLOOKUP($A93,[1]Hoja1!$A$9:$AM$280,4,0)+VLOOKUP($A93,[1]Hoja1!$A$9:$AM$280,6,0)</f>
        <v>2000</v>
      </c>
      <c r="J93" s="15">
        <f>VLOOKUP($A93,[1]Hoja1!$A$9:$AM$280,9,0)+VLOOKUP($A93,[1]Hoja1!$A$9:$AM$280,10,0)+VLOOKUP($A93,[1]Hoja1!$A$9:$AM$280,11,0)</f>
        <v>2139.6999999999998</v>
      </c>
      <c r="K93" s="16">
        <f t="shared" si="32"/>
        <v>8139.7</v>
      </c>
      <c r="L93" s="15">
        <f>VLOOKUP($A93,[1]Hoja1!$A$9:$AM$280,34,0)</f>
        <v>833.86</v>
      </c>
      <c r="M93" s="16">
        <f t="shared" si="33"/>
        <v>7305.84</v>
      </c>
    </row>
    <row r="94" spans="1:13" s="11" customFormat="1" ht="10.5" customHeight="1" x14ac:dyDescent="0.25">
      <c r="A94" s="32"/>
      <c r="B94" s="17"/>
      <c r="C94" s="14"/>
      <c r="D94" s="14"/>
      <c r="E94" s="15"/>
      <c r="F94" s="15"/>
      <c r="G94" s="14"/>
      <c r="H94" s="14"/>
      <c r="I94" s="14"/>
      <c r="J94" s="14"/>
      <c r="K94" s="16"/>
      <c r="L94" s="16"/>
      <c r="M94" s="16"/>
    </row>
    <row r="95" spans="1:13" s="11" customFormat="1" ht="17.25" customHeight="1" x14ac:dyDescent="0.25">
      <c r="A95" s="6" t="s">
        <v>85</v>
      </c>
      <c r="B95" s="7"/>
      <c r="C95" s="8"/>
      <c r="D95" s="8"/>
      <c r="E95" s="9"/>
      <c r="F95" s="9"/>
      <c r="G95" s="8"/>
      <c r="H95" s="8"/>
      <c r="I95" s="8"/>
      <c r="J95" s="8"/>
      <c r="K95" s="10"/>
      <c r="L95" s="10"/>
      <c r="M95" s="10"/>
    </row>
    <row r="96" spans="1:13" s="11" customFormat="1" ht="10.5" customHeight="1" x14ac:dyDescent="0.25">
      <c r="A96" s="32" t="s">
        <v>86</v>
      </c>
      <c r="B96" s="13" t="s">
        <v>87</v>
      </c>
      <c r="C96" s="22" t="s">
        <v>88</v>
      </c>
      <c r="D96" s="22" t="s">
        <v>18</v>
      </c>
      <c r="E96" s="15">
        <f>+F96/30</f>
        <v>290.83333333333331</v>
      </c>
      <c r="F96" s="15">
        <f>VLOOKUP($A96,[1]Hoja1!$A$9:$AM$280,3,0)</f>
        <v>8725</v>
      </c>
      <c r="G96" s="15">
        <f>VLOOKUP($A96,[1]Hoja1!$A$9:$AM$280,8,0)</f>
        <v>0</v>
      </c>
      <c r="H96" s="15">
        <f>VLOOKUP($A96,[1]Hoja1!$A$9:$AM$280,5,0)+VLOOKUP($A96,[1]Hoja1!$A$9:$AM$280,7,0)</f>
        <v>0</v>
      </c>
      <c r="I96" s="15">
        <f>VLOOKUP($A96,[1]Hoja1!$A$9:$AM$280,4,0)+VLOOKUP($A96,[1]Hoja1!$A$9:$AM$280,6,0)</f>
        <v>4362.5</v>
      </c>
      <c r="J96" s="15">
        <f>VLOOKUP($A96,[1]Hoja1!$A$9:$AM$280,9,0)+VLOOKUP($A96,[1]Hoja1!$A$9:$AM$280,10,0)+VLOOKUP($A96,[1]Hoja1!$A$9:$AM$280,11,0)</f>
        <v>0</v>
      </c>
      <c r="K96" s="16">
        <f>SUM(F96:J96)</f>
        <v>13087.5</v>
      </c>
      <c r="L96" s="15">
        <f>VLOOKUP($A96,[1]Hoja1!$A$9:$AM$280,34,0)</f>
        <v>5801.1</v>
      </c>
      <c r="M96" s="16">
        <f>+K96-L96</f>
        <v>7286.4</v>
      </c>
    </row>
    <row r="97" spans="1:13" s="11" customFormat="1" ht="10.5" customHeight="1" x14ac:dyDescent="0.25">
      <c r="A97" s="32"/>
      <c r="B97" s="17"/>
      <c r="C97" s="14"/>
      <c r="D97" s="14"/>
      <c r="E97" s="15"/>
      <c r="F97" s="15"/>
      <c r="G97" s="14"/>
      <c r="H97" s="14"/>
      <c r="I97" s="14"/>
      <c r="J97" s="14"/>
      <c r="K97" s="16"/>
      <c r="L97" s="16"/>
      <c r="M97" s="16"/>
    </row>
    <row r="98" spans="1:13" s="11" customFormat="1" ht="17.25" customHeight="1" x14ac:dyDescent="0.25">
      <c r="A98" s="6" t="s">
        <v>89</v>
      </c>
      <c r="B98" s="7"/>
      <c r="C98" s="8"/>
      <c r="D98" s="8"/>
      <c r="E98" s="9"/>
      <c r="F98" s="9"/>
      <c r="G98" s="8"/>
      <c r="H98" s="8"/>
      <c r="I98" s="8"/>
      <c r="J98" s="8"/>
      <c r="K98" s="10"/>
      <c r="L98" s="10"/>
      <c r="M98" s="10"/>
    </row>
    <row r="99" spans="1:13" s="11" customFormat="1" ht="10.5" customHeight="1" x14ac:dyDescent="0.25">
      <c r="A99" s="32" t="s">
        <v>90</v>
      </c>
      <c r="B99" s="13" t="s">
        <v>91</v>
      </c>
      <c r="C99" s="22" t="s">
        <v>17</v>
      </c>
      <c r="D99" s="22" t="s">
        <v>18</v>
      </c>
      <c r="E99" s="15">
        <f t="shared" ref="E99:E100" si="34">+F99/30</f>
        <v>217.79333333333335</v>
      </c>
      <c r="F99" s="15">
        <f>VLOOKUP($A99,[1]Hoja1!$A$9:$AM$280,3,0)</f>
        <v>6533.8</v>
      </c>
      <c r="G99" s="15">
        <f>VLOOKUP($A99,[1]Hoja1!$A$9:$AM$280,8,0)</f>
        <v>0</v>
      </c>
      <c r="H99" s="15">
        <f>VLOOKUP($A99,[1]Hoja1!$A$9:$AM$280,5,0)+VLOOKUP($A99,[1]Hoja1!$A$9:$AM$280,7,0)</f>
        <v>0</v>
      </c>
      <c r="I99" s="15">
        <f>VLOOKUP($A99,[1]Hoja1!$A$9:$AM$280,4,0)+VLOOKUP($A99,[1]Hoja1!$A$9:$AM$280,6,0)</f>
        <v>3266.9</v>
      </c>
      <c r="J99" s="15">
        <f>VLOOKUP($A99,[1]Hoja1!$A$9:$AM$280,9,0)+VLOOKUP($A99,[1]Hoja1!$A$9:$AM$280,10,0)+VLOOKUP($A99,[1]Hoja1!$A$9:$AM$280,11,0)</f>
        <v>0</v>
      </c>
      <c r="K99" s="16">
        <f t="shared" ref="K99:K100" si="35">SUM(F99:J99)</f>
        <v>9800.7000000000007</v>
      </c>
      <c r="L99" s="15">
        <f>VLOOKUP($A99,[1]Hoja1!$A$9:$AM$280,34,0)</f>
        <v>1094.1199999999999</v>
      </c>
      <c r="M99" s="16">
        <f t="shared" ref="M99:M100" si="36">+K99-L99</f>
        <v>8706.5800000000017</v>
      </c>
    </row>
    <row r="100" spans="1:13" s="11" customFormat="1" ht="10.5" customHeight="1" x14ac:dyDescent="0.25">
      <c r="A100" s="32" t="s">
        <v>149</v>
      </c>
      <c r="B100" s="13" t="s">
        <v>138</v>
      </c>
      <c r="C100" s="22" t="s">
        <v>139</v>
      </c>
      <c r="D100" s="22" t="s">
        <v>18</v>
      </c>
      <c r="E100" s="15">
        <f t="shared" si="34"/>
        <v>222</v>
      </c>
      <c r="F100" s="15">
        <f>VLOOKUP($A100,[1]Hoja1!$A$9:$AM$280,3,0)</f>
        <v>6660</v>
      </c>
      <c r="G100" s="15">
        <f>VLOOKUP($A100,[1]Hoja1!$A$9:$AM$280,8,0)</f>
        <v>0</v>
      </c>
      <c r="H100" s="15">
        <f>VLOOKUP($A100,[1]Hoja1!$A$9:$AM$280,5,0)+VLOOKUP($A100,[1]Hoja1!$A$9:$AM$280,7,0)</f>
        <v>0</v>
      </c>
      <c r="I100" s="15">
        <f>VLOOKUP($A100,[1]Hoja1!$A$9:$AM$280,4,0)+VLOOKUP($A100,[1]Hoja1!$A$9:$AM$280,6,0)</f>
        <v>3330</v>
      </c>
      <c r="J100" s="15">
        <f>VLOOKUP($A100,[1]Hoja1!$A$9:$AM$280,9,0)+VLOOKUP($A100,[1]Hoja1!$A$9:$AM$280,10,0)+VLOOKUP($A100,[1]Hoja1!$A$9:$AM$280,11,0)</f>
        <v>1120.74</v>
      </c>
      <c r="K100" s="16">
        <f t="shared" si="35"/>
        <v>11110.74</v>
      </c>
      <c r="L100" s="15">
        <f>VLOOKUP($A100,[1]Hoja1!$A$9:$AM$280,34,0)</f>
        <v>1341.94</v>
      </c>
      <c r="M100" s="16">
        <f t="shared" si="36"/>
        <v>9768.7999999999993</v>
      </c>
    </row>
    <row r="101" spans="1:13" s="11" customFormat="1" ht="10.5" customHeight="1" x14ac:dyDescent="0.25">
      <c r="A101" s="32"/>
      <c r="B101" s="17"/>
      <c r="C101" s="14"/>
      <c r="D101" s="14"/>
      <c r="E101" s="15"/>
      <c r="F101" s="15"/>
      <c r="G101" s="14"/>
      <c r="H101" s="14"/>
      <c r="I101" s="14"/>
      <c r="J101" s="14"/>
      <c r="K101" s="16"/>
      <c r="L101" s="16"/>
      <c r="M101" s="16"/>
    </row>
    <row r="102" spans="1:13" s="11" customFormat="1" ht="17.25" customHeight="1" x14ac:dyDescent="0.25">
      <c r="A102" s="6" t="s">
        <v>92</v>
      </c>
      <c r="B102" s="7"/>
      <c r="C102" s="8"/>
      <c r="D102" s="8"/>
      <c r="E102" s="9"/>
      <c r="F102" s="9"/>
      <c r="G102" s="8"/>
      <c r="H102" s="8"/>
      <c r="I102" s="8"/>
      <c r="J102" s="8"/>
      <c r="K102" s="10"/>
      <c r="L102" s="10"/>
      <c r="M102" s="10"/>
    </row>
    <row r="103" spans="1:13" s="11" customFormat="1" ht="10.5" customHeight="1" x14ac:dyDescent="0.25">
      <c r="A103" s="32" t="s">
        <v>93</v>
      </c>
      <c r="B103" s="13" t="s">
        <v>94</v>
      </c>
      <c r="C103" s="22" t="s">
        <v>17</v>
      </c>
      <c r="D103" s="22" t="s">
        <v>18</v>
      </c>
      <c r="E103" s="15">
        <f>+F103/30</f>
        <v>203.73333333333332</v>
      </c>
      <c r="F103" s="15">
        <f>VLOOKUP($A103,[1]Hoja1!$A$9:$AM$280,3,0)</f>
        <v>6112</v>
      </c>
      <c r="G103" s="15">
        <f>VLOOKUP($A103,[1]Hoja1!$A$9:$AM$280,8,0)</f>
        <v>0</v>
      </c>
      <c r="H103" s="15">
        <f>VLOOKUP($A103,[1]Hoja1!$A$9:$AM$280,5,0)+VLOOKUP($A103,[1]Hoja1!$A$9:$AM$280,7,0)</f>
        <v>0</v>
      </c>
      <c r="I103" s="15">
        <f>VLOOKUP($A103,[1]Hoja1!$A$9:$AM$280,4,0)+VLOOKUP($A103,[1]Hoja1!$A$9:$AM$280,6,0)</f>
        <v>3056</v>
      </c>
      <c r="J103" s="15">
        <f>VLOOKUP($A103,[1]Hoja1!$A$9:$AM$280,9,0)+VLOOKUP($A103,[1]Hoja1!$A$9:$AM$280,10,0)+VLOOKUP($A103,[1]Hoja1!$A$9:$AM$280,11,0)</f>
        <v>0</v>
      </c>
      <c r="K103" s="16">
        <f>SUM(F103:J103)</f>
        <v>9168</v>
      </c>
      <c r="L103" s="15">
        <f>VLOOKUP($A103,[1]Hoja1!$A$9:$AM$280,34,0)</f>
        <v>988.96</v>
      </c>
      <c r="M103" s="16">
        <f>+K103-L103</f>
        <v>8179.04</v>
      </c>
    </row>
    <row r="104" spans="1:13" s="11" customFormat="1" ht="10.5" customHeight="1" x14ac:dyDescent="0.25">
      <c r="A104" s="32" t="s">
        <v>233</v>
      </c>
      <c r="B104" s="13" t="s">
        <v>234</v>
      </c>
      <c r="C104" s="22" t="s">
        <v>132</v>
      </c>
      <c r="D104" s="22" t="s">
        <v>18</v>
      </c>
      <c r="E104" s="15">
        <f>+F104/30</f>
        <v>69.599999999999994</v>
      </c>
      <c r="F104" s="15">
        <f>VLOOKUP($A104,[1]Hoja1!$A$9:$AM$280,3,0)</f>
        <v>2088</v>
      </c>
      <c r="G104" s="15">
        <f>VLOOKUP($A104,[1]Hoja1!$A$9:$AM$280,8,0)</f>
        <v>286.02999999999997</v>
      </c>
      <c r="H104" s="15">
        <f>VLOOKUP($A104,[1]Hoja1!$A$9:$AM$280,5,0)+VLOOKUP($A104,[1]Hoja1!$A$9:$AM$280,7,0)</f>
        <v>0</v>
      </c>
      <c r="I104" s="15">
        <f>VLOOKUP($A104,[1]Hoja1!$A$9:$AM$280,4,0)+VLOOKUP($A104,[1]Hoja1!$A$9:$AM$280,6,0)</f>
        <v>247.89</v>
      </c>
      <c r="J104" s="15">
        <f>VLOOKUP($A104,[1]Hoja1!$A$9:$AM$280,9,0)+VLOOKUP($A104,[1]Hoja1!$A$9:$AM$280,10,0)+VLOOKUP($A104,[1]Hoja1!$A$9:$AM$280,11,0)</f>
        <v>1397.89</v>
      </c>
      <c r="K104" s="16">
        <f>SUM(F104:J104)</f>
        <v>4019.8099999999995</v>
      </c>
      <c r="L104" s="15">
        <f>VLOOKUP($A104,[1]Hoja1!$A$9:$AM$280,34,0)</f>
        <v>517.79</v>
      </c>
      <c r="M104" s="16">
        <f>+K104-L104</f>
        <v>3502.0199999999995</v>
      </c>
    </row>
    <row r="105" spans="1:13" s="11" customFormat="1" ht="10.5" customHeight="1" x14ac:dyDescent="0.25">
      <c r="A105" s="32"/>
      <c r="B105" s="17"/>
      <c r="C105" s="14"/>
      <c r="D105" s="14"/>
      <c r="E105" s="15"/>
      <c r="F105" s="15"/>
      <c r="G105" s="14"/>
      <c r="H105" s="14"/>
      <c r="I105" s="14"/>
      <c r="J105" s="14"/>
      <c r="K105" s="16"/>
      <c r="L105" s="16"/>
      <c r="M105" s="16"/>
    </row>
    <row r="106" spans="1:13" s="11" customFormat="1" ht="17.25" customHeight="1" x14ac:dyDescent="0.25">
      <c r="A106" s="6" t="s">
        <v>95</v>
      </c>
      <c r="B106" s="7"/>
      <c r="C106" s="8"/>
      <c r="D106" s="8"/>
      <c r="E106" s="9"/>
      <c r="F106" s="9"/>
      <c r="G106" s="8"/>
      <c r="H106" s="8"/>
      <c r="I106" s="8"/>
      <c r="J106" s="8"/>
      <c r="K106" s="10"/>
      <c r="L106" s="10"/>
      <c r="M106" s="10"/>
    </row>
    <row r="107" spans="1:13" s="11" customFormat="1" ht="10.5" customHeight="1" x14ac:dyDescent="0.25">
      <c r="A107" s="32" t="s">
        <v>96</v>
      </c>
      <c r="B107" s="13" t="s">
        <v>97</v>
      </c>
      <c r="C107" s="22" t="s">
        <v>17</v>
      </c>
      <c r="D107" s="22" t="s">
        <v>18</v>
      </c>
      <c r="E107" s="15">
        <f>+F107/30</f>
        <v>320.2</v>
      </c>
      <c r="F107" s="15">
        <f>VLOOKUP($A107,[1]Hoja1!$A$9:$AM$280,3,0)</f>
        <v>9606</v>
      </c>
      <c r="G107" s="15">
        <f>VLOOKUP($A107,[1]Hoja1!$A$9:$AM$280,8,0)</f>
        <v>0</v>
      </c>
      <c r="H107" s="15">
        <f>VLOOKUP($A107,[1]Hoja1!$A$9:$AM$280,5,0)+VLOOKUP($A107,[1]Hoja1!$A$9:$AM$280,7,0)</f>
        <v>0</v>
      </c>
      <c r="I107" s="15">
        <f>VLOOKUP($A107,[1]Hoja1!$A$9:$AM$280,4,0)+VLOOKUP($A107,[1]Hoja1!$A$9:$AM$280,6,0)</f>
        <v>4803</v>
      </c>
      <c r="J107" s="15">
        <f>VLOOKUP($A107,[1]Hoja1!$A$9:$AM$280,9,0)+VLOOKUP($A107,[1]Hoja1!$A$9:$AM$280,10,0)+VLOOKUP($A107,[1]Hoja1!$A$9:$AM$280,11,0)</f>
        <v>0</v>
      </c>
      <c r="K107" s="16">
        <f>SUM(F107:J107)</f>
        <v>14409</v>
      </c>
      <c r="L107" s="15">
        <f>VLOOKUP($A107,[1]Hoja1!$A$9:$AM$280,34,0)</f>
        <v>6297.31</v>
      </c>
      <c r="M107" s="16">
        <f>+K107-L107</f>
        <v>8111.69</v>
      </c>
    </row>
    <row r="108" spans="1:13" s="11" customFormat="1" ht="10.5" customHeight="1" x14ac:dyDescent="0.25">
      <c r="A108" s="32"/>
      <c r="B108" s="17"/>
      <c r="C108" s="14"/>
      <c r="D108" s="14"/>
      <c r="E108" s="15"/>
      <c r="F108" s="15"/>
      <c r="G108" s="14"/>
      <c r="H108" s="14"/>
      <c r="I108" s="14"/>
      <c r="J108" s="14"/>
      <c r="K108" s="16"/>
      <c r="L108" s="16"/>
      <c r="M108" s="16"/>
    </row>
    <row r="109" spans="1:13" s="11" customFormat="1" ht="17.25" customHeight="1" x14ac:dyDescent="0.25">
      <c r="A109" s="6" t="s">
        <v>242</v>
      </c>
      <c r="B109" s="7"/>
      <c r="C109" s="8"/>
      <c r="D109" s="8"/>
      <c r="E109" s="9"/>
      <c r="F109" s="9"/>
      <c r="G109" s="8"/>
      <c r="H109" s="8"/>
      <c r="I109" s="8"/>
      <c r="J109" s="8"/>
      <c r="K109" s="10"/>
      <c r="L109" s="10"/>
      <c r="M109" s="10"/>
    </row>
    <row r="110" spans="1:13" s="11" customFormat="1" ht="10.5" customHeight="1" x14ac:dyDescent="0.25">
      <c r="A110" s="32" t="s">
        <v>100</v>
      </c>
      <c r="B110" s="13" t="s">
        <v>101</v>
      </c>
      <c r="C110" s="22" t="s">
        <v>17</v>
      </c>
      <c r="D110" s="22" t="s">
        <v>18</v>
      </c>
      <c r="E110" s="15">
        <f t="shared" ref="E110" si="37">+F110/30</f>
        <v>175.96</v>
      </c>
      <c r="F110" s="15">
        <f>VLOOKUP($A110,[1]Hoja1!$A$9:$AM$280,3,0)</f>
        <v>5278.8</v>
      </c>
      <c r="G110" s="15">
        <f>VLOOKUP($A110,[1]Hoja1!$A$9:$AM$280,8,0)</f>
        <v>0</v>
      </c>
      <c r="H110" s="15">
        <f>VLOOKUP($A110,[1]Hoja1!$A$9:$AM$280,5,0)+VLOOKUP($A110,[1]Hoja1!$A$9:$AM$280,7,0)</f>
        <v>0</v>
      </c>
      <c r="I110" s="15">
        <f>VLOOKUP($A110,[1]Hoja1!$A$9:$AM$280,4,0)+VLOOKUP($A110,[1]Hoja1!$A$9:$AM$280,6,0)</f>
        <v>2639.4</v>
      </c>
      <c r="J110" s="15">
        <f>VLOOKUP($A110,[1]Hoja1!$A$9:$AM$280,9,0)+VLOOKUP($A110,[1]Hoja1!$A$9:$AM$280,10,0)+VLOOKUP($A110,[1]Hoja1!$A$9:$AM$280,11,0)</f>
        <v>197.95</v>
      </c>
      <c r="K110" s="16">
        <f t="shared" ref="K110:K111" si="38">SUM(F110:J110)</f>
        <v>8116.1500000000005</v>
      </c>
      <c r="L110" s="15">
        <f>VLOOKUP($A110,[1]Hoja1!$A$9:$AM$280,34,0)</f>
        <v>834.46</v>
      </c>
      <c r="M110" s="16">
        <f t="shared" ref="M110:M111" si="39">+K110-L110</f>
        <v>7281.6900000000005</v>
      </c>
    </row>
    <row r="111" spans="1:13" s="11" customFormat="1" ht="10.5" customHeight="1" x14ac:dyDescent="0.25">
      <c r="A111" s="32" t="s">
        <v>243</v>
      </c>
      <c r="B111" s="13" t="s">
        <v>244</v>
      </c>
      <c r="C111" s="22" t="s">
        <v>17</v>
      </c>
      <c r="D111" s="14" t="s">
        <v>185</v>
      </c>
      <c r="E111" s="15">
        <v>220</v>
      </c>
      <c r="F111" s="15">
        <f>VLOOKUP($A111,[1]Hoja1!$A$9:$AM$280,3,0)</f>
        <v>2593.0500000000002</v>
      </c>
      <c r="G111" s="15">
        <f>VLOOKUP($A111,[1]Hoja1!$A$9:$AM$280,8,0)</f>
        <v>0</v>
      </c>
      <c r="H111" s="15">
        <f>VLOOKUP($A111,[1]Hoja1!$A$9:$AM$280,5,0)+VLOOKUP($A111,[1]Hoja1!$A$9:$AM$280,7,0)</f>
        <v>0</v>
      </c>
      <c r="I111" s="15">
        <f>VLOOKUP($A111,[1]Hoja1!$A$9:$AM$280,4,0)+VLOOKUP($A111,[1]Hoja1!$A$9:$AM$280,6,0)</f>
        <v>0</v>
      </c>
      <c r="J111" s="15">
        <f>VLOOKUP($A111,[1]Hoja1!$A$9:$AM$280,9,0)+VLOOKUP($A111,[1]Hoja1!$A$9:$AM$280,10,0)+VLOOKUP($A111,[1]Hoja1!$A$9:$AM$280,11,0)</f>
        <v>1186.95</v>
      </c>
      <c r="K111" s="16">
        <f t="shared" si="38"/>
        <v>3780</v>
      </c>
      <c r="L111" s="15">
        <f>VLOOKUP($A111,[1]Hoja1!$A$9:$AM$280,34,0)</f>
        <v>276.08</v>
      </c>
      <c r="M111" s="16">
        <f t="shared" si="39"/>
        <v>3503.92</v>
      </c>
    </row>
    <row r="112" spans="1:13" s="11" customFormat="1" ht="10.5" customHeight="1" x14ac:dyDescent="0.25">
      <c r="A112" s="32"/>
      <c r="B112" s="17"/>
      <c r="C112" s="14"/>
      <c r="D112" s="14"/>
      <c r="E112" s="15"/>
      <c r="F112" s="15"/>
      <c r="G112" s="14"/>
      <c r="H112" s="14"/>
      <c r="I112" s="14"/>
      <c r="J112" s="14"/>
      <c r="K112" s="16"/>
      <c r="L112" s="16"/>
      <c r="M112" s="16"/>
    </row>
    <row r="113" spans="1:13" s="11" customFormat="1" ht="17.25" customHeight="1" x14ac:dyDescent="0.25">
      <c r="A113" s="6" t="s">
        <v>99</v>
      </c>
      <c r="B113" s="7"/>
      <c r="C113" s="8"/>
      <c r="D113" s="8"/>
      <c r="E113" s="9"/>
      <c r="F113" s="9"/>
      <c r="G113" s="8"/>
      <c r="H113" s="8"/>
      <c r="I113" s="8"/>
      <c r="J113" s="8"/>
      <c r="K113" s="10"/>
      <c r="L113" s="10"/>
      <c r="M113" s="10"/>
    </row>
    <row r="114" spans="1:13" s="11" customFormat="1" ht="10.5" customHeight="1" x14ac:dyDescent="0.25">
      <c r="A114" s="32" t="s">
        <v>102</v>
      </c>
      <c r="B114" s="13" t="s">
        <v>103</v>
      </c>
      <c r="C114" s="22" t="s">
        <v>46</v>
      </c>
      <c r="D114" s="22" t="s">
        <v>18</v>
      </c>
      <c r="E114" s="15">
        <f t="shared" ref="E114:E115" si="40">+F114/30</f>
        <v>28.811666666666667</v>
      </c>
      <c r="F114" s="15">
        <f>VLOOKUP($A114,[1]Hoja1!$A$9:$AM$280,3,0)</f>
        <v>864.35</v>
      </c>
      <c r="G114" s="15">
        <f>VLOOKUP($A114,[1]Hoja1!$A$9:$AM$280,8,0)</f>
        <v>0</v>
      </c>
      <c r="H114" s="15">
        <f>VLOOKUP($A114,[1]Hoja1!$A$9:$AM$280,5,0)+VLOOKUP($A114,[1]Hoja1!$A$9:$AM$280,7,0)</f>
        <v>0</v>
      </c>
      <c r="I114" s="15">
        <f>VLOOKUP($A114,[1]Hoja1!$A$9:$AM$280,4,0)+VLOOKUP($A114,[1]Hoja1!$A$9:$AM$280,6,0)</f>
        <v>1728.7</v>
      </c>
      <c r="J114" s="15">
        <f>VLOOKUP($A114,[1]Hoja1!$A$9:$AM$280,9,0)+VLOOKUP($A114,[1]Hoja1!$A$9:$AM$280,10,0)+VLOOKUP($A114,[1]Hoja1!$A$9:$AM$280,11,0)</f>
        <v>0</v>
      </c>
      <c r="K114" s="16">
        <f t="shared" ref="K114:K117" si="41">SUM(F114:J114)</f>
        <v>2593.0500000000002</v>
      </c>
      <c r="L114" s="15">
        <f>VLOOKUP($A114,[1]Hoja1!$A$9:$AM$280,34,0)</f>
        <v>-8.59</v>
      </c>
      <c r="M114" s="16">
        <f t="shared" ref="M114:M117" si="42">+K114-L114</f>
        <v>2601.6400000000003</v>
      </c>
    </row>
    <row r="115" spans="1:13" s="11" customFormat="1" ht="10.5" customHeight="1" x14ac:dyDescent="0.25">
      <c r="A115" s="32" t="s">
        <v>161</v>
      </c>
      <c r="B115" s="13" t="s">
        <v>104</v>
      </c>
      <c r="C115" s="22" t="s">
        <v>17</v>
      </c>
      <c r="D115" s="22" t="s">
        <v>18</v>
      </c>
      <c r="E115" s="15">
        <f t="shared" si="40"/>
        <v>222.22</v>
      </c>
      <c r="F115" s="15">
        <f>VLOOKUP($A115,[1]Hoja1!$A$9:$AM$280,3,0)</f>
        <v>6666.6</v>
      </c>
      <c r="G115" s="15">
        <f>VLOOKUP($A115,[1]Hoja1!$A$9:$AM$280,8,0)</f>
        <v>0</v>
      </c>
      <c r="H115" s="15">
        <f>VLOOKUP($A115,[1]Hoja1!$A$9:$AM$280,5,0)+VLOOKUP($A115,[1]Hoja1!$A$9:$AM$280,7,0)</f>
        <v>0</v>
      </c>
      <c r="I115" s="15">
        <f>VLOOKUP($A115,[1]Hoja1!$A$9:$AM$280,4,0)+VLOOKUP($A115,[1]Hoja1!$A$9:$AM$280,6,0)</f>
        <v>3333.3</v>
      </c>
      <c r="J115" s="15">
        <f>VLOOKUP($A115,[1]Hoja1!$A$9:$AM$280,9,0)+VLOOKUP($A115,[1]Hoja1!$A$9:$AM$280,10,0)+VLOOKUP($A115,[1]Hoja1!$A$9:$AM$280,11,0)</f>
        <v>1110.8399999999999</v>
      </c>
      <c r="K115" s="16">
        <f t="shared" si="41"/>
        <v>11110.740000000002</v>
      </c>
      <c r="L115" s="15">
        <f>VLOOKUP($A115,[1]Hoja1!$A$9:$AM$280,34,0)</f>
        <v>1342.02</v>
      </c>
      <c r="M115" s="16">
        <f t="shared" si="42"/>
        <v>9768.7200000000012</v>
      </c>
    </row>
    <row r="116" spans="1:13" s="11" customFormat="1" ht="10.5" customHeight="1" x14ac:dyDescent="0.25">
      <c r="A116" s="32" t="s">
        <v>162</v>
      </c>
      <c r="B116" s="13" t="s">
        <v>142</v>
      </c>
      <c r="C116" s="22" t="s">
        <v>143</v>
      </c>
      <c r="D116" s="14" t="s">
        <v>185</v>
      </c>
      <c r="E116" s="15">
        <f t="shared" ref="E116" si="43">+F116/30</f>
        <v>266.66666666666669</v>
      </c>
      <c r="F116" s="15">
        <f>VLOOKUP($A116,[1]Hoja1!$A$9:$AM$280,3,0)</f>
        <v>8000</v>
      </c>
      <c r="G116" s="15">
        <f>VLOOKUP($A116,[1]Hoja1!$A$9:$AM$280,8,0)</f>
        <v>0</v>
      </c>
      <c r="H116" s="15">
        <f>VLOOKUP($A116,[1]Hoja1!$A$9:$AM$280,5,0)+VLOOKUP($A116,[1]Hoja1!$A$9:$AM$280,7,0)</f>
        <v>0</v>
      </c>
      <c r="I116" s="15">
        <f>VLOOKUP($A116,[1]Hoja1!$A$9:$AM$280,4,0)+VLOOKUP($A116,[1]Hoja1!$A$9:$AM$280,6,0)</f>
        <v>4000</v>
      </c>
      <c r="J116" s="15">
        <f>VLOOKUP($A116,[1]Hoja1!$A$9:$AM$280,9,0)+VLOOKUP($A116,[1]Hoja1!$A$9:$AM$280,10,0)+VLOOKUP($A116,[1]Hoja1!$A$9:$AM$280,11,0)</f>
        <v>8000</v>
      </c>
      <c r="K116" s="16">
        <f t="shared" ref="K116" si="44">SUM(F116:J116)</f>
        <v>20000</v>
      </c>
      <c r="L116" s="15">
        <f>VLOOKUP($A116,[1]Hoja1!$A$9:$AM$280,34,0)</f>
        <v>3420.94</v>
      </c>
      <c r="M116" s="16">
        <f t="shared" ref="M116" si="45">+K116-L116</f>
        <v>16579.060000000001</v>
      </c>
    </row>
    <row r="117" spans="1:13" s="11" customFormat="1" ht="10.5" customHeight="1" x14ac:dyDescent="0.25">
      <c r="A117" s="32" t="s">
        <v>237</v>
      </c>
      <c r="B117" s="13" t="s">
        <v>238</v>
      </c>
      <c r="C117" s="22" t="s">
        <v>17</v>
      </c>
      <c r="D117" s="14" t="s">
        <v>185</v>
      </c>
      <c r="E117" s="15">
        <v>220</v>
      </c>
      <c r="F117" s="15">
        <f>VLOOKUP($A117,[1]Hoja1!$A$9:$AM$280,3,0)</f>
        <v>4400</v>
      </c>
      <c r="G117" s="15">
        <f>VLOOKUP($A117,[1]Hoja1!$A$9:$AM$280,8,0)</f>
        <v>0</v>
      </c>
      <c r="H117" s="15">
        <f>VLOOKUP($A117,[1]Hoja1!$A$9:$AM$280,5,0)+VLOOKUP($A117,[1]Hoja1!$A$9:$AM$280,7,0)</f>
        <v>0</v>
      </c>
      <c r="I117" s="15">
        <f>VLOOKUP($A117,[1]Hoja1!$A$9:$AM$280,4,0)+VLOOKUP($A117,[1]Hoja1!$A$9:$AM$280,6,0)</f>
        <v>2200</v>
      </c>
      <c r="J117" s="15">
        <f>VLOOKUP($A117,[1]Hoja1!$A$9:$AM$280,9,0)+VLOOKUP($A117,[1]Hoja1!$A$9:$AM$280,10,0)+VLOOKUP($A117,[1]Hoja1!$A$9:$AM$280,11,0)</f>
        <v>2105.3000000000002</v>
      </c>
      <c r="K117" s="16">
        <f t="shared" si="41"/>
        <v>8705.2999999999993</v>
      </c>
      <c r="L117" s="15">
        <f>VLOOKUP($A117,[1]Hoja1!$A$9:$AM$280,34,0)</f>
        <v>892.66</v>
      </c>
      <c r="M117" s="16">
        <f t="shared" si="42"/>
        <v>7812.6399999999994</v>
      </c>
    </row>
    <row r="118" spans="1:13" s="11" customFormat="1" ht="10.5" customHeight="1" x14ac:dyDescent="0.25">
      <c r="A118" s="32"/>
      <c r="B118" s="17"/>
      <c r="C118" s="14"/>
      <c r="D118" s="14"/>
      <c r="E118" s="15"/>
      <c r="F118" s="15"/>
      <c r="G118" s="14"/>
      <c r="H118" s="14"/>
      <c r="I118" s="14"/>
      <c r="J118" s="14"/>
      <c r="K118" s="16"/>
      <c r="L118" s="16"/>
      <c r="M118" s="16"/>
    </row>
    <row r="119" spans="1:13" s="11" customFormat="1" ht="17.25" customHeight="1" x14ac:dyDescent="0.25">
      <c r="A119" s="6" t="s">
        <v>105</v>
      </c>
      <c r="B119" s="7"/>
      <c r="C119" s="8"/>
      <c r="D119" s="8"/>
      <c r="E119" s="9"/>
      <c r="F119" s="9"/>
      <c r="G119" s="8"/>
      <c r="H119" s="8"/>
      <c r="I119" s="8"/>
      <c r="J119" s="8"/>
      <c r="K119" s="10"/>
      <c r="L119" s="10"/>
      <c r="M119" s="10"/>
    </row>
    <row r="120" spans="1:13" s="11" customFormat="1" ht="10.5" customHeight="1" x14ac:dyDescent="0.25">
      <c r="A120" s="32" t="s">
        <v>106</v>
      </c>
      <c r="B120" s="13" t="s">
        <v>107</v>
      </c>
      <c r="C120" s="22" t="s">
        <v>17</v>
      </c>
      <c r="D120" s="22" t="s">
        <v>18</v>
      </c>
      <c r="E120" s="15">
        <f t="shared" ref="E120:E121" si="46">+F120/30</f>
        <v>141.86666666666667</v>
      </c>
      <c r="F120" s="15">
        <f>VLOOKUP($A120,[1]Hoja1!$A$9:$AM$280,3,0)</f>
        <v>4256</v>
      </c>
      <c r="G120" s="15">
        <f>VLOOKUP($A120,[1]Hoja1!$A$9:$AM$280,8,0)</f>
        <v>0</v>
      </c>
      <c r="H120" s="15">
        <f>VLOOKUP($A120,[1]Hoja1!$A$9:$AM$280,5,0)+VLOOKUP($A120,[1]Hoja1!$A$9:$AM$280,7,0)</f>
        <v>0</v>
      </c>
      <c r="I120" s="15">
        <f>VLOOKUP($A120,[1]Hoja1!$A$9:$AM$280,4,0)+VLOOKUP($A120,[1]Hoja1!$A$9:$AM$280,6,0)</f>
        <v>2128</v>
      </c>
      <c r="J120" s="15">
        <f>VLOOKUP($A120,[1]Hoja1!$A$9:$AM$280,9,0)+VLOOKUP($A120,[1]Hoja1!$A$9:$AM$280,10,0)+VLOOKUP($A120,[1]Hoja1!$A$9:$AM$280,11,0)</f>
        <v>0</v>
      </c>
      <c r="K120" s="16">
        <f t="shared" ref="K120:K121" si="47">SUM(F120:J120)</f>
        <v>6384</v>
      </c>
      <c r="L120" s="15">
        <f>VLOOKUP($A120,[1]Hoja1!$A$9:$AM$280,34,0)</f>
        <v>3380.2</v>
      </c>
      <c r="M120" s="16">
        <f t="shared" ref="M120:M121" si="48">+K120-L120</f>
        <v>3003.8</v>
      </c>
    </row>
    <row r="121" spans="1:13" s="11" customFormat="1" ht="10.5" customHeight="1" x14ac:dyDescent="0.25">
      <c r="A121" s="32" t="s">
        <v>180</v>
      </c>
      <c r="B121" s="13" t="s">
        <v>181</v>
      </c>
      <c r="C121" s="22" t="s">
        <v>143</v>
      </c>
      <c r="D121" s="14" t="s">
        <v>185</v>
      </c>
      <c r="E121" s="15">
        <f t="shared" si="46"/>
        <v>222.22</v>
      </c>
      <c r="F121" s="15">
        <f>VLOOKUP($A121,[1]Hoja1!$A$9:$AM$280,3,0)</f>
        <v>6666.6</v>
      </c>
      <c r="G121" s="15">
        <f>VLOOKUP($A121,[1]Hoja1!$A$9:$AM$280,8,0)</f>
        <v>0</v>
      </c>
      <c r="H121" s="15">
        <f>VLOOKUP($A121,[1]Hoja1!$A$9:$AM$280,5,0)+VLOOKUP($A121,[1]Hoja1!$A$9:$AM$280,7,0)</f>
        <v>0</v>
      </c>
      <c r="I121" s="15">
        <f>VLOOKUP($A121,[1]Hoja1!$A$9:$AM$280,4,0)+VLOOKUP($A121,[1]Hoja1!$A$9:$AM$280,6,0)</f>
        <v>3333.3</v>
      </c>
      <c r="J121" s="15">
        <f>VLOOKUP($A121,[1]Hoja1!$A$9:$AM$280,9,0)+VLOOKUP($A121,[1]Hoja1!$A$9:$AM$280,10,0)+VLOOKUP($A121,[1]Hoja1!$A$9:$AM$280,11,0)</f>
        <v>10000.1</v>
      </c>
      <c r="K121" s="16">
        <f t="shared" si="47"/>
        <v>20000</v>
      </c>
      <c r="L121" s="15">
        <f>VLOOKUP($A121,[1]Hoja1!$A$9:$AM$280,34,0)</f>
        <v>3411.32</v>
      </c>
      <c r="M121" s="16">
        <f t="shared" si="48"/>
        <v>16588.68</v>
      </c>
    </row>
    <row r="122" spans="1:13" s="11" customFormat="1" ht="10.5" customHeight="1" x14ac:dyDescent="0.25">
      <c r="A122" s="32"/>
      <c r="B122" s="17"/>
      <c r="C122" s="14"/>
      <c r="D122" s="14"/>
      <c r="E122" s="15"/>
      <c r="F122" s="15"/>
      <c r="G122" s="14"/>
      <c r="H122" s="14"/>
      <c r="I122" s="14"/>
      <c r="J122" s="14"/>
      <c r="K122" s="16"/>
      <c r="L122" s="16"/>
      <c r="M122" s="16"/>
    </row>
    <row r="123" spans="1:13" s="11" customFormat="1" ht="17.25" customHeight="1" x14ac:dyDescent="0.25">
      <c r="A123" s="6" t="s">
        <v>108</v>
      </c>
      <c r="B123" s="7"/>
      <c r="C123" s="8"/>
      <c r="D123" s="8"/>
      <c r="E123" s="9"/>
      <c r="F123" s="9"/>
      <c r="G123" s="8"/>
      <c r="H123" s="8"/>
      <c r="I123" s="8"/>
      <c r="J123" s="8"/>
      <c r="K123" s="10"/>
      <c r="L123" s="10"/>
      <c r="M123" s="10"/>
    </row>
    <row r="124" spans="1:13" s="11" customFormat="1" ht="13.5" customHeight="1" x14ac:dyDescent="0.25">
      <c r="A124" s="32" t="s">
        <v>214</v>
      </c>
      <c r="B124" s="13" t="s">
        <v>215</v>
      </c>
      <c r="C124" s="22" t="s">
        <v>17</v>
      </c>
      <c r="D124" s="22" t="s">
        <v>185</v>
      </c>
      <c r="E124" s="15">
        <f t="shared" ref="E124:E127" si="49">+F124/30</f>
        <v>115.24666666666667</v>
      </c>
      <c r="F124" s="15">
        <f>VLOOKUP($A124,[1]Hoja1!$A$9:$AM$280,3,0)</f>
        <v>3457.4</v>
      </c>
      <c r="G124" s="15">
        <f>VLOOKUP($A124,[1]Hoja1!$A$9:$AM$280,8,0)</f>
        <v>0</v>
      </c>
      <c r="H124" s="15">
        <f>VLOOKUP($A124,[1]Hoja1!$A$9:$AM$280,5,0)+VLOOKUP($A124,[1]Hoja1!$A$9:$AM$280,7,0)</f>
        <v>0</v>
      </c>
      <c r="I124" s="15">
        <f>VLOOKUP($A124,[1]Hoja1!$A$9:$AM$280,4,0)+VLOOKUP($A124,[1]Hoja1!$A$9:$AM$280,6,0)</f>
        <v>1728.7</v>
      </c>
      <c r="J124" s="15">
        <f>VLOOKUP($A124,[1]Hoja1!$A$9:$AM$280,9,0)+VLOOKUP($A124,[1]Hoja1!$A$9:$AM$280,10,0)+VLOOKUP($A124,[1]Hoja1!$A$9:$AM$280,11,0)</f>
        <v>2813.9</v>
      </c>
      <c r="K124" s="16">
        <f t="shared" ref="K124:K127" si="50">SUM(F124:J124)</f>
        <v>8000</v>
      </c>
      <c r="L124" s="15">
        <f>VLOOKUP($A124,[1]Hoja1!$A$9:$AM$280,34,0)</f>
        <v>807.68</v>
      </c>
      <c r="M124" s="16">
        <f t="shared" ref="M124:M127" si="51">+K124-L124</f>
        <v>7192.32</v>
      </c>
    </row>
    <row r="125" spans="1:13" s="11" customFormat="1" ht="13.5" customHeight="1" x14ac:dyDescent="0.25">
      <c r="A125" s="32" t="s">
        <v>182</v>
      </c>
      <c r="B125" s="13" t="s">
        <v>183</v>
      </c>
      <c r="C125" s="22" t="s">
        <v>17</v>
      </c>
      <c r="D125" s="22" t="s">
        <v>185</v>
      </c>
      <c r="E125" s="15">
        <f t="shared" si="49"/>
        <v>115.24666666666667</v>
      </c>
      <c r="F125" s="15">
        <f>VLOOKUP($A125,[1]Hoja1!$A$9:$AM$280,3,0)</f>
        <v>3457.4</v>
      </c>
      <c r="G125" s="15">
        <f>VLOOKUP($A125,[1]Hoja1!$A$9:$AM$280,8,0)</f>
        <v>0</v>
      </c>
      <c r="H125" s="15">
        <f>VLOOKUP($A125,[1]Hoja1!$A$9:$AM$280,5,0)+VLOOKUP($A125,[1]Hoja1!$A$9:$AM$280,7,0)</f>
        <v>0</v>
      </c>
      <c r="I125" s="15">
        <f>VLOOKUP($A125,[1]Hoja1!$A$9:$AM$280,4,0)+VLOOKUP($A125,[1]Hoja1!$A$9:$AM$280,6,0)</f>
        <v>1728.7</v>
      </c>
      <c r="J125" s="15">
        <f>VLOOKUP($A125,[1]Hoja1!$A$9:$AM$280,9,0)+VLOOKUP($A125,[1]Hoja1!$A$9:$AM$280,10,0)+VLOOKUP($A125,[1]Hoja1!$A$9:$AM$280,11,0)</f>
        <v>1131.9000000000001</v>
      </c>
      <c r="K125" s="16">
        <f t="shared" si="50"/>
        <v>6318</v>
      </c>
      <c r="L125" s="15">
        <f>VLOOKUP($A125,[1]Hoja1!$A$9:$AM$280,34,0)</f>
        <v>332.66</v>
      </c>
      <c r="M125" s="16">
        <f t="shared" si="51"/>
        <v>5985.34</v>
      </c>
    </row>
    <row r="126" spans="1:13" s="11" customFormat="1" ht="13.5" customHeight="1" x14ac:dyDescent="0.25">
      <c r="A126" s="32" t="s">
        <v>178</v>
      </c>
      <c r="B126" s="13" t="s">
        <v>179</v>
      </c>
      <c r="C126" s="22" t="s">
        <v>17</v>
      </c>
      <c r="D126" s="22" t="s">
        <v>185</v>
      </c>
      <c r="E126" s="15">
        <f t="shared" si="49"/>
        <v>141.73333333333332</v>
      </c>
      <c r="F126" s="15">
        <f>VLOOKUP($A126,[1]Hoja1!$A$9:$AM$280,3,0)</f>
        <v>4252</v>
      </c>
      <c r="G126" s="15">
        <f>VLOOKUP($A126,[1]Hoja1!$A$9:$AM$280,8,0)</f>
        <v>0</v>
      </c>
      <c r="H126" s="15">
        <f>VLOOKUP($A126,[1]Hoja1!$A$9:$AM$280,5,0)+VLOOKUP($A126,[1]Hoja1!$A$9:$AM$280,7,0)</f>
        <v>0</v>
      </c>
      <c r="I126" s="15">
        <f>VLOOKUP($A126,[1]Hoja1!$A$9:$AM$280,4,0)+VLOOKUP($A126,[1]Hoja1!$A$9:$AM$280,6,0)</f>
        <v>2126</v>
      </c>
      <c r="J126" s="15">
        <f>VLOOKUP($A126,[1]Hoja1!$A$9:$AM$280,9,0)+VLOOKUP($A126,[1]Hoja1!$A$9:$AM$280,10,0)+VLOOKUP($A126,[1]Hoja1!$A$9:$AM$280,11,0)</f>
        <v>0</v>
      </c>
      <c r="K126" s="16">
        <f t="shared" si="50"/>
        <v>6378</v>
      </c>
      <c r="L126" s="15">
        <f>VLOOKUP($A126,[1]Hoja1!$A$9:$AM$280,34,0)</f>
        <v>1353.49</v>
      </c>
      <c r="M126" s="16">
        <f t="shared" si="51"/>
        <v>5024.51</v>
      </c>
    </row>
    <row r="127" spans="1:13" s="11" customFormat="1" ht="13.5" customHeight="1" x14ac:dyDescent="0.25">
      <c r="A127" s="32" t="s">
        <v>206</v>
      </c>
      <c r="B127" s="13" t="s">
        <v>207</v>
      </c>
      <c r="C127" s="22" t="s">
        <v>62</v>
      </c>
      <c r="D127" s="22" t="s">
        <v>185</v>
      </c>
      <c r="E127" s="15">
        <f t="shared" si="49"/>
        <v>115.24666666666667</v>
      </c>
      <c r="F127" s="15">
        <f>VLOOKUP($A127,[1]Hoja1!$A$9:$AM$280,3,0)</f>
        <v>3457.4</v>
      </c>
      <c r="G127" s="15">
        <f>VLOOKUP($A127,[1]Hoja1!$A$9:$AM$280,8,0)</f>
        <v>0</v>
      </c>
      <c r="H127" s="15">
        <f>VLOOKUP($A127,[1]Hoja1!$A$9:$AM$280,5,0)+VLOOKUP($A127,[1]Hoja1!$A$9:$AM$280,7,0)</f>
        <v>0</v>
      </c>
      <c r="I127" s="15">
        <f>VLOOKUP($A127,[1]Hoja1!$A$9:$AM$280,4,0)+VLOOKUP($A127,[1]Hoja1!$A$9:$AM$280,6,0)</f>
        <v>1728.7</v>
      </c>
      <c r="J127" s="15">
        <f>VLOOKUP($A127,[1]Hoja1!$A$9:$AM$280,9,0)+VLOOKUP($A127,[1]Hoja1!$A$9:$AM$280,10,0)+VLOOKUP($A127,[1]Hoja1!$A$9:$AM$280,11,0)</f>
        <v>0</v>
      </c>
      <c r="K127" s="16">
        <f t="shared" si="50"/>
        <v>5186.1000000000004</v>
      </c>
      <c r="L127" s="15">
        <f>VLOOKUP($A127,[1]Hoja1!$A$9:$AM$280,34,0)</f>
        <v>-17.18</v>
      </c>
      <c r="M127" s="16">
        <f t="shared" si="51"/>
        <v>5203.2800000000007</v>
      </c>
    </row>
    <row r="128" spans="1:13" s="11" customFormat="1" ht="10.5" customHeight="1" x14ac:dyDescent="0.25">
      <c r="A128" s="32"/>
      <c r="B128" s="17"/>
      <c r="C128" s="14"/>
      <c r="D128" s="14"/>
      <c r="E128" s="15"/>
      <c r="F128" s="15"/>
      <c r="G128" s="14"/>
      <c r="H128" s="14"/>
      <c r="I128" s="14"/>
      <c r="J128" s="14"/>
      <c r="K128" s="16"/>
      <c r="L128" s="16"/>
      <c r="M128" s="16"/>
    </row>
    <row r="129" spans="1:13" s="11" customFormat="1" ht="17.25" customHeight="1" x14ac:dyDescent="0.25">
      <c r="A129" s="6" t="s">
        <v>109</v>
      </c>
      <c r="B129" s="7"/>
      <c r="C129" s="8"/>
      <c r="D129" s="8"/>
      <c r="E129" s="9"/>
      <c r="F129" s="9"/>
      <c r="G129" s="8"/>
      <c r="H129" s="8"/>
      <c r="I129" s="8"/>
      <c r="J129" s="8"/>
      <c r="K129" s="10"/>
      <c r="L129" s="10"/>
      <c r="M129" s="10"/>
    </row>
    <row r="130" spans="1:13" s="11" customFormat="1" ht="10.5" customHeight="1" x14ac:dyDescent="0.25">
      <c r="A130" s="32" t="s">
        <v>172</v>
      </c>
      <c r="B130" s="13" t="s">
        <v>173</v>
      </c>
      <c r="C130" s="22" t="s">
        <v>62</v>
      </c>
      <c r="D130" s="14" t="s">
        <v>185</v>
      </c>
      <c r="E130" s="15">
        <f t="shared" ref="E130:E131" si="52">+F130/30</f>
        <v>115.24666666666667</v>
      </c>
      <c r="F130" s="15">
        <f>VLOOKUP($A130,[1]Hoja1!$A$9:$AM$280,3,0)</f>
        <v>3457.4</v>
      </c>
      <c r="G130" s="15">
        <f>VLOOKUP($A130,[1]Hoja1!$A$9:$AM$280,8,0)</f>
        <v>0</v>
      </c>
      <c r="H130" s="15">
        <f>VLOOKUP($A130,[1]Hoja1!$A$9:$AM$280,5,0)+VLOOKUP($A130,[1]Hoja1!$A$9:$AM$280,7,0)</f>
        <v>0</v>
      </c>
      <c r="I130" s="15">
        <f>VLOOKUP($A130,[1]Hoja1!$A$9:$AM$280,4,0)+VLOOKUP($A130,[1]Hoja1!$A$9:$AM$280,6,0)</f>
        <v>1728.7</v>
      </c>
      <c r="J130" s="15">
        <f>VLOOKUP($A130,[1]Hoja1!$A$9:$AM$280,9,0)+VLOOKUP($A130,[1]Hoja1!$A$9:$AM$280,10,0)+VLOOKUP($A130,[1]Hoja1!$A$9:$AM$280,11,0)</f>
        <v>0</v>
      </c>
      <c r="K130" s="16">
        <f t="shared" ref="K130:K131" si="53">SUM(F130:J130)</f>
        <v>5186.1000000000004</v>
      </c>
      <c r="L130" s="15">
        <f>VLOOKUP($A130,[1]Hoja1!$A$9:$AM$280,34,0)</f>
        <v>-17.18</v>
      </c>
      <c r="M130" s="16">
        <f t="shared" ref="M130:M131" si="54">+K130-L130</f>
        <v>5203.2800000000007</v>
      </c>
    </row>
    <row r="131" spans="1:13" s="11" customFormat="1" ht="10.5" customHeight="1" x14ac:dyDescent="0.25">
      <c r="A131" s="32" t="s">
        <v>170</v>
      </c>
      <c r="B131" s="13" t="s">
        <v>171</v>
      </c>
      <c r="C131" s="22" t="s">
        <v>17</v>
      </c>
      <c r="D131" s="14" t="s">
        <v>185</v>
      </c>
      <c r="E131" s="15">
        <f t="shared" si="52"/>
        <v>133.33333333333334</v>
      </c>
      <c r="F131" s="15">
        <f>VLOOKUP($A131,[1]Hoja1!$A$9:$AM$280,3,0)</f>
        <v>4000</v>
      </c>
      <c r="G131" s="15">
        <f>VLOOKUP($A131,[1]Hoja1!$A$9:$AM$280,8,0)</f>
        <v>0</v>
      </c>
      <c r="H131" s="15">
        <f>VLOOKUP($A131,[1]Hoja1!$A$9:$AM$280,5,0)+VLOOKUP($A131,[1]Hoja1!$A$9:$AM$280,7,0)</f>
        <v>0</v>
      </c>
      <c r="I131" s="15">
        <f>VLOOKUP($A131,[1]Hoja1!$A$9:$AM$280,4,0)+VLOOKUP($A131,[1]Hoja1!$A$9:$AM$280,6,0)</f>
        <v>2000</v>
      </c>
      <c r="J131" s="15">
        <f>VLOOKUP($A131,[1]Hoja1!$A$9:$AM$280,9,0)+VLOOKUP($A131,[1]Hoja1!$A$9:$AM$280,10,0)+VLOOKUP($A131,[1]Hoja1!$A$9:$AM$280,11,0)</f>
        <v>2000</v>
      </c>
      <c r="K131" s="16">
        <f t="shared" si="53"/>
        <v>8000</v>
      </c>
      <c r="L131" s="15">
        <f>VLOOKUP($A131,[1]Hoja1!$A$9:$AM$280,34,0)</f>
        <v>814.88</v>
      </c>
      <c r="M131" s="16">
        <f t="shared" si="54"/>
        <v>7185.12</v>
      </c>
    </row>
    <row r="132" spans="1:13" s="11" customFormat="1" ht="10.5" customHeight="1" x14ac:dyDescent="0.25">
      <c r="A132" s="32"/>
      <c r="B132" s="17"/>
      <c r="C132" s="14"/>
      <c r="D132" s="14"/>
      <c r="E132" s="15"/>
      <c r="F132" s="15"/>
      <c r="G132" s="14"/>
      <c r="H132" s="14"/>
      <c r="I132" s="14"/>
      <c r="J132" s="14"/>
      <c r="K132" s="16"/>
      <c r="L132" s="16"/>
      <c r="M132" s="16"/>
    </row>
    <row r="133" spans="1:13" s="11" customFormat="1" ht="17.25" customHeight="1" x14ac:dyDescent="0.25">
      <c r="A133" s="6" t="s">
        <v>110</v>
      </c>
      <c r="B133" s="7"/>
      <c r="C133" s="8"/>
      <c r="D133" s="8"/>
      <c r="E133" s="9"/>
      <c r="F133" s="9"/>
      <c r="G133" s="8"/>
      <c r="H133" s="8"/>
      <c r="I133" s="8"/>
      <c r="J133" s="8"/>
      <c r="K133" s="10"/>
      <c r="L133" s="10"/>
      <c r="M133" s="10"/>
    </row>
    <row r="134" spans="1:13" s="11" customFormat="1" ht="10.5" customHeight="1" x14ac:dyDescent="0.25">
      <c r="A134" s="32" t="s">
        <v>163</v>
      </c>
      <c r="B134" s="17" t="s">
        <v>121</v>
      </c>
      <c r="C134" s="14" t="s">
        <v>17</v>
      </c>
      <c r="D134" s="14" t="s">
        <v>185</v>
      </c>
      <c r="E134" s="15">
        <f>+F134/30</f>
        <v>222.22</v>
      </c>
      <c r="F134" s="15">
        <f>VLOOKUP($A134,[1]Hoja1!$A$9:$AM$280,3,0)</f>
        <v>6666.6</v>
      </c>
      <c r="G134" s="15">
        <f>VLOOKUP($A134,[1]Hoja1!$A$9:$AM$280,8,0)</f>
        <v>0</v>
      </c>
      <c r="H134" s="15">
        <f>VLOOKUP($A134,[1]Hoja1!$A$9:$AM$280,5,0)+VLOOKUP($A134,[1]Hoja1!$A$9:$AM$280,7,0)</f>
        <v>0</v>
      </c>
      <c r="I134" s="15">
        <f>VLOOKUP($A134,[1]Hoja1!$A$9:$AM$280,4,0)+VLOOKUP($A134,[1]Hoja1!$A$9:$AM$280,6,0)</f>
        <v>3333.3</v>
      </c>
      <c r="J134" s="15">
        <f>VLOOKUP($A134,[1]Hoja1!$A$9:$AM$280,9,0)+VLOOKUP($A134,[1]Hoja1!$A$9:$AM$280,10,0)+VLOOKUP($A134,[1]Hoja1!$A$9:$AM$280,11,0)</f>
        <v>6603.04</v>
      </c>
      <c r="K134" s="16">
        <f>SUM(F134:J134)</f>
        <v>16602.940000000002</v>
      </c>
      <c r="L134" s="15">
        <f>VLOOKUP($A134,[1]Hoja1!$A$9:$AM$280,34,0)</f>
        <v>2593</v>
      </c>
      <c r="M134" s="16">
        <f>+K134-L134</f>
        <v>14009.940000000002</v>
      </c>
    </row>
    <row r="135" spans="1:13" s="11" customFormat="1" ht="10.5" customHeight="1" x14ac:dyDescent="0.25">
      <c r="A135" s="32"/>
      <c r="B135" s="17"/>
      <c r="C135" s="14"/>
      <c r="D135" s="14"/>
      <c r="E135" s="15"/>
      <c r="F135" s="15"/>
      <c r="G135" s="14"/>
      <c r="H135" s="14"/>
      <c r="I135" s="14"/>
      <c r="J135" s="14"/>
      <c r="K135" s="16"/>
      <c r="L135" s="16"/>
      <c r="M135" s="16"/>
    </row>
    <row r="136" spans="1:13" s="11" customFormat="1" ht="17.25" customHeight="1" x14ac:dyDescent="0.25">
      <c r="A136" s="6" t="s">
        <v>140</v>
      </c>
      <c r="B136" s="7"/>
      <c r="C136" s="8"/>
      <c r="D136" s="8"/>
      <c r="E136" s="9"/>
      <c r="F136" s="9"/>
      <c r="G136" s="8"/>
      <c r="H136" s="8"/>
      <c r="I136" s="8"/>
      <c r="J136" s="8"/>
      <c r="K136" s="10"/>
      <c r="L136" s="10"/>
      <c r="M136" s="10"/>
    </row>
    <row r="137" spans="1:13" s="11" customFormat="1" ht="10.5" customHeight="1" x14ac:dyDescent="0.25">
      <c r="A137" s="32" t="s">
        <v>164</v>
      </c>
      <c r="B137" s="13" t="s">
        <v>141</v>
      </c>
      <c r="C137" s="22" t="s">
        <v>17</v>
      </c>
      <c r="D137" s="14" t="s">
        <v>185</v>
      </c>
      <c r="E137" s="15">
        <f t="shared" ref="E137:E138" si="55">+F137/30</f>
        <v>133.33333333333334</v>
      </c>
      <c r="F137" s="15">
        <f>VLOOKUP($A137,[1]Hoja1!$A$9:$AM$280,3,0)</f>
        <v>4000</v>
      </c>
      <c r="G137" s="15">
        <f>VLOOKUP($A137,[1]Hoja1!$A$9:$AM$280,8,0)</f>
        <v>0</v>
      </c>
      <c r="H137" s="15">
        <f>VLOOKUP($A137,[1]Hoja1!$A$9:$AM$280,5,0)+VLOOKUP($A137,[1]Hoja1!$A$9:$AM$280,7,0)</f>
        <v>0</v>
      </c>
      <c r="I137" s="15">
        <f>VLOOKUP($A137,[1]Hoja1!$A$9:$AM$280,4,0)+VLOOKUP($A137,[1]Hoja1!$A$9:$AM$280,6,0)</f>
        <v>2000</v>
      </c>
      <c r="J137" s="15">
        <f>VLOOKUP($A137,[1]Hoja1!$A$9:$AM$280,9,0)+VLOOKUP($A137,[1]Hoja1!$A$9:$AM$280,10,0)+VLOOKUP($A137,[1]Hoja1!$A$9:$AM$280,11,0)</f>
        <v>2139.6999999999998</v>
      </c>
      <c r="K137" s="16">
        <f t="shared" ref="K137:K138" si="56">SUM(F137:J137)</f>
        <v>8139.7</v>
      </c>
      <c r="L137" s="15">
        <f>VLOOKUP($A137,[1]Hoja1!$A$9:$AM$280,34,0)</f>
        <v>4127.4799999999996</v>
      </c>
      <c r="M137" s="16">
        <f t="shared" ref="M137:M138" si="57">+K137-L137</f>
        <v>4012.2200000000003</v>
      </c>
    </row>
    <row r="138" spans="1:13" s="11" customFormat="1" ht="10.5" customHeight="1" x14ac:dyDescent="0.25">
      <c r="A138" s="32" t="s">
        <v>235</v>
      </c>
      <c r="B138" s="13" t="s">
        <v>236</v>
      </c>
      <c r="C138" s="22" t="s">
        <v>17</v>
      </c>
      <c r="D138" s="14" t="s">
        <v>185</v>
      </c>
      <c r="E138" s="15">
        <f t="shared" si="55"/>
        <v>133.33333333333334</v>
      </c>
      <c r="F138" s="15">
        <f>VLOOKUP($A138,[1]Hoja1!$A$9:$AM$280,3,0)</f>
        <v>4000</v>
      </c>
      <c r="G138" s="15">
        <f>VLOOKUP($A138,[1]Hoja1!$A$9:$AM$280,8,0)</f>
        <v>0</v>
      </c>
      <c r="H138" s="15">
        <f>VLOOKUP($A138,[1]Hoja1!$A$9:$AM$280,5,0)+VLOOKUP($A138,[1]Hoja1!$A$9:$AM$280,7,0)</f>
        <v>0</v>
      </c>
      <c r="I138" s="15">
        <f>VLOOKUP($A138,[1]Hoja1!$A$9:$AM$280,4,0)+VLOOKUP($A138,[1]Hoja1!$A$9:$AM$280,6,0)</f>
        <v>2000</v>
      </c>
      <c r="J138" s="15">
        <f>VLOOKUP($A138,[1]Hoja1!$A$9:$AM$280,9,0)+VLOOKUP($A138,[1]Hoja1!$A$9:$AM$280,10,0)+VLOOKUP($A138,[1]Hoja1!$A$9:$AM$280,11,0)</f>
        <v>2139.6999999999998</v>
      </c>
      <c r="K138" s="16">
        <f t="shared" si="56"/>
        <v>8139.7</v>
      </c>
      <c r="L138" s="15">
        <f>VLOOKUP($A138,[1]Hoja1!$A$9:$AM$280,34,0)</f>
        <v>5145.84</v>
      </c>
      <c r="M138" s="16">
        <f t="shared" si="57"/>
        <v>2993.8599999999997</v>
      </c>
    </row>
    <row r="139" spans="1:13" s="11" customFormat="1" ht="10.5" customHeight="1" x14ac:dyDescent="0.25">
      <c r="A139" s="32"/>
      <c r="B139" s="17"/>
      <c r="C139" s="14"/>
      <c r="D139" s="14"/>
      <c r="E139" s="15"/>
      <c r="F139" s="15"/>
      <c r="G139" s="14"/>
      <c r="H139" s="14"/>
      <c r="I139" s="14"/>
      <c r="J139" s="14"/>
      <c r="K139" s="16"/>
      <c r="L139" s="16"/>
      <c r="M139" s="16"/>
    </row>
    <row r="140" spans="1:13" s="11" customFormat="1" ht="17.25" customHeight="1" x14ac:dyDescent="0.25">
      <c r="A140" s="6" t="s">
        <v>224</v>
      </c>
      <c r="B140" s="7"/>
      <c r="C140" s="8"/>
      <c r="D140" s="8"/>
      <c r="E140" s="9"/>
      <c r="F140" s="9"/>
      <c r="G140" s="8"/>
      <c r="H140" s="8"/>
      <c r="I140" s="8"/>
      <c r="J140" s="8"/>
      <c r="K140" s="10"/>
      <c r="L140" s="10"/>
      <c r="M140" s="10"/>
    </row>
    <row r="141" spans="1:13" s="11" customFormat="1" ht="10.5" customHeight="1" x14ac:dyDescent="0.25">
      <c r="A141" s="32" t="s">
        <v>193</v>
      </c>
      <c r="B141" s="13" t="s">
        <v>194</v>
      </c>
      <c r="C141" s="14" t="s">
        <v>201</v>
      </c>
      <c r="D141" s="14" t="s">
        <v>185</v>
      </c>
      <c r="E141" s="15">
        <f>+F141/30</f>
        <v>387.32</v>
      </c>
      <c r="F141" s="15">
        <f>VLOOKUP($A141,[1]Hoja1!$A$9:$AM$280,3,0)</f>
        <v>11619.6</v>
      </c>
      <c r="G141" s="15">
        <f>VLOOKUP($A141,[1]Hoja1!$A$9:$AM$280,8,0)</f>
        <v>0</v>
      </c>
      <c r="H141" s="15">
        <f>VLOOKUP($A141,[1]Hoja1!$A$9:$AM$280,5,0)+VLOOKUP($A141,[1]Hoja1!$A$9:$AM$280,7,0)</f>
        <v>0</v>
      </c>
      <c r="I141" s="15">
        <f>VLOOKUP($A141,[1]Hoja1!$A$9:$AM$280,4,0)+VLOOKUP($A141,[1]Hoja1!$A$9:$AM$280,6,0)</f>
        <v>5809.8</v>
      </c>
      <c r="J141" s="15">
        <f>VLOOKUP($A141,[1]Hoja1!$A$9:$AM$280,9,0)+VLOOKUP($A141,[1]Hoja1!$A$9:$AM$280,10,0)+VLOOKUP($A141,[1]Hoja1!$A$9:$AM$280,11,0)</f>
        <v>0</v>
      </c>
      <c r="K141" s="16">
        <f>SUM(F141:J141)</f>
        <v>17429.400000000001</v>
      </c>
      <c r="L141" s="15">
        <f>VLOOKUP($A141,[1]Hoja1!$A$9:$AM$280,34,0)</f>
        <v>2870.38</v>
      </c>
      <c r="M141" s="16">
        <f>+K141-L141</f>
        <v>14559.02</v>
      </c>
    </row>
    <row r="142" spans="1:13" s="11" customFormat="1" ht="10.5" customHeight="1" x14ac:dyDescent="0.25">
      <c r="A142" s="32"/>
      <c r="B142" s="17"/>
      <c r="C142" s="14"/>
      <c r="D142" s="14"/>
      <c r="E142" s="15"/>
      <c r="F142" s="15"/>
      <c r="G142" s="14"/>
      <c r="H142" s="14"/>
      <c r="I142" s="14"/>
      <c r="J142" s="14"/>
      <c r="K142" s="16"/>
      <c r="L142" s="16"/>
      <c r="M142" s="16"/>
    </row>
    <row r="143" spans="1:13" s="11" customFormat="1" ht="17.25" customHeight="1" x14ac:dyDescent="0.25">
      <c r="A143" s="6" t="s">
        <v>111</v>
      </c>
      <c r="B143" s="7"/>
      <c r="C143" s="8"/>
      <c r="D143" s="8"/>
      <c r="E143" s="9"/>
      <c r="F143" s="9"/>
      <c r="G143" s="8"/>
      <c r="H143" s="8"/>
      <c r="I143" s="8"/>
      <c r="J143" s="8"/>
      <c r="K143" s="10"/>
      <c r="L143" s="10"/>
      <c r="M143" s="10"/>
    </row>
    <row r="144" spans="1:13" s="11" customFormat="1" ht="10.5" customHeight="1" x14ac:dyDescent="0.25">
      <c r="A144" s="32" t="s">
        <v>112</v>
      </c>
      <c r="B144" s="13" t="s">
        <v>113</v>
      </c>
      <c r="C144" s="22" t="s">
        <v>17</v>
      </c>
      <c r="D144" s="22" t="s">
        <v>18</v>
      </c>
      <c r="E144" s="15">
        <f>+F144/30</f>
        <v>115.24666666666667</v>
      </c>
      <c r="F144" s="15">
        <f>VLOOKUP($A144,[1]Hoja1!$A$9:$AM$280,3,0)</f>
        <v>3457.4</v>
      </c>
      <c r="G144" s="15">
        <f>VLOOKUP($A144,[1]Hoja1!$A$9:$AM$280,8,0)</f>
        <v>0</v>
      </c>
      <c r="H144" s="15">
        <f>VLOOKUP($A144,[1]Hoja1!$A$9:$AM$280,5,0)+VLOOKUP($A144,[1]Hoja1!$A$9:$AM$280,7,0)</f>
        <v>0</v>
      </c>
      <c r="I144" s="15">
        <f>VLOOKUP($A144,[1]Hoja1!$A$9:$AM$280,4,0)+VLOOKUP($A144,[1]Hoja1!$A$9:$AM$280,6,0)</f>
        <v>1728.7</v>
      </c>
      <c r="J144" s="15">
        <f>VLOOKUP($A144,[1]Hoja1!$A$9:$AM$280,9,0)+VLOOKUP($A144,[1]Hoja1!$A$9:$AM$280,10,0)+VLOOKUP($A144,[1]Hoja1!$A$9:$AM$280,11,0)</f>
        <v>1113.9000000000001</v>
      </c>
      <c r="K144" s="16">
        <f>SUM(F144:J144)</f>
        <v>6300</v>
      </c>
      <c r="L144" s="15">
        <f>VLOOKUP($A144,[1]Hoja1!$A$9:$AM$280,34,0)</f>
        <v>164.86</v>
      </c>
      <c r="M144" s="16">
        <f>+K144-L144</f>
        <v>6135.14</v>
      </c>
    </row>
    <row r="145" spans="1:13" s="11" customFormat="1" ht="10.5" customHeight="1" x14ac:dyDescent="0.25">
      <c r="A145" s="32"/>
      <c r="B145" s="17"/>
      <c r="C145" s="14"/>
      <c r="D145" s="14"/>
      <c r="E145" s="15"/>
      <c r="F145" s="15"/>
      <c r="G145" s="14"/>
      <c r="H145" s="14"/>
      <c r="I145" s="14"/>
      <c r="J145" s="14"/>
      <c r="K145" s="16"/>
      <c r="L145" s="16"/>
      <c r="M145" s="16"/>
    </row>
    <row r="146" spans="1:13" s="11" customFormat="1" ht="17.25" customHeight="1" x14ac:dyDescent="0.25">
      <c r="A146" s="6" t="s">
        <v>114</v>
      </c>
      <c r="B146" s="7"/>
      <c r="C146" s="8"/>
      <c r="D146" s="8"/>
      <c r="E146" s="9"/>
      <c r="F146" s="9"/>
      <c r="G146" s="8"/>
      <c r="H146" s="8"/>
      <c r="I146" s="8"/>
      <c r="J146" s="8"/>
      <c r="K146" s="10"/>
      <c r="L146" s="10"/>
      <c r="M146" s="10"/>
    </row>
    <row r="147" spans="1:13" s="11" customFormat="1" ht="10.5" customHeight="1" x14ac:dyDescent="0.25">
      <c r="A147" s="32" t="s">
        <v>122</v>
      </c>
      <c r="B147" s="23" t="s">
        <v>116</v>
      </c>
      <c r="C147" s="22" t="s">
        <v>17</v>
      </c>
      <c r="D147" s="14" t="s">
        <v>185</v>
      </c>
      <c r="E147" s="15">
        <f>+F147/30</f>
        <v>115.24666666666667</v>
      </c>
      <c r="F147" s="15">
        <f>VLOOKUP($A147,[1]Hoja1!$A$9:$AM$280,3,0)</f>
        <v>3457.4</v>
      </c>
      <c r="G147" s="15">
        <f>VLOOKUP($A147,[1]Hoja1!$A$9:$AM$280,8,0)</f>
        <v>0</v>
      </c>
      <c r="H147" s="15">
        <f>VLOOKUP($A147,[1]Hoja1!$A$9:$AM$280,5,0)+VLOOKUP($A147,[1]Hoja1!$A$9:$AM$280,7,0)</f>
        <v>0</v>
      </c>
      <c r="I147" s="15">
        <f>VLOOKUP($A147,[1]Hoja1!$A$9:$AM$280,4,0)+VLOOKUP($A147,[1]Hoja1!$A$9:$AM$280,6,0)</f>
        <v>1728.7</v>
      </c>
      <c r="J147" s="15">
        <f>VLOOKUP($A147,[1]Hoja1!$A$9:$AM$280,9,0)+VLOOKUP($A147,[1]Hoja1!$A$9:$AM$280,10,0)+VLOOKUP($A147,[1]Hoja1!$A$9:$AM$280,11,0)</f>
        <v>0</v>
      </c>
      <c r="K147" s="16">
        <f>SUM(F147:J147)</f>
        <v>5186.1000000000004</v>
      </c>
      <c r="L147" s="15">
        <f>VLOOKUP($A147,[1]Hoja1!$A$9:$AM$280,34,0)</f>
        <v>-17.18</v>
      </c>
      <c r="M147" s="16">
        <f>+K147-L147</f>
        <v>5203.2800000000007</v>
      </c>
    </row>
    <row r="148" spans="1:13" x14ac:dyDescent="0.25">
      <c r="K148" s="26"/>
      <c r="L148" s="26"/>
      <c r="M148" s="26"/>
    </row>
    <row r="150" spans="1:13" x14ac:dyDescent="0.2">
      <c r="K150" s="36"/>
      <c r="L150" s="36"/>
      <c r="M150" s="36"/>
    </row>
    <row r="151" spans="1:13" x14ac:dyDescent="0.2">
      <c r="K151" s="35"/>
      <c r="L151" s="36"/>
      <c r="M151" s="36"/>
    </row>
    <row r="153" spans="1:13" ht="17.25" customHeight="1" x14ac:dyDescent="0.25"/>
    <row r="154" spans="1:13" ht="17.25" customHeight="1" x14ac:dyDescent="0.2">
      <c r="J154" s="25"/>
      <c r="K154" s="36"/>
      <c r="L154" s="36"/>
      <c r="M154" s="36"/>
    </row>
    <row r="155" spans="1:13" ht="17.25" customHeight="1" x14ac:dyDescent="0.2">
      <c r="K155" s="29"/>
      <c r="L155" s="30"/>
      <c r="M155" s="30"/>
    </row>
    <row r="156" spans="1:13" ht="17.25" customHeight="1" x14ac:dyDescent="0.25">
      <c r="L156" s="28"/>
      <c r="M156" s="28"/>
    </row>
    <row r="157" spans="1:13" ht="17.25" customHeight="1" x14ac:dyDescent="0.2">
      <c r="K157" s="31"/>
      <c r="L157" s="31"/>
      <c r="M157" s="31"/>
    </row>
    <row r="158" spans="1:13" ht="17.25" customHeight="1" x14ac:dyDescent="0.25">
      <c r="K158" s="28"/>
      <c r="L158" s="28"/>
      <c r="M158" s="28"/>
    </row>
    <row r="159" spans="1:13" ht="17.25" customHeight="1" x14ac:dyDescent="0.25"/>
    <row r="160" spans="1:13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  <row r="201" ht="17.25" customHeight="1" x14ac:dyDescent="0.25"/>
    <row r="202" ht="17.25" customHeight="1" x14ac:dyDescent="0.25"/>
    <row r="203" ht="17.25" customHeight="1" x14ac:dyDescent="0.25"/>
    <row r="204" ht="17.25" customHeight="1" x14ac:dyDescent="0.25"/>
    <row r="205" ht="17.25" customHeight="1" x14ac:dyDescent="0.25"/>
  </sheetData>
  <autoFilter ref="A6:M152" xr:uid="{00000000-0009-0000-0000-000000000000}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conditionalFormatting sqref="K151:M151">
    <cfRule type="cellIs" dxfId="2" priority="4" operator="lessThan">
      <formula>0</formula>
    </cfRule>
  </conditionalFormatting>
  <conditionalFormatting sqref="K150">
    <cfRule type="cellIs" dxfId="1" priority="2" operator="lessThan">
      <formula>0</formula>
    </cfRule>
  </conditionalFormatting>
  <conditionalFormatting sqref="L150:M150">
    <cfRule type="cellIs" dxfId="0" priority="1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2022-02-10T19:30:24Z</dcterms:modified>
</cp:coreProperties>
</file>