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B8EDCFBD-12E8-441E-AC11-E90C65BF1E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1" r:id="rId1"/>
  </sheets>
  <externalReferences>
    <externalReference r:id="rId2"/>
    <externalReference r:id="rId3"/>
  </externalReferences>
  <definedNames>
    <definedName name="_xlnm._FilterDatabase" localSheetId="0" hidden="1">Diciembre!$A$6:$M$150</definedName>
    <definedName name="_xlnm.Print_Area" localSheetId="0">Diciembre!$A$1:$M$145</definedName>
    <definedName name="_xlnm.Print_Titles" localSheetId="0">Diciembre!$1:$6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5" i="1" l="1"/>
  <c r="L142" i="1"/>
  <c r="L139" i="1"/>
  <c r="L136" i="1"/>
  <c r="L135" i="1"/>
  <c r="L132" i="1"/>
  <c r="L129" i="1"/>
  <c r="L128" i="1"/>
  <c r="L125" i="1"/>
  <c r="L124" i="1"/>
  <c r="L123" i="1"/>
  <c r="L122" i="1"/>
  <c r="L119" i="1"/>
  <c r="L118" i="1"/>
  <c r="L115" i="1"/>
  <c r="L114" i="1"/>
  <c r="L113" i="1"/>
  <c r="L112" i="1"/>
  <c r="L111" i="1"/>
  <c r="L108" i="1"/>
  <c r="L105" i="1"/>
  <c r="L104" i="1"/>
  <c r="L101" i="1"/>
  <c r="L100" i="1"/>
  <c r="L97" i="1"/>
  <c r="L94" i="1"/>
  <c r="L93" i="1"/>
  <c r="L90" i="1"/>
  <c r="L89" i="1"/>
  <c r="L86" i="1"/>
  <c r="L82" i="1"/>
  <c r="L81" i="1"/>
  <c r="L80" i="1"/>
  <c r="L79" i="1"/>
  <c r="L78" i="1"/>
  <c r="L77" i="1"/>
  <c r="L76" i="1"/>
  <c r="L73" i="1"/>
  <c r="L72" i="1"/>
  <c r="L71" i="1"/>
  <c r="L70" i="1"/>
  <c r="L69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0" i="1"/>
  <c r="L39" i="1"/>
  <c r="L38" i="1"/>
  <c r="L37" i="1"/>
  <c r="L36" i="1"/>
  <c r="L33" i="1"/>
  <c r="L30" i="1"/>
  <c r="L29" i="1"/>
  <c r="L28" i="1"/>
  <c r="L27" i="1"/>
  <c r="L26" i="1"/>
  <c r="L25" i="1"/>
  <c r="L22" i="1"/>
  <c r="L21" i="1"/>
  <c r="L18" i="1"/>
  <c r="L15" i="1"/>
  <c r="L14" i="1"/>
  <c r="L13" i="1"/>
  <c r="L12" i="1"/>
  <c r="L11" i="1"/>
  <c r="L10" i="1"/>
  <c r="L9" i="1"/>
  <c r="L8" i="1"/>
  <c r="G145" i="1"/>
  <c r="G142" i="1"/>
  <c r="G139" i="1"/>
  <c r="G136" i="1"/>
  <c r="G135" i="1"/>
  <c r="G132" i="1"/>
  <c r="G129" i="1"/>
  <c r="G128" i="1"/>
  <c r="G125" i="1"/>
  <c r="G124" i="1"/>
  <c r="G123" i="1"/>
  <c r="G122" i="1"/>
  <c r="G119" i="1"/>
  <c r="G118" i="1"/>
  <c r="G115" i="1"/>
  <c r="G114" i="1"/>
  <c r="G113" i="1"/>
  <c r="G112" i="1"/>
  <c r="G111" i="1"/>
  <c r="G108" i="1"/>
  <c r="G105" i="1"/>
  <c r="G104" i="1"/>
  <c r="G101" i="1"/>
  <c r="G100" i="1"/>
  <c r="G97" i="1"/>
  <c r="G94" i="1"/>
  <c r="G93" i="1"/>
  <c r="G90" i="1"/>
  <c r="G89" i="1"/>
  <c r="G86" i="1"/>
  <c r="G82" i="1"/>
  <c r="G81" i="1"/>
  <c r="G80" i="1"/>
  <c r="G79" i="1"/>
  <c r="G78" i="1"/>
  <c r="G77" i="1"/>
  <c r="G76" i="1"/>
  <c r="G73" i="1"/>
  <c r="G72" i="1"/>
  <c r="G71" i="1"/>
  <c r="G70" i="1"/>
  <c r="G69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0" i="1"/>
  <c r="G39" i="1"/>
  <c r="G38" i="1"/>
  <c r="G37" i="1"/>
  <c r="G36" i="1"/>
  <c r="G33" i="1"/>
  <c r="G30" i="1"/>
  <c r="G29" i="1"/>
  <c r="G28" i="1"/>
  <c r="G27" i="1"/>
  <c r="G26" i="1"/>
  <c r="G25" i="1"/>
  <c r="G22" i="1"/>
  <c r="G21" i="1"/>
  <c r="G18" i="1"/>
  <c r="G15" i="1"/>
  <c r="G14" i="1"/>
  <c r="G13" i="1"/>
  <c r="G12" i="1"/>
  <c r="G11" i="1"/>
  <c r="G10" i="1"/>
  <c r="G9" i="1"/>
  <c r="G8" i="1"/>
  <c r="I145" i="1"/>
  <c r="I142" i="1"/>
  <c r="I139" i="1"/>
  <c r="I136" i="1"/>
  <c r="I135" i="1"/>
  <c r="I132" i="1"/>
  <c r="I129" i="1"/>
  <c r="I128" i="1"/>
  <c r="I125" i="1"/>
  <c r="I124" i="1"/>
  <c r="I123" i="1"/>
  <c r="I122" i="1"/>
  <c r="I119" i="1"/>
  <c r="I118" i="1"/>
  <c r="I115" i="1"/>
  <c r="I114" i="1"/>
  <c r="I113" i="1"/>
  <c r="I112" i="1"/>
  <c r="I111" i="1"/>
  <c r="I108" i="1"/>
  <c r="I105" i="1"/>
  <c r="I104" i="1"/>
  <c r="I101" i="1"/>
  <c r="I100" i="1"/>
  <c r="I97" i="1"/>
  <c r="I94" i="1"/>
  <c r="I93" i="1"/>
  <c r="I90" i="1"/>
  <c r="I89" i="1"/>
  <c r="I86" i="1"/>
  <c r="I82" i="1"/>
  <c r="I81" i="1"/>
  <c r="I80" i="1"/>
  <c r="I79" i="1"/>
  <c r="I78" i="1"/>
  <c r="I77" i="1"/>
  <c r="I76" i="1"/>
  <c r="I73" i="1"/>
  <c r="I72" i="1"/>
  <c r="I71" i="1"/>
  <c r="I70" i="1"/>
  <c r="I69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0" i="1"/>
  <c r="I39" i="1"/>
  <c r="I38" i="1"/>
  <c r="I37" i="1"/>
  <c r="I36" i="1"/>
  <c r="I33" i="1"/>
  <c r="I30" i="1"/>
  <c r="I29" i="1"/>
  <c r="I28" i="1"/>
  <c r="I27" i="1"/>
  <c r="I26" i="1"/>
  <c r="I25" i="1"/>
  <c r="I22" i="1"/>
  <c r="I21" i="1"/>
  <c r="I18" i="1"/>
  <c r="I15" i="1"/>
  <c r="I14" i="1"/>
  <c r="I13" i="1"/>
  <c r="I12" i="1"/>
  <c r="I11" i="1"/>
  <c r="I10" i="1"/>
  <c r="I9" i="1"/>
  <c r="I8" i="1"/>
  <c r="H145" i="1"/>
  <c r="H142" i="1"/>
  <c r="H139" i="1"/>
  <c r="H136" i="1"/>
  <c r="H135" i="1"/>
  <c r="H132" i="1"/>
  <c r="H129" i="1"/>
  <c r="H128" i="1"/>
  <c r="H125" i="1"/>
  <c r="H124" i="1"/>
  <c r="H123" i="1"/>
  <c r="H122" i="1"/>
  <c r="H119" i="1"/>
  <c r="H118" i="1"/>
  <c r="H115" i="1"/>
  <c r="H114" i="1"/>
  <c r="H113" i="1"/>
  <c r="H112" i="1"/>
  <c r="H111" i="1"/>
  <c r="H108" i="1"/>
  <c r="H105" i="1"/>
  <c r="H104" i="1"/>
  <c r="H101" i="1"/>
  <c r="H100" i="1"/>
  <c r="H97" i="1"/>
  <c r="H94" i="1"/>
  <c r="H93" i="1"/>
  <c r="H90" i="1"/>
  <c r="H89" i="1"/>
  <c r="H86" i="1"/>
  <c r="H82" i="1"/>
  <c r="H81" i="1"/>
  <c r="H80" i="1"/>
  <c r="H79" i="1"/>
  <c r="H78" i="1"/>
  <c r="H77" i="1"/>
  <c r="H76" i="1"/>
  <c r="H73" i="1"/>
  <c r="H72" i="1"/>
  <c r="H71" i="1"/>
  <c r="H70" i="1"/>
  <c r="H69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0" i="1"/>
  <c r="H39" i="1"/>
  <c r="H38" i="1"/>
  <c r="H37" i="1"/>
  <c r="H36" i="1"/>
  <c r="H33" i="1"/>
  <c r="H30" i="1"/>
  <c r="H29" i="1"/>
  <c r="H28" i="1"/>
  <c r="H27" i="1"/>
  <c r="H26" i="1"/>
  <c r="H25" i="1"/>
  <c r="H22" i="1"/>
  <c r="H21" i="1"/>
  <c r="H18" i="1"/>
  <c r="H15" i="1"/>
  <c r="H14" i="1"/>
  <c r="H13" i="1"/>
  <c r="H12" i="1"/>
  <c r="H11" i="1"/>
  <c r="H10" i="1"/>
  <c r="H9" i="1"/>
  <c r="H8" i="1"/>
  <c r="F62" i="1"/>
  <c r="E62" i="1" s="1"/>
  <c r="J62" i="1"/>
  <c r="J145" i="1"/>
  <c r="J142" i="1"/>
  <c r="J139" i="1"/>
  <c r="J136" i="1"/>
  <c r="J135" i="1"/>
  <c r="J132" i="1"/>
  <c r="J129" i="1"/>
  <c r="J128" i="1"/>
  <c r="J125" i="1"/>
  <c r="J124" i="1"/>
  <c r="J123" i="1"/>
  <c r="J122" i="1"/>
  <c r="J119" i="1"/>
  <c r="J118" i="1"/>
  <c r="J115" i="1"/>
  <c r="J114" i="1"/>
  <c r="J113" i="1"/>
  <c r="J112" i="1"/>
  <c r="J111" i="1"/>
  <c r="J108" i="1"/>
  <c r="J105" i="1"/>
  <c r="J104" i="1"/>
  <c r="J101" i="1"/>
  <c r="J100" i="1"/>
  <c r="J97" i="1"/>
  <c r="J94" i="1"/>
  <c r="J93" i="1"/>
  <c r="J90" i="1"/>
  <c r="J89" i="1"/>
  <c r="J86" i="1"/>
  <c r="J82" i="1"/>
  <c r="J81" i="1"/>
  <c r="J80" i="1"/>
  <c r="J79" i="1"/>
  <c r="J78" i="1"/>
  <c r="J77" i="1"/>
  <c r="J76" i="1"/>
  <c r="J73" i="1"/>
  <c r="J72" i="1"/>
  <c r="J71" i="1"/>
  <c r="J70" i="1"/>
  <c r="J69" i="1"/>
  <c r="J66" i="1"/>
  <c r="J65" i="1"/>
  <c r="J64" i="1"/>
  <c r="J63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0" i="1"/>
  <c r="J39" i="1"/>
  <c r="J38" i="1"/>
  <c r="J37" i="1"/>
  <c r="J36" i="1"/>
  <c r="J33" i="1"/>
  <c r="J30" i="1"/>
  <c r="J29" i="1"/>
  <c r="J28" i="1"/>
  <c r="J27" i="1"/>
  <c r="J26" i="1"/>
  <c r="J25" i="1"/>
  <c r="J22" i="1"/>
  <c r="J21" i="1"/>
  <c r="J18" i="1"/>
  <c r="J15" i="1"/>
  <c r="J14" i="1"/>
  <c r="J13" i="1"/>
  <c r="J12" i="1"/>
  <c r="J11" i="1"/>
  <c r="J10" i="1"/>
  <c r="J9" i="1"/>
  <c r="J8" i="1"/>
  <c r="F145" i="1"/>
  <c r="F142" i="1"/>
  <c r="F139" i="1"/>
  <c r="F136" i="1"/>
  <c r="F135" i="1"/>
  <c r="F132" i="1"/>
  <c r="F129" i="1"/>
  <c r="F128" i="1"/>
  <c r="F125" i="1"/>
  <c r="F124" i="1"/>
  <c r="F123" i="1"/>
  <c r="F122" i="1"/>
  <c r="F119" i="1"/>
  <c r="F118" i="1"/>
  <c r="F115" i="1"/>
  <c r="F114" i="1"/>
  <c r="E114" i="1" s="1"/>
  <c r="F113" i="1"/>
  <c r="F112" i="1"/>
  <c r="F111" i="1"/>
  <c r="F108" i="1"/>
  <c r="F105" i="1"/>
  <c r="F104" i="1"/>
  <c r="F101" i="1"/>
  <c r="F100" i="1"/>
  <c r="F97" i="1"/>
  <c r="F94" i="1"/>
  <c r="F93" i="1"/>
  <c r="F90" i="1"/>
  <c r="F89" i="1"/>
  <c r="F86" i="1"/>
  <c r="F82" i="1"/>
  <c r="F81" i="1"/>
  <c r="F80" i="1"/>
  <c r="F79" i="1"/>
  <c r="F78" i="1"/>
  <c r="F77" i="1"/>
  <c r="F76" i="1"/>
  <c r="F73" i="1"/>
  <c r="F72" i="1"/>
  <c r="F71" i="1"/>
  <c r="F70" i="1"/>
  <c r="F69" i="1"/>
  <c r="F66" i="1"/>
  <c r="F65" i="1"/>
  <c r="F64" i="1"/>
  <c r="F63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0" i="1"/>
  <c r="F39" i="1"/>
  <c r="F38" i="1"/>
  <c r="F37" i="1"/>
  <c r="F36" i="1"/>
  <c r="F33" i="1"/>
  <c r="F30" i="1"/>
  <c r="F29" i="1"/>
  <c r="F28" i="1"/>
  <c r="F27" i="1"/>
  <c r="F26" i="1"/>
  <c r="F25" i="1"/>
  <c r="F22" i="1"/>
  <c r="F21" i="1"/>
  <c r="F18" i="1"/>
  <c r="F15" i="1"/>
  <c r="F14" i="1"/>
  <c r="F13" i="1"/>
  <c r="F12" i="1"/>
  <c r="F11" i="1"/>
  <c r="F10" i="1"/>
  <c r="F9" i="1"/>
  <c r="F8" i="1"/>
  <c r="K62" i="1" l="1"/>
  <c r="M62" i="1" s="1"/>
  <c r="K114" i="1"/>
  <c r="M114" i="1" s="1"/>
  <c r="E105" i="1" l="1"/>
  <c r="K105" i="1" l="1"/>
  <c r="M105" i="1" s="1"/>
  <c r="K136" i="1"/>
  <c r="M136" i="1" s="1"/>
  <c r="E136" i="1"/>
  <c r="K135" i="1"/>
  <c r="M135" i="1" s="1"/>
  <c r="E135" i="1"/>
  <c r="K71" i="1"/>
  <c r="K90" i="1"/>
  <c r="K111" i="1"/>
  <c r="K142" i="1"/>
  <c r="K30" i="1"/>
  <c r="K44" i="1"/>
  <c r="K50" i="1"/>
  <c r="K69" i="1"/>
  <c r="K73" i="1"/>
  <c r="K81" i="1"/>
  <c r="K104" i="1"/>
  <c r="K115" i="1"/>
  <c r="K125" i="1"/>
  <c r="K9" i="1"/>
  <c r="K13" i="1"/>
  <c r="K26" i="1"/>
  <c r="K36" i="1"/>
  <c r="K40" i="1"/>
  <c r="K48" i="1"/>
  <c r="K54" i="1"/>
  <c r="K60" i="1"/>
  <c r="K63" i="1"/>
  <c r="K86" i="1"/>
  <c r="K94" i="1"/>
  <c r="K100" i="1"/>
  <c r="K113" i="1"/>
  <c r="K119" i="1"/>
  <c r="K132" i="1"/>
  <c r="K15" i="1"/>
  <c r="K22" i="1"/>
  <c r="K28" i="1"/>
  <c r="K51" i="1"/>
  <c r="K59" i="1"/>
  <c r="K65" i="1"/>
  <c r="K70" i="1"/>
  <c r="K76" i="1"/>
  <c r="K80" i="1"/>
  <c r="K89" i="1"/>
  <c r="K97" i="1"/>
  <c r="K108" i="1"/>
  <c r="K122" i="1"/>
  <c r="K128" i="1"/>
  <c r="K145" i="1"/>
  <c r="K27" i="1"/>
  <c r="K38" i="1"/>
  <c r="K46" i="1"/>
  <c r="K52" i="1"/>
  <c r="K56" i="1"/>
  <c r="K58" i="1"/>
  <c r="K77" i="1"/>
  <c r="K79" i="1"/>
  <c r="K123" i="1"/>
  <c r="K11" i="1"/>
  <c r="K37" i="1"/>
  <c r="K43" i="1"/>
  <c r="K47" i="1"/>
  <c r="K55" i="1"/>
  <c r="K10" i="1"/>
  <c r="K12" i="1"/>
  <c r="K14" i="1"/>
  <c r="K18" i="1"/>
  <c r="K21" i="1"/>
  <c r="K25" i="1"/>
  <c r="K29" i="1"/>
  <c r="K33" i="1"/>
  <c r="K39" i="1"/>
  <c r="K45" i="1"/>
  <c r="K49" i="1"/>
  <c r="K53" i="1"/>
  <c r="K57" i="1"/>
  <c r="K61" i="1"/>
  <c r="K64" i="1"/>
  <c r="K66" i="1"/>
  <c r="K72" i="1"/>
  <c r="K78" i="1"/>
  <c r="K82" i="1"/>
  <c r="K93" i="1"/>
  <c r="K101" i="1"/>
  <c r="K112" i="1"/>
  <c r="K118" i="1"/>
  <c r="K124" i="1"/>
  <c r="K129" i="1"/>
  <c r="K139" i="1"/>
  <c r="E21" i="1"/>
  <c r="E65" i="1"/>
  <c r="E80" i="1"/>
  <c r="E78" i="1"/>
  <c r="E142" i="1"/>
  <c r="E132" i="1"/>
  <c r="E125" i="1"/>
  <c r="E123" i="1"/>
  <c r="E119" i="1"/>
  <c r="E113" i="1"/>
  <c r="E111" i="1"/>
  <c r="E104" i="1"/>
  <c r="E100" i="1"/>
  <c r="E94" i="1"/>
  <c r="E90" i="1"/>
  <c r="E89" i="1"/>
  <c r="E82" i="1"/>
  <c r="E81" i="1"/>
  <c r="E77" i="1"/>
  <c r="E73" i="1"/>
  <c r="E71" i="1"/>
  <c r="E69" i="1"/>
  <c r="E63" i="1"/>
  <c r="E60" i="1"/>
  <c r="E58" i="1"/>
  <c r="E56" i="1"/>
  <c r="E54" i="1"/>
  <c r="E52" i="1"/>
  <c r="E50" i="1"/>
  <c r="E48" i="1"/>
  <c r="E46" i="1"/>
  <c r="E44" i="1"/>
  <c r="E40" i="1"/>
  <c r="E38" i="1"/>
  <c r="E36" i="1"/>
  <c r="E30" i="1"/>
  <c r="E27" i="1"/>
  <c r="E25" i="1"/>
  <c r="E22" i="1"/>
  <c r="E139" i="1"/>
  <c r="E15" i="1"/>
  <c r="E14" i="1"/>
  <c r="E13" i="1"/>
  <c r="E12" i="1"/>
  <c r="E11" i="1"/>
  <c r="E9" i="1"/>
  <c r="M21" i="1" l="1"/>
  <c r="M65" i="1"/>
  <c r="M80" i="1"/>
  <c r="M78" i="1"/>
  <c r="M77" i="1"/>
  <c r="M94" i="1"/>
  <c r="M125" i="1"/>
  <c r="M15" i="1"/>
  <c r="M113" i="1"/>
  <c r="M40" i="1"/>
  <c r="M58" i="1"/>
  <c r="M82" i="1"/>
  <c r="M115" i="1"/>
  <c r="M142" i="1"/>
  <c r="M18" i="1"/>
  <c r="M9" i="1"/>
  <c r="M39" i="1"/>
  <c r="M57" i="1"/>
  <c r="M104" i="1"/>
  <c r="M11" i="1"/>
  <c r="M22" i="1"/>
  <c r="M30" i="1"/>
  <c r="M71" i="1"/>
  <c r="M89" i="1"/>
  <c r="M119" i="1"/>
  <c r="M27" i="1"/>
  <c r="M49" i="1"/>
  <c r="M50" i="1"/>
  <c r="M69" i="1"/>
  <c r="M81" i="1"/>
  <c r="M100" i="1"/>
  <c r="E18" i="1"/>
  <c r="M25" i="1"/>
  <c r="M36" i="1"/>
  <c r="M45" i="1"/>
  <c r="M46" i="1"/>
  <c r="M53" i="1"/>
  <c r="M54" i="1"/>
  <c r="M61" i="1"/>
  <c r="M63" i="1"/>
  <c r="M73" i="1"/>
  <c r="M90" i="1"/>
  <c r="M111" i="1"/>
  <c r="M123" i="1"/>
  <c r="M132" i="1"/>
  <c r="M10" i="1"/>
  <c r="M13" i="1"/>
  <c r="M33" i="1"/>
  <c r="E33" i="1"/>
  <c r="E86" i="1"/>
  <c r="M86" i="1"/>
  <c r="E101" i="1"/>
  <c r="M101" i="1"/>
  <c r="E112" i="1"/>
  <c r="M112" i="1"/>
  <c r="E118" i="1"/>
  <c r="M118" i="1"/>
  <c r="E124" i="1"/>
  <c r="M124" i="1"/>
  <c r="E129" i="1"/>
  <c r="M129" i="1"/>
  <c r="E28" i="1"/>
  <c r="M28" i="1"/>
  <c r="E64" i="1"/>
  <c r="M64" i="1"/>
  <c r="E70" i="1"/>
  <c r="M70" i="1"/>
  <c r="E76" i="1"/>
  <c r="M76" i="1"/>
  <c r="E93" i="1"/>
  <c r="M93" i="1"/>
  <c r="M139" i="1"/>
  <c r="M66" i="1"/>
  <c r="M72" i="1"/>
  <c r="M79" i="1"/>
  <c r="E145" i="1"/>
  <c r="M145" i="1"/>
  <c r="M12" i="1"/>
  <c r="M14" i="1"/>
  <c r="E10" i="1"/>
  <c r="M26" i="1"/>
  <c r="E26" i="1"/>
  <c r="M29" i="1"/>
  <c r="E29" i="1"/>
  <c r="E37" i="1"/>
  <c r="M37" i="1"/>
  <c r="M38" i="1"/>
  <c r="E43" i="1"/>
  <c r="M43" i="1"/>
  <c r="M44" i="1"/>
  <c r="E47" i="1"/>
  <c r="M47" i="1"/>
  <c r="M48" i="1"/>
  <c r="E51" i="1"/>
  <c r="M51" i="1"/>
  <c r="M52" i="1"/>
  <c r="E55" i="1"/>
  <c r="M55" i="1"/>
  <c r="M56" i="1"/>
  <c r="E59" i="1"/>
  <c r="M59" i="1"/>
  <c r="M60" i="1"/>
  <c r="M97" i="1"/>
  <c r="M108" i="1"/>
  <c r="M122" i="1"/>
  <c r="M128" i="1"/>
  <c r="E39" i="1"/>
  <c r="E45" i="1"/>
  <c r="E49" i="1"/>
  <c r="E53" i="1"/>
  <c r="E57" i="1"/>
  <c r="E61" i="1"/>
  <c r="E66" i="1"/>
  <c r="E72" i="1"/>
  <c r="E79" i="1"/>
  <c r="E97" i="1"/>
  <c r="E108" i="1"/>
  <c r="E122" i="1"/>
  <c r="E128" i="1"/>
  <c r="E8" i="1" l="1"/>
  <c r="K8" i="1" l="1"/>
  <c r="M8" i="1" l="1"/>
</calcChain>
</file>

<file path=xl/sharedStrings.xml><?xml version="1.0" encoding="utf-8"?>
<sst xmlns="http://schemas.openxmlformats.org/spreadsheetml/2006/main" count="398" uniqueCount="244">
  <si>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</si>
  <si>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</si>
  <si>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</si>
  <si>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</si>
  <si>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</si>
  <si>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</si>
  <si>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</si>
  <si>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</si>
  <si>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</si>
  <si>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</si>
  <si>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</si>
  <si>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</si>
  <si>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</si>
  <si>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</si>
  <si>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</si>
  <si>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</si>
  <si>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</si>
  <si>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</si>
  <si>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</si>
  <si>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</si>
  <si>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</si>
  <si>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</si>
  <si>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</si>
  <si>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</si>
  <si>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</si>
  <si>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</si>
  <si>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</si>
  <si>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</si>
  <si>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</si>
  <si>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</si>
  <si>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</si>
  <si>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</si>
  <si>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</si>
  <si>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</si>
  <si>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</si>
  <si>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</si>
  <si>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</si>
  <si>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</si>
  <si>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</si>
  <si>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</si>
  <si>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</si>
  <si>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</si>
  <si>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</si>
  <si>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</si>
  <si>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</si>
  <si>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</si>
  <si>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</si>
  <si>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</si>
  <si>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</si>
  <si>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</si>
  <si>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</si>
  <si>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</si>
  <si>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</si>
  <si>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</si>
  <si>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</si>
  <si>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</si>
  <si>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</si>
  <si>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</si>
  <si>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</si>
  <si>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</si>
  <si>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</si>
  <si>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</si>
  <si>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</si>
  <si>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</si>
  <si>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</si>
  <si>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</si>
  <si>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</si>
  <si>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</si>
  <si>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</si>
  <si>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</si>
  <si>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</si>
  <si>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</si>
  <si>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</si>
  <si>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</si>
  <si>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</si>
  <si>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</si>
  <si>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</si>
  <si>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</si>
  <si>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</si>
  <si>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</si>
  <si>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</si>
  <si>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</si>
  <si>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</si>
  <si>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</si>
  <si>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</si>
  <si>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</si>
  <si>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</si>
  <si>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</si>
  <si>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</si>
  <si>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</si>
  <si>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</si>
  <si>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</si>
  <si>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</si>
  <si>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</si>
  <si>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</si>
  <si>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</si>
  <si>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</si>
  <si>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</si>
  <si>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</si>
  <si>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</si>
  <si>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</si>
  <si>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</si>
  <si>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</si>
  <si>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</si>
  <si>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</si>
  <si>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</si>
  <si>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</si>
  <si>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</si>
  <si>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</si>
  <si>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</si>
  <si>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</si>
  <si>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</si>
  <si>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</si>
  <si>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</si>
  <si>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</si>
  <si>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</si>
  <si>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</si>
  <si>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</si>
  <si>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</si>
  <si>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</si>
  <si>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</si>
  <si>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</si>
  <si>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</si>
  <si>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</si>
  <si>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</si>
  <si>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</si>
  <si>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Resendiz Mora Martha Dolores</t>
  </si>
  <si>
    <t>Secretaria de Comunicación Social</t>
  </si>
  <si>
    <t>Secretario de Organización</t>
  </si>
  <si>
    <t>Guerrero Torres Edgar Emmanuel</t>
  </si>
  <si>
    <t>Hernandez Garcia Ramiro</t>
  </si>
  <si>
    <t>Enriquez Sierra Juan Pablo</t>
  </si>
  <si>
    <t>Presidente</t>
  </si>
  <si>
    <t>Administrativo</t>
  </si>
  <si>
    <t>Departamento 4108 CDE SECRETARIA DE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</si>
  <si>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</si>
  <si>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</si>
  <si>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</si>
  <si>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</si>
  <si>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</si>
  <si>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</si>
  <si>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</si>
  <si>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</si>
  <si>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</si>
  <si>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</si>
  <si>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</si>
  <si>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</si>
  <si>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</si>
  <si>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</si>
  <si>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00856</t>
  </si>
  <si>
    <t>00865</t>
  </si>
  <si>
    <t>00866</t>
  </si>
  <si>
    <t>00067</t>
  </si>
  <si>
    <t>00869</t>
  </si>
  <si>
    <t>00863</t>
  </si>
  <si>
    <t>00855</t>
  </si>
  <si>
    <t>00857</t>
  </si>
  <si>
    <t>00837</t>
  </si>
  <si>
    <t>00870</t>
  </si>
  <si>
    <t>00864</t>
  </si>
  <si>
    <t>00868</t>
  </si>
  <si>
    <t>00871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</si>
  <si>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</si>
  <si>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</si>
  <si>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</si>
  <si>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</si>
  <si>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</si>
  <si>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</si>
  <si>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</si>
  <si>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</si>
  <si>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00876</t>
  </si>
  <si>
    <t>Perez Palacios Jorge Antonio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</si>
  <si>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</si>
  <si>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</si>
  <si>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</si>
  <si>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</si>
  <si>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</si>
  <si>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00879</t>
  </si>
  <si>
    <t>00878</t>
  </si>
  <si>
    <t>Tovar Covarrubias Brianda Jackeline</t>
  </si>
  <si>
    <t>00881</t>
  </si>
  <si>
    <t>Vazquez Ochoa Ismael Isaac</t>
  </si>
  <si>
    <t>00880</t>
  </si>
  <si>
    <t>Macias Lopez Roberto</t>
  </si>
  <si>
    <t>Sueldo - Bruto  Mensual</t>
  </si>
  <si>
    <t xml:space="preserve">Sueldos </t>
  </si>
  <si>
    <t>00885</t>
  </si>
  <si>
    <t>Homs Tirado Maria Elena</t>
  </si>
  <si>
    <t>Secretario de Administracion y Finanzas</t>
  </si>
  <si>
    <t>00886</t>
  </si>
  <si>
    <t>Robles Limon Carlos Guillermo</t>
  </si>
  <si>
    <t>Zamora Vazquez Samuel Hector</t>
  </si>
  <si>
    <t>00163</t>
  </si>
  <si>
    <t>00887</t>
  </si>
  <si>
    <t>De Leon Meza Hugo Fidencio</t>
  </si>
  <si>
    <t>00889</t>
  </si>
  <si>
    <t>Rodriguez Orozco Luis Manuel</t>
  </si>
  <si>
    <t>00891</t>
  </si>
  <si>
    <t>Anguiano Santiago Jorge Alejandro</t>
  </si>
  <si>
    <t>00860</t>
  </si>
  <si>
    <t>De La Torre Gonzalez Juan Carlos</t>
  </si>
  <si>
    <t xml:space="preserve">Secretario </t>
  </si>
  <si>
    <t>00902</t>
  </si>
  <si>
    <t>Diaz Cervantes Oscar Ivan</t>
  </si>
  <si>
    <t>00905</t>
  </si>
  <si>
    <t>Ortiz Perez Jose De Jesus</t>
  </si>
  <si>
    <t>00912</t>
  </si>
  <si>
    <t>Cuevas Chacon Jose Luis</t>
  </si>
  <si>
    <t>00908</t>
  </si>
  <si>
    <t>Martinez Garcia Alvaro</t>
  </si>
  <si>
    <t>00915</t>
  </si>
  <si>
    <t>Carrillo Vazquez Jose Manuel</t>
  </si>
  <si>
    <t>00910</t>
  </si>
  <si>
    <t>Rodriguez Prudencio Brenda Citlali</t>
  </si>
  <si>
    <t>00927</t>
  </si>
  <si>
    <t>Coronado Rojas Jenifer Yaneth</t>
  </si>
  <si>
    <t>00933</t>
  </si>
  <si>
    <t>Gallardo Flores Emmanuel Alejandro</t>
  </si>
  <si>
    <t>00901</t>
  </si>
  <si>
    <t>Padilla Cruz Margarita</t>
  </si>
  <si>
    <t>00936</t>
  </si>
  <si>
    <t>Hernandez Arriaga Erik Daniel</t>
  </si>
  <si>
    <t>00939</t>
  </si>
  <si>
    <t>Cantu Perez Jose Manuel</t>
  </si>
  <si>
    <t>00940</t>
  </si>
  <si>
    <t>Alvarez Rostro Laura Patricia</t>
  </si>
  <si>
    <t>Departamento 4122 CDE SECRETARIA DE OPERACIÓN POLITICA</t>
  </si>
  <si>
    <t>00944</t>
  </si>
  <si>
    <t>Oceguera Macias Hector Salvador</t>
  </si>
  <si>
    <t>00943</t>
  </si>
  <si>
    <t>Reyes Rodriguez Daniela Alejandra</t>
  </si>
  <si>
    <t>00941</t>
  </si>
  <si>
    <t>Olivares Arevalo Ana Victoria</t>
  </si>
  <si>
    <t>00061</t>
  </si>
  <si>
    <t>Arreola Castañeda Alberto</t>
  </si>
  <si>
    <t>00945</t>
  </si>
  <si>
    <t>Velasco Figueroa Dario Roberto</t>
  </si>
  <si>
    <t>00946</t>
  </si>
  <si>
    <t>Velasco Benitez Jaime Fernando</t>
  </si>
  <si>
    <t>00947</t>
  </si>
  <si>
    <t>Cienfuegos Paredes Manuel De Jesus</t>
  </si>
  <si>
    <t>DICIEMBRE DE 2021</t>
  </si>
  <si>
    <t>00913</t>
  </si>
  <si>
    <t>Jimenez Villarroel Lisset 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</si>
</sst>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0" fontId="18" fillId="0" borderId="2" xfId="0" applyFont="1" applyBorder="1" applyAlignment="1">
      <alignment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2" fillId="0" borderId="0" xfId="4" applyNumberFormat="1" applyFont="1"/>
    <xf numFmtId="165" fontId="22" fillId="0" borderId="0" xfId="4" applyNumberFormat="1" applyFont="1"/>
    <xf numFmtId="165" fontId="22" fillId="0" borderId="0" xfId="6" applyNumberFormat="1" applyFont="1"/>
    <xf numFmtId="165" fontId="22" fillId="0" borderId="0" xfId="7" applyNumberFormat="1" applyFont="1"/>
    <xf numFmtId="165" fontId="22" fillId="0" borderId="0" xfId="0" applyNumberFormat="1" applyFont="1"/>
    <xf numFmtId="49" fontId="18" fillId="0" borderId="0" xfId="0" applyNumberFormat="1" applyFont="1" applyBorder="1" applyAlignment="1">
      <alignment horizontal="center" vertical="center"/>
    </xf>
    <xf numFmtId="165" fontId="21" fillId="0" borderId="0" xfId="11" applyNumberFormat="1" applyFont="1"/>
    <xf numFmtId="40" fontId="18" fillId="0" borderId="0" xfId="0" applyNumberFormat="1" applyFont="1" applyAlignment="1">
      <alignment vertical="center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65" fontId="22" fillId="0" borderId="0" xfId="0" applyNumberFormat="1" applyFont="1"/>
    <xf numFmtId="165" fontId="22" fillId="0" borderId="0" xfId="0" applyNumberFormat="1" applyFont="1"/>
    <xf numFmtId="165" fontId="22" fillId="0" borderId="0" xfId="0" applyNumberFormat="1" applyFont="1"/>
  </cellXfs>
  <cellStyles count="14">
    <cellStyle name="Millares" xfId="1" builtinId="3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13" xfId="13" xr:uid="{00000000-0005-0000-0000-000005000000}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5" xfId="5" xr:uid="{00000000-0005-0000-0000-000009000000}"/>
    <cellStyle name="Normal 6" xfId="6" xr:uid="{00000000-0005-0000-0000-00000A000000}"/>
    <cellStyle name="Normal 7" xfId="7" xr:uid="{00000000-0005-0000-0000-00000B000000}"/>
    <cellStyle name="Normal 8" xfId="8" xr:uid="{00000000-0005-0000-0000-00000C000000}"/>
    <cellStyle name="Normal 9" xfId="9" xr:uid="{00000000-0005-0000-0000-00000D000000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2%20DICIEMBRE%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1/Aguinald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9">
          <cell r="A9" t="str">
            <v>00001</v>
          </cell>
          <cell r="B9" t="str">
            <v>Andrade Padilla Daniel</v>
          </cell>
          <cell r="C9">
            <v>11767.5</v>
          </cell>
          <cell r="D9">
            <v>0</v>
          </cell>
          <cell r="E9">
            <v>1372.88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13140.38</v>
          </cell>
          <cell r="K9">
            <v>0</v>
          </cell>
          <cell r="L9">
            <v>2023.64</v>
          </cell>
          <cell r="M9">
            <v>0</v>
          </cell>
          <cell r="N9">
            <v>0</v>
          </cell>
          <cell r="O9">
            <v>0</v>
          </cell>
          <cell r="P9">
            <v>1140.8</v>
          </cell>
          <cell r="Q9">
            <v>0</v>
          </cell>
          <cell r="R9">
            <v>1140.8</v>
          </cell>
          <cell r="S9">
            <v>345.3</v>
          </cell>
          <cell r="T9">
            <v>1000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4509.74</v>
          </cell>
          <cell r="AF9">
            <v>8630.64</v>
          </cell>
          <cell r="AG9">
            <v>238.1</v>
          </cell>
          <cell r="AH9">
            <v>428.58</v>
          </cell>
          <cell r="AI9">
            <v>847.52</v>
          </cell>
          <cell r="AJ9">
            <v>272.12</v>
          </cell>
          <cell r="AK9">
            <v>262.81</v>
          </cell>
          <cell r="AL9">
            <v>6802.8</v>
          </cell>
          <cell r="AM9">
            <v>1514.2</v>
          </cell>
        </row>
        <row r="10">
          <cell r="A10" t="str">
            <v>00005</v>
          </cell>
          <cell r="B10" t="str">
            <v>Contreras García Lucila</v>
          </cell>
          <cell r="C10">
            <v>14409</v>
          </cell>
          <cell r="D10">
            <v>0</v>
          </cell>
          <cell r="E10">
            <v>1681.05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16090.05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1655.56</v>
          </cell>
          <cell r="Q10">
            <v>0</v>
          </cell>
          <cell r="R10">
            <v>1655.56</v>
          </cell>
          <cell r="S10">
            <v>430.04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2085.6</v>
          </cell>
          <cell r="AF10">
            <v>14004.45</v>
          </cell>
          <cell r="AG10">
            <v>291.54000000000002</v>
          </cell>
          <cell r="AH10">
            <v>524.78</v>
          </cell>
          <cell r="AI10">
            <v>934.56</v>
          </cell>
          <cell r="AJ10">
            <v>333.2</v>
          </cell>
          <cell r="AK10">
            <v>321.8</v>
          </cell>
          <cell r="AL10">
            <v>8329.7999999999993</v>
          </cell>
          <cell r="AM10">
            <v>1750.88</v>
          </cell>
        </row>
        <row r="11">
          <cell r="A11" t="str">
            <v>00007</v>
          </cell>
          <cell r="B11" t="str">
            <v>De León Corona Jane Vanessa</v>
          </cell>
          <cell r="C11">
            <v>11767.5</v>
          </cell>
          <cell r="D11">
            <v>0</v>
          </cell>
          <cell r="E11">
            <v>1372.88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13140.38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1140.8</v>
          </cell>
          <cell r="Q11">
            <v>0</v>
          </cell>
          <cell r="R11">
            <v>1140.8</v>
          </cell>
          <cell r="S11">
            <v>345.3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1486.1</v>
          </cell>
          <cell r="AF11">
            <v>11654.28</v>
          </cell>
          <cell r="AG11">
            <v>238.1</v>
          </cell>
          <cell r="AH11">
            <v>428.58</v>
          </cell>
          <cell r="AI11">
            <v>847.52</v>
          </cell>
          <cell r="AJ11">
            <v>272.12</v>
          </cell>
          <cell r="AK11">
            <v>262.81</v>
          </cell>
          <cell r="AL11">
            <v>6802.8</v>
          </cell>
          <cell r="AM11">
            <v>1514.2</v>
          </cell>
        </row>
        <row r="12">
          <cell r="A12" t="str">
            <v>00015</v>
          </cell>
          <cell r="B12" t="str">
            <v>López Hueso Tayde Lucina</v>
          </cell>
          <cell r="C12">
            <v>14409</v>
          </cell>
          <cell r="D12">
            <v>0</v>
          </cell>
          <cell r="E12">
            <v>1681.05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16090.05</v>
          </cell>
          <cell r="K12">
            <v>0</v>
          </cell>
          <cell r="L12">
            <v>4039.28</v>
          </cell>
          <cell r="M12">
            <v>0</v>
          </cell>
          <cell r="N12">
            <v>0</v>
          </cell>
          <cell r="O12">
            <v>0</v>
          </cell>
          <cell r="P12">
            <v>1655.56</v>
          </cell>
          <cell r="Q12">
            <v>0</v>
          </cell>
          <cell r="R12">
            <v>1655.56</v>
          </cell>
          <cell r="S12">
            <v>430.04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6124.88</v>
          </cell>
          <cell r="AF12">
            <v>9965.17</v>
          </cell>
          <cell r="AG12">
            <v>291.54000000000002</v>
          </cell>
          <cell r="AH12">
            <v>524.76</v>
          </cell>
          <cell r="AI12">
            <v>934.54</v>
          </cell>
          <cell r="AJ12">
            <v>333.18</v>
          </cell>
          <cell r="AK12">
            <v>321.8</v>
          </cell>
          <cell r="AL12">
            <v>8329.64</v>
          </cell>
          <cell r="AM12">
            <v>1750.84</v>
          </cell>
        </row>
        <row r="13">
          <cell r="A13" t="str">
            <v>00021</v>
          </cell>
          <cell r="B13" t="str">
            <v>Rojas Lopez Miguel Angel</v>
          </cell>
          <cell r="C13">
            <v>7918.2</v>
          </cell>
          <cell r="D13">
            <v>0</v>
          </cell>
          <cell r="E13">
            <v>923.79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8841.99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591.12</v>
          </cell>
          <cell r="Q13">
            <v>0</v>
          </cell>
          <cell r="R13">
            <v>591.12</v>
          </cell>
          <cell r="S13">
            <v>234.74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825.86</v>
          </cell>
          <cell r="AF13">
            <v>8016.13</v>
          </cell>
          <cell r="AG13">
            <v>168.38</v>
          </cell>
          <cell r="AH13">
            <v>303.10000000000002</v>
          </cell>
          <cell r="AI13">
            <v>734</v>
          </cell>
          <cell r="AJ13">
            <v>192.44</v>
          </cell>
          <cell r="AK13">
            <v>176.84</v>
          </cell>
          <cell r="AL13">
            <v>4811.1000000000004</v>
          </cell>
          <cell r="AM13">
            <v>1205.48</v>
          </cell>
        </row>
        <row r="14">
          <cell r="A14" t="str">
            <v>00042</v>
          </cell>
          <cell r="B14" t="str">
            <v>Muciño Velazquez Erika Viviana</v>
          </cell>
          <cell r="C14">
            <v>9800.7000000000007</v>
          </cell>
          <cell r="D14">
            <v>0</v>
          </cell>
          <cell r="E14">
            <v>1143.4100000000001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10944.11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811.94</v>
          </cell>
          <cell r="Q14">
            <v>0</v>
          </cell>
          <cell r="R14">
            <v>811.94</v>
          </cell>
          <cell r="S14">
            <v>282.18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1094.1199999999999</v>
          </cell>
          <cell r="AF14">
            <v>9849.99</v>
          </cell>
          <cell r="AG14">
            <v>198.3</v>
          </cell>
          <cell r="AH14">
            <v>356.94</v>
          </cell>
          <cell r="AI14">
            <v>782.7</v>
          </cell>
          <cell r="AJ14">
            <v>226.64</v>
          </cell>
          <cell r="AK14">
            <v>218.89</v>
          </cell>
          <cell r="AL14">
            <v>5665.8</v>
          </cell>
          <cell r="AM14">
            <v>1337.94</v>
          </cell>
        </row>
        <row r="15">
          <cell r="A15" t="str">
            <v>00061</v>
          </cell>
          <cell r="B15" t="str">
            <v>Arreola Castañeda Alberto</v>
          </cell>
          <cell r="C15">
            <v>9999.9</v>
          </cell>
          <cell r="D15">
            <v>0</v>
          </cell>
          <cell r="E15">
            <v>1166.6500000000001</v>
          </cell>
          <cell r="F15">
            <v>0</v>
          </cell>
          <cell r="G15">
            <v>3614.72</v>
          </cell>
          <cell r="H15">
            <v>0</v>
          </cell>
          <cell r="I15">
            <v>0</v>
          </cell>
          <cell r="J15">
            <v>14781.27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1485.88</v>
          </cell>
          <cell r="Q15">
            <v>0</v>
          </cell>
          <cell r="R15">
            <v>1485.88</v>
          </cell>
          <cell r="S15">
            <v>387.22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1873.1</v>
          </cell>
          <cell r="AF15">
            <v>12908.17</v>
          </cell>
          <cell r="AG15">
            <v>264.56</v>
          </cell>
          <cell r="AH15">
            <v>476.2</v>
          </cell>
          <cell r="AI15">
            <v>890.6</v>
          </cell>
          <cell r="AJ15">
            <v>302.33999999999997</v>
          </cell>
          <cell r="AK15">
            <v>295.63</v>
          </cell>
          <cell r="AL15">
            <v>7558.66</v>
          </cell>
          <cell r="AM15">
            <v>1631.36</v>
          </cell>
        </row>
        <row r="16">
          <cell r="A16" t="str">
            <v>00067</v>
          </cell>
          <cell r="B16" t="str">
            <v>Flores Diaz Maria De La Luz</v>
          </cell>
          <cell r="C16">
            <v>4251</v>
          </cell>
          <cell r="D16">
            <v>0</v>
          </cell>
          <cell r="E16">
            <v>495.95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4746.95</v>
          </cell>
          <cell r="K16">
            <v>0</v>
          </cell>
          <cell r="L16">
            <v>0</v>
          </cell>
          <cell r="M16">
            <v>0</v>
          </cell>
          <cell r="N16">
            <v>-377.42</v>
          </cell>
          <cell r="O16">
            <v>-133.86000000000001</v>
          </cell>
          <cell r="P16">
            <v>243.58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-133.86000000000001</v>
          </cell>
          <cell r="AF16">
            <v>4880.8100000000004</v>
          </cell>
          <cell r="AG16">
            <v>116.72</v>
          </cell>
          <cell r="AH16">
            <v>210.12</v>
          </cell>
          <cell r="AI16">
            <v>665.22</v>
          </cell>
          <cell r="AJ16">
            <v>98.3</v>
          </cell>
          <cell r="AK16">
            <v>94.94</v>
          </cell>
          <cell r="AL16">
            <v>2457.46</v>
          </cell>
          <cell r="AM16">
            <v>992.06</v>
          </cell>
        </row>
        <row r="17">
          <cell r="A17" t="str">
            <v>00071</v>
          </cell>
          <cell r="B17" t="str">
            <v>Huerta Gomez Elizabeth</v>
          </cell>
          <cell r="C17">
            <v>13087.5</v>
          </cell>
          <cell r="D17">
            <v>0</v>
          </cell>
          <cell r="E17">
            <v>1526.88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14614.38</v>
          </cell>
          <cell r="K17">
            <v>0</v>
          </cell>
          <cell r="L17">
            <v>0</v>
          </cell>
          <cell r="M17">
            <v>3822.39</v>
          </cell>
          <cell r="N17">
            <v>0</v>
          </cell>
          <cell r="O17">
            <v>0</v>
          </cell>
          <cell r="P17">
            <v>1377.34</v>
          </cell>
          <cell r="Q17">
            <v>0</v>
          </cell>
          <cell r="R17">
            <v>1377.34</v>
          </cell>
          <cell r="S17">
            <v>387.64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5587.37</v>
          </cell>
          <cell r="AF17">
            <v>9027.01</v>
          </cell>
          <cell r="AG17">
            <v>264.8</v>
          </cell>
          <cell r="AH17">
            <v>476.64</v>
          </cell>
          <cell r="AI17">
            <v>891</v>
          </cell>
          <cell r="AJ17">
            <v>302.64</v>
          </cell>
          <cell r="AK17">
            <v>292.29000000000002</v>
          </cell>
          <cell r="AL17">
            <v>7565.85</v>
          </cell>
          <cell r="AM17">
            <v>1632.44</v>
          </cell>
        </row>
        <row r="18">
          <cell r="A18" t="str">
            <v>00080</v>
          </cell>
          <cell r="B18" t="str">
            <v>Romero Romero Ingrid</v>
          </cell>
          <cell r="C18">
            <v>15504</v>
          </cell>
          <cell r="D18">
            <v>0</v>
          </cell>
          <cell r="E18">
            <v>1808.8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17312.8</v>
          </cell>
          <cell r="K18">
            <v>0</v>
          </cell>
          <cell r="L18">
            <v>3651.24</v>
          </cell>
          <cell r="M18">
            <v>0</v>
          </cell>
          <cell r="N18">
            <v>0</v>
          </cell>
          <cell r="O18">
            <v>0</v>
          </cell>
          <cell r="P18">
            <v>1889.46</v>
          </cell>
          <cell r="Q18">
            <v>0</v>
          </cell>
          <cell r="R18">
            <v>1889.46</v>
          </cell>
          <cell r="S18">
            <v>492.46</v>
          </cell>
          <cell r="T18">
            <v>2000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8033.16</v>
          </cell>
          <cell r="AF18">
            <v>9279.64</v>
          </cell>
          <cell r="AG18">
            <v>330.92</v>
          </cell>
          <cell r="AH18">
            <v>595.64</v>
          </cell>
          <cell r="AI18">
            <v>998.66</v>
          </cell>
          <cell r="AJ18">
            <v>378.18</v>
          </cell>
          <cell r="AK18">
            <v>346.26</v>
          </cell>
          <cell r="AL18">
            <v>9454.65</v>
          </cell>
          <cell r="AM18">
            <v>1925.22</v>
          </cell>
        </row>
        <row r="19">
          <cell r="A19" t="str">
            <v>00093</v>
          </cell>
          <cell r="B19" t="str">
            <v>Hernandez Virgen Veronica</v>
          </cell>
          <cell r="C19">
            <v>9168</v>
          </cell>
          <cell r="D19">
            <v>0</v>
          </cell>
          <cell r="E19">
            <v>1069.5999999999999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10237.6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727.1</v>
          </cell>
          <cell r="Q19">
            <v>0</v>
          </cell>
          <cell r="R19">
            <v>727.1</v>
          </cell>
          <cell r="S19">
            <v>261.86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988.96</v>
          </cell>
          <cell r="AF19">
            <v>9248.64</v>
          </cell>
          <cell r="AG19">
            <v>185.5</v>
          </cell>
          <cell r="AH19">
            <v>333.9</v>
          </cell>
          <cell r="AI19">
            <v>761.86</v>
          </cell>
          <cell r="AJ19">
            <v>212</v>
          </cell>
          <cell r="AK19">
            <v>204.75</v>
          </cell>
          <cell r="AL19">
            <v>5299.95</v>
          </cell>
          <cell r="AM19">
            <v>1281.26</v>
          </cell>
        </row>
        <row r="20">
          <cell r="A20" t="str">
            <v>00096</v>
          </cell>
          <cell r="B20" t="str">
            <v>Sanchez Sanchez Micaela</v>
          </cell>
          <cell r="C20">
            <v>2975.7</v>
          </cell>
          <cell r="D20">
            <v>0</v>
          </cell>
          <cell r="E20">
            <v>495.95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3471.65</v>
          </cell>
          <cell r="K20">
            <v>0</v>
          </cell>
          <cell r="L20">
            <v>0</v>
          </cell>
          <cell r="M20">
            <v>0</v>
          </cell>
          <cell r="N20">
            <v>-389.54</v>
          </cell>
          <cell r="O20">
            <v>-227.6</v>
          </cell>
          <cell r="P20">
            <v>161.96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-227.6</v>
          </cell>
          <cell r="AF20">
            <v>3699.25</v>
          </cell>
          <cell r="AG20">
            <v>81.709999999999994</v>
          </cell>
          <cell r="AH20">
            <v>147.08000000000001</v>
          </cell>
          <cell r="AI20">
            <v>465.65</v>
          </cell>
          <cell r="AJ20">
            <v>98.3</v>
          </cell>
          <cell r="AK20">
            <v>69.430000000000007</v>
          </cell>
          <cell r="AL20">
            <v>1720.22</v>
          </cell>
          <cell r="AM20">
            <v>694.44</v>
          </cell>
        </row>
        <row r="21">
          <cell r="A21" t="str">
            <v>00113</v>
          </cell>
          <cell r="B21" t="str">
            <v>Hernandez Murillo Jose Adrian</v>
          </cell>
          <cell r="C21">
            <v>17429.400000000001</v>
          </cell>
          <cell r="D21">
            <v>0</v>
          </cell>
          <cell r="E21">
            <v>2033.43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19462.830000000002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2300.7199999999998</v>
          </cell>
          <cell r="Q21">
            <v>0</v>
          </cell>
          <cell r="R21">
            <v>2300.7199999999998</v>
          </cell>
          <cell r="S21">
            <v>526.91999999999996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2827.64</v>
          </cell>
          <cell r="AF21">
            <v>16635.189999999999</v>
          </cell>
          <cell r="AG21">
            <v>352.66</v>
          </cell>
          <cell r="AH21">
            <v>634.78</v>
          </cell>
          <cell r="AI21">
            <v>1034.08</v>
          </cell>
          <cell r="AJ21">
            <v>403.04</v>
          </cell>
          <cell r="AK21">
            <v>389.25</v>
          </cell>
          <cell r="AL21">
            <v>10075.959999999999</v>
          </cell>
          <cell r="AM21">
            <v>2021.52</v>
          </cell>
        </row>
        <row r="22">
          <cell r="A22" t="str">
            <v>00118</v>
          </cell>
          <cell r="B22" t="str">
            <v>Ramirez Gallegos Lorena</v>
          </cell>
          <cell r="C22">
            <v>8550</v>
          </cell>
          <cell r="D22">
            <v>0</v>
          </cell>
          <cell r="E22">
            <v>997.5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9547.5</v>
          </cell>
          <cell r="K22">
            <v>0</v>
          </cell>
          <cell r="L22">
            <v>0</v>
          </cell>
          <cell r="M22">
            <v>3127.15</v>
          </cell>
          <cell r="N22">
            <v>0</v>
          </cell>
          <cell r="O22">
            <v>0</v>
          </cell>
          <cell r="P22">
            <v>659.86</v>
          </cell>
          <cell r="Q22">
            <v>0</v>
          </cell>
          <cell r="R22">
            <v>659.86</v>
          </cell>
          <cell r="S22">
            <v>242.08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4029.09</v>
          </cell>
          <cell r="AF22">
            <v>5518.41</v>
          </cell>
          <cell r="AG22">
            <v>173</v>
          </cell>
          <cell r="AH22">
            <v>311.39999999999998</v>
          </cell>
          <cell r="AI22">
            <v>741.5</v>
          </cell>
          <cell r="AJ22">
            <v>197.72</v>
          </cell>
          <cell r="AK22">
            <v>190.95</v>
          </cell>
          <cell r="AL22">
            <v>4942.8</v>
          </cell>
          <cell r="AM22">
            <v>1225.9000000000001</v>
          </cell>
        </row>
        <row r="23">
          <cell r="A23" t="str">
            <v>00156</v>
          </cell>
          <cell r="B23" t="str">
            <v>Carrillo Carrillo Sandra Luz</v>
          </cell>
          <cell r="C23">
            <v>7918.2</v>
          </cell>
          <cell r="D23">
            <v>0</v>
          </cell>
          <cell r="E23">
            <v>923.79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8841.99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591.12</v>
          </cell>
          <cell r="Q23">
            <v>0</v>
          </cell>
          <cell r="R23">
            <v>591.12</v>
          </cell>
          <cell r="S23">
            <v>221.8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812.92</v>
          </cell>
          <cell r="AF23">
            <v>8029.07</v>
          </cell>
          <cell r="AG23">
            <v>160.22</v>
          </cell>
          <cell r="AH23">
            <v>288.38</v>
          </cell>
          <cell r="AI23">
            <v>720.66</v>
          </cell>
          <cell r="AJ23">
            <v>183.1</v>
          </cell>
          <cell r="AK23">
            <v>176.84</v>
          </cell>
          <cell r="AL23">
            <v>4577.5600000000004</v>
          </cell>
          <cell r="AM23">
            <v>1169.26</v>
          </cell>
        </row>
        <row r="24">
          <cell r="A24" t="str">
            <v>00158</v>
          </cell>
          <cell r="B24" t="str">
            <v>Melendez Quezada Owen Mario</v>
          </cell>
          <cell r="C24">
            <v>9168</v>
          </cell>
          <cell r="D24">
            <v>0</v>
          </cell>
          <cell r="E24">
            <v>1069.5999999999999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10237.6</v>
          </cell>
          <cell r="K24">
            <v>0</v>
          </cell>
          <cell r="L24">
            <v>1018.58</v>
          </cell>
          <cell r="M24">
            <v>0</v>
          </cell>
          <cell r="N24">
            <v>0</v>
          </cell>
          <cell r="O24">
            <v>0</v>
          </cell>
          <cell r="P24">
            <v>727.1</v>
          </cell>
          <cell r="Q24">
            <v>0</v>
          </cell>
          <cell r="R24">
            <v>727.1</v>
          </cell>
          <cell r="S24">
            <v>261.92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2007.6</v>
          </cell>
          <cell r="AF24">
            <v>8230</v>
          </cell>
          <cell r="AG24">
            <v>185.5</v>
          </cell>
          <cell r="AH24">
            <v>333.9</v>
          </cell>
          <cell r="AI24">
            <v>761.86</v>
          </cell>
          <cell r="AJ24">
            <v>212</v>
          </cell>
          <cell r="AK24">
            <v>204.75</v>
          </cell>
          <cell r="AL24">
            <v>5300.02</v>
          </cell>
          <cell r="AM24">
            <v>1281.26</v>
          </cell>
        </row>
        <row r="25">
          <cell r="A25" t="str">
            <v>00163</v>
          </cell>
          <cell r="B25" t="str">
            <v>Zamora Vazquez Samuel Hector</v>
          </cell>
          <cell r="C25">
            <v>10440</v>
          </cell>
          <cell r="D25">
            <v>0</v>
          </cell>
          <cell r="E25">
            <v>1218</v>
          </cell>
          <cell r="F25">
            <v>0</v>
          </cell>
          <cell r="G25">
            <v>6989.48</v>
          </cell>
          <cell r="H25">
            <v>0</v>
          </cell>
          <cell r="I25">
            <v>0</v>
          </cell>
          <cell r="J25">
            <v>18647.48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2300.7399999999998</v>
          </cell>
          <cell r="Q25">
            <v>0</v>
          </cell>
          <cell r="R25">
            <v>2300.7399999999998</v>
          </cell>
          <cell r="S25">
            <v>493.48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2794.22</v>
          </cell>
          <cell r="AF25">
            <v>15853.26</v>
          </cell>
          <cell r="AG25">
            <v>331.54</v>
          </cell>
          <cell r="AH25">
            <v>596.78</v>
          </cell>
          <cell r="AI25">
            <v>999.7</v>
          </cell>
          <cell r="AJ25">
            <v>378.92</v>
          </cell>
          <cell r="AK25">
            <v>372.94</v>
          </cell>
          <cell r="AL25">
            <v>9472.7999999999993</v>
          </cell>
          <cell r="AM25">
            <v>1928.02</v>
          </cell>
        </row>
        <row r="26">
          <cell r="A26" t="str">
            <v>00165</v>
          </cell>
          <cell r="B26" t="str">
            <v>Gomez Dueñas Roselia</v>
          </cell>
          <cell r="C26">
            <v>6660</v>
          </cell>
          <cell r="D26">
            <v>0</v>
          </cell>
          <cell r="E26">
            <v>777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7437</v>
          </cell>
          <cell r="K26">
            <v>0</v>
          </cell>
          <cell r="L26">
            <v>0</v>
          </cell>
          <cell r="M26">
            <v>2285.63</v>
          </cell>
          <cell r="N26">
            <v>-250.2</v>
          </cell>
          <cell r="O26">
            <v>0</v>
          </cell>
          <cell r="P26">
            <v>454.24</v>
          </cell>
          <cell r="Q26">
            <v>0</v>
          </cell>
          <cell r="R26">
            <v>204.04</v>
          </cell>
          <cell r="S26">
            <v>182.88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2672.55</v>
          </cell>
          <cell r="AF26">
            <v>4764.45</v>
          </cell>
          <cell r="AG26">
            <v>134.76</v>
          </cell>
          <cell r="AH26">
            <v>242.56</v>
          </cell>
          <cell r="AI26">
            <v>683.24</v>
          </cell>
          <cell r="AJ26">
            <v>154</v>
          </cell>
          <cell r="AK26">
            <v>148.74</v>
          </cell>
          <cell r="AL26">
            <v>3850.2</v>
          </cell>
          <cell r="AM26">
            <v>1060.56</v>
          </cell>
        </row>
        <row r="27">
          <cell r="A27" t="str">
            <v>00169</v>
          </cell>
          <cell r="B27" t="str">
            <v>Tovar Lopez Rogelio</v>
          </cell>
          <cell r="C27">
            <v>15750</v>
          </cell>
          <cell r="D27">
            <v>0</v>
          </cell>
          <cell r="E27">
            <v>1837.5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17587.5</v>
          </cell>
          <cell r="K27">
            <v>0</v>
          </cell>
          <cell r="L27">
            <v>1862.32</v>
          </cell>
          <cell r="M27">
            <v>0</v>
          </cell>
          <cell r="N27">
            <v>0</v>
          </cell>
          <cell r="O27">
            <v>0</v>
          </cell>
          <cell r="P27">
            <v>1942</v>
          </cell>
          <cell r="Q27">
            <v>0</v>
          </cell>
          <cell r="R27">
            <v>1942</v>
          </cell>
          <cell r="S27">
            <v>473.06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4277.38</v>
          </cell>
          <cell r="AF27">
            <v>13310.12</v>
          </cell>
          <cell r="AG27">
            <v>318.68</v>
          </cell>
          <cell r="AH27">
            <v>573.62</v>
          </cell>
          <cell r="AI27">
            <v>978.74</v>
          </cell>
          <cell r="AJ27">
            <v>364.2</v>
          </cell>
          <cell r="AK27">
            <v>351.75</v>
          </cell>
          <cell r="AL27">
            <v>9105.15</v>
          </cell>
          <cell r="AM27">
            <v>1871.04</v>
          </cell>
        </row>
        <row r="28">
          <cell r="A28" t="str">
            <v>00187</v>
          </cell>
          <cell r="B28" t="str">
            <v>Gallegos Negrete Rosa Elena</v>
          </cell>
          <cell r="C28">
            <v>6660</v>
          </cell>
          <cell r="D28">
            <v>0</v>
          </cell>
          <cell r="E28">
            <v>777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7437</v>
          </cell>
          <cell r="K28">
            <v>0</v>
          </cell>
          <cell r="L28">
            <v>0</v>
          </cell>
          <cell r="M28">
            <v>2376.09</v>
          </cell>
          <cell r="N28">
            <v>-250.2</v>
          </cell>
          <cell r="O28">
            <v>0</v>
          </cell>
          <cell r="P28">
            <v>454.24</v>
          </cell>
          <cell r="Q28">
            <v>0</v>
          </cell>
          <cell r="R28">
            <v>204.04</v>
          </cell>
          <cell r="S28">
            <v>184.84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2764.97</v>
          </cell>
          <cell r="AF28">
            <v>4672.03</v>
          </cell>
          <cell r="AG28">
            <v>136.19999999999999</v>
          </cell>
          <cell r="AH28">
            <v>245.14</v>
          </cell>
          <cell r="AI28">
            <v>684.68</v>
          </cell>
          <cell r="AJ28">
            <v>155.63999999999999</v>
          </cell>
          <cell r="AK28">
            <v>148.74</v>
          </cell>
          <cell r="AL28">
            <v>3891.16</v>
          </cell>
          <cell r="AM28">
            <v>1066.02</v>
          </cell>
        </row>
        <row r="29">
          <cell r="A29" t="str">
            <v>00195</v>
          </cell>
          <cell r="B29" t="str">
            <v>Murguia Escobedo Sandra Buenaventura</v>
          </cell>
          <cell r="C29">
            <v>7918.2</v>
          </cell>
          <cell r="D29">
            <v>0</v>
          </cell>
          <cell r="E29">
            <v>923.79</v>
          </cell>
          <cell r="F29">
            <v>0</v>
          </cell>
          <cell r="G29">
            <v>2000</v>
          </cell>
          <cell r="H29">
            <v>0</v>
          </cell>
          <cell r="I29">
            <v>0</v>
          </cell>
          <cell r="J29">
            <v>10841.99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830.74</v>
          </cell>
          <cell r="Q29">
            <v>0</v>
          </cell>
          <cell r="R29">
            <v>830.74</v>
          </cell>
          <cell r="S29">
            <v>276.36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1107.0999999999999</v>
          </cell>
          <cell r="AF29">
            <v>9734.89</v>
          </cell>
          <cell r="AG29">
            <v>194.64</v>
          </cell>
          <cell r="AH29">
            <v>350.34</v>
          </cell>
          <cell r="AI29">
            <v>776.74</v>
          </cell>
          <cell r="AJ29">
            <v>222.44</v>
          </cell>
          <cell r="AK29">
            <v>216.84</v>
          </cell>
          <cell r="AL29">
            <v>5561.1</v>
          </cell>
          <cell r="AM29">
            <v>1321.72</v>
          </cell>
        </row>
        <row r="30">
          <cell r="A30" t="str">
            <v>00199</v>
          </cell>
          <cell r="B30" t="str">
            <v>Meza Arana Mayra Gisela</v>
          </cell>
          <cell r="C30">
            <v>11767.5</v>
          </cell>
          <cell r="D30">
            <v>0</v>
          </cell>
          <cell r="E30">
            <v>1372.88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13140.38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1140.8</v>
          </cell>
          <cell r="Q30">
            <v>0</v>
          </cell>
          <cell r="R30">
            <v>1140.8</v>
          </cell>
          <cell r="S30">
            <v>261.86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1402.66</v>
          </cell>
          <cell r="AF30">
            <v>11737.72</v>
          </cell>
          <cell r="AG30">
            <v>185.5</v>
          </cell>
          <cell r="AH30">
            <v>333.9</v>
          </cell>
          <cell r="AI30">
            <v>761.86</v>
          </cell>
          <cell r="AJ30">
            <v>212</v>
          </cell>
          <cell r="AK30">
            <v>262.81</v>
          </cell>
          <cell r="AL30">
            <v>5299.95</v>
          </cell>
          <cell r="AM30">
            <v>1281.26</v>
          </cell>
        </row>
        <row r="31">
          <cell r="A31" t="str">
            <v>00202</v>
          </cell>
          <cell r="B31" t="str">
            <v>Arciniega Oropeza Alejandra Paola</v>
          </cell>
          <cell r="C31">
            <v>9168</v>
          </cell>
          <cell r="D31">
            <v>0</v>
          </cell>
          <cell r="E31">
            <v>1272.32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10440.32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727.1</v>
          </cell>
          <cell r="Q31">
            <v>0</v>
          </cell>
          <cell r="R31">
            <v>727.1</v>
          </cell>
          <cell r="S31">
            <v>270.36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997.46</v>
          </cell>
          <cell r="AF31">
            <v>9442.86</v>
          </cell>
          <cell r="AG31">
            <v>190.84</v>
          </cell>
          <cell r="AH31">
            <v>343.52</v>
          </cell>
          <cell r="AI31">
            <v>770.56</v>
          </cell>
          <cell r="AJ31">
            <v>218.12</v>
          </cell>
          <cell r="AK31">
            <v>208.81</v>
          </cell>
          <cell r="AL31">
            <v>5452.8</v>
          </cell>
          <cell r="AM31">
            <v>1304.92</v>
          </cell>
        </row>
        <row r="32">
          <cell r="A32" t="str">
            <v>00216</v>
          </cell>
          <cell r="B32" t="str">
            <v>Decena Hernandez Lizette</v>
          </cell>
          <cell r="C32">
            <v>10446</v>
          </cell>
          <cell r="D32">
            <v>0</v>
          </cell>
          <cell r="E32">
            <v>1218.7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11664.7</v>
          </cell>
          <cell r="K32">
            <v>0</v>
          </cell>
          <cell r="L32">
            <v>0</v>
          </cell>
          <cell r="M32">
            <v>4108.13</v>
          </cell>
          <cell r="N32">
            <v>0</v>
          </cell>
          <cell r="O32">
            <v>0</v>
          </cell>
          <cell r="P32">
            <v>915.2</v>
          </cell>
          <cell r="Q32">
            <v>0</v>
          </cell>
          <cell r="R32">
            <v>915.2</v>
          </cell>
          <cell r="S32">
            <v>302.86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5326.19</v>
          </cell>
          <cell r="AF32">
            <v>6338.51</v>
          </cell>
          <cell r="AG32">
            <v>211.36</v>
          </cell>
          <cell r="AH32">
            <v>380.44</v>
          </cell>
          <cell r="AI32">
            <v>803.96</v>
          </cell>
          <cell r="AJ32">
            <v>241.54</v>
          </cell>
          <cell r="AK32">
            <v>233.29</v>
          </cell>
          <cell r="AL32">
            <v>6038.64</v>
          </cell>
          <cell r="AM32">
            <v>1395.76</v>
          </cell>
        </row>
        <row r="33">
          <cell r="A33" t="str">
            <v>00276</v>
          </cell>
          <cell r="B33" t="str">
            <v>Mata Avila Jesus</v>
          </cell>
          <cell r="C33">
            <v>10275</v>
          </cell>
          <cell r="D33">
            <v>0</v>
          </cell>
          <cell r="E33">
            <v>1198.75</v>
          </cell>
          <cell r="F33">
            <v>0</v>
          </cell>
          <cell r="G33">
            <v>1925</v>
          </cell>
          <cell r="H33">
            <v>0</v>
          </cell>
          <cell r="I33">
            <v>0</v>
          </cell>
          <cell r="J33">
            <v>13398.75</v>
          </cell>
          <cell r="K33">
            <v>0</v>
          </cell>
          <cell r="L33">
            <v>1320.37</v>
          </cell>
          <cell r="M33">
            <v>0</v>
          </cell>
          <cell r="N33">
            <v>0</v>
          </cell>
          <cell r="O33">
            <v>0</v>
          </cell>
          <cell r="P33">
            <v>1218.3</v>
          </cell>
          <cell r="Q33">
            <v>0</v>
          </cell>
          <cell r="R33">
            <v>1218.3</v>
          </cell>
          <cell r="S33">
            <v>336.8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2875.47</v>
          </cell>
          <cell r="AF33">
            <v>10523.28</v>
          </cell>
          <cell r="AG33">
            <v>232.74</v>
          </cell>
          <cell r="AH33">
            <v>418.94</v>
          </cell>
          <cell r="AI33">
            <v>838.8</v>
          </cell>
          <cell r="AJ33">
            <v>266</v>
          </cell>
          <cell r="AK33">
            <v>267.97000000000003</v>
          </cell>
          <cell r="AL33">
            <v>6649.95</v>
          </cell>
          <cell r="AM33">
            <v>1490.48</v>
          </cell>
        </row>
        <row r="34">
          <cell r="A34" t="str">
            <v>00279</v>
          </cell>
          <cell r="B34" t="str">
            <v>Bravo Garcia Andrea Nallely</v>
          </cell>
          <cell r="C34">
            <v>4458</v>
          </cell>
          <cell r="D34">
            <v>0</v>
          </cell>
          <cell r="E34">
            <v>520.1</v>
          </cell>
          <cell r="F34">
            <v>0</v>
          </cell>
          <cell r="G34">
            <v>1842</v>
          </cell>
          <cell r="H34">
            <v>0</v>
          </cell>
          <cell r="I34">
            <v>0</v>
          </cell>
          <cell r="J34">
            <v>6820.1</v>
          </cell>
          <cell r="K34">
            <v>0</v>
          </cell>
          <cell r="L34">
            <v>0</v>
          </cell>
          <cell r="M34">
            <v>0</v>
          </cell>
          <cell r="N34">
            <v>-250.2</v>
          </cell>
          <cell r="O34">
            <v>0</v>
          </cell>
          <cell r="P34">
            <v>415.06</v>
          </cell>
          <cell r="Q34">
            <v>0</v>
          </cell>
          <cell r="R34">
            <v>164.86</v>
          </cell>
          <cell r="S34">
            <v>165.44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330.3</v>
          </cell>
          <cell r="AF34">
            <v>6489.8</v>
          </cell>
          <cell r="AG34">
            <v>121.9</v>
          </cell>
          <cell r="AH34">
            <v>219.42</v>
          </cell>
          <cell r="AI34">
            <v>670.38</v>
          </cell>
          <cell r="AJ34">
            <v>139.32</v>
          </cell>
          <cell r="AK34">
            <v>136.4</v>
          </cell>
          <cell r="AL34">
            <v>3483</v>
          </cell>
          <cell r="AM34">
            <v>1011.7</v>
          </cell>
        </row>
        <row r="35">
          <cell r="A35" t="str">
            <v>00451</v>
          </cell>
          <cell r="B35" t="str">
            <v>Partida Ceja Francisco Javier</v>
          </cell>
          <cell r="C35">
            <v>9168</v>
          </cell>
          <cell r="D35">
            <v>0</v>
          </cell>
          <cell r="E35">
            <v>1069.5999999999999</v>
          </cell>
          <cell r="F35">
            <v>0</v>
          </cell>
          <cell r="G35">
            <v>2534.8000000000002</v>
          </cell>
          <cell r="H35">
            <v>0</v>
          </cell>
          <cell r="I35">
            <v>0</v>
          </cell>
          <cell r="J35">
            <v>12772.4</v>
          </cell>
          <cell r="K35">
            <v>0</v>
          </cell>
          <cell r="L35">
            <v>0</v>
          </cell>
          <cell r="M35">
            <v>3480.37</v>
          </cell>
          <cell r="N35">
            <v>0</v>
          </cell>
          <cell r="O35">
            <v>0</v>
          </cell>
          <cell r="P35">
            <v>1129.2</v>
          </cell>
          <cell r="Q35">
            <v>0</v>
          </cell>
          <cell r="R35">
            <v>1129.2</v>
          </cell>
          <cell r="S35">
            <v>319.2</v>
          </cell>
          <cell r="T35">
            <v>920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5848.77</v>
          </cell>
          <cell r="AF35">
            <v>6923.63</v>
          </cell>
          <cell r="AG35">
            <v>221.64</v>
          </cell>
          <cell r="AH35">
            <v>398.96</v>
          </cell>
          <cell r="AI35">
            <v>820.72</v>
          </cell>
          <cell r="AJ35">
            <v>253.32</v>
          </cell>
          <cell r="AK35">
            <v>255.45</v>
          </cell>
          <cell r="AL35">
            <v>6332.86</v>
          </cell>
          <cell r="AM35">
            <v>1441.32</v>
          </cell>
        </row>
        <row r="36">
          <cell r="A36" t="str">
            <v>00461</v>
          </cell>
          <cell r="B36" t="str">
            <v>Borrayo De La Cruz Ericka Guillermina</v>
          </cell>
          <cell r="C36">
            <v>6660</v>
          </cell>
          <cell r="D36">
            <v>0</v>
          </cell>
          <cell r="E36">
            <v>777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7437</v>
          </cell>
          <cell r="K36">
            <v>0</v>
          </cell>
          <cell r="L36">
            <v>0</v>
          </cell>
          <cell r="M36">
            <v>0</v>
          </cell>
          <cell r="N36">
            <v>-250.2</v>
          </cell>
          <cell r="O36">
            <v>0</v>
          </cell>
          <cell r="P36">
            <v>454.24</v>
          </cell>
          <cell r="Q36">
            <v>0</v>
          </cell>
          <cell r="R36">
            <v>204.04</v>
          </cell>
          <cell r="S36">
            <v>182.88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386.92</v>
          </cell>
          <cell r="AF36">
            <v>7050.08</v>
          </cell>
          <cell r="AG36">
            <v>134.76</v>
          </cell>
          <cell r="AH36">
            <v>242.56</v>
          </cell>
          <cell r="AI36">
            <v>683.24</v>
          </cell>
          <cell r="AJ36">
            <v>154</v>
          </cell>
          <cell r="AK36">
            <v>148.74</v>
          </cell>
          <cell r="AL36">
            <v>3850.2</v>
          </cell>
          <cell r="AM36">
            <v>1060.56</v>
          </cell>
        </row>
        <row r="37">
          <cell r="A37" t="str">
            <v>00517</v>
          </cell>
          <cell r="B37" t="str">
            <v>Alvarado Rojas Mayra Alejandra</v>
          </cell>
          <cell r="C37">
            <v>6430.5</v>
          </cell>
          <cell r="D37">
            <v>0</v>
          </cell>
          <cell r="E37">
            <v>750.23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7180.73</v>
          </cell>
          <cell r="K37">
            <v>0</v>
          </cell>
          <cell r="L37">
            <v>0</v>
          </cell>
          <cell r="M37">
            <v>2739.21</v>
          </cell>
          <cell r="N37">
            <v>-250.2</v>
          </cell>
          <cell r="O37">
            <v>0</v>
          </cell>
          <cell r="P37">
            <v>429.26</v>
          </cell>
          <cell r="Q37">
            <v>0</v>
          </cell>
          <cell r="R37">
            <v>179.06</v>
          </cell>
          <cell r="S37">
            <v>176.56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3094.83</v>
          </cell>
          <cell r="AF37">
            <v>4085.9</v>
          </cell>
          <cell r="AG37">
            <v>130.12</v>
          </cell>
          <cell r="AH37">
            <v>234.2</v>
          </cell>
          <cell r="AI37">
            <v>678.58</v>
          </cell>
          <cell r="AJ37">
            <v>148.69999999999999</v>
          </cell>
          <cell r="AK37">
            <v>143.62</v>
          </cell>
          <cell r="AL37">
            <v>3717.46</v>
          </cell>
          <cell r="AM37">
            <v>1042.9000000000001</v>
          </cell>
        </row>
        <row r="38">
          <cell r="A38" t="str">
            <v>00743</v>
          </cell>
          <cell r="B38" t="str">
            <v>Martinez Macias  Norma Irene</v>
          </cell>
          <cell r="C38">
            <v>11544</v>
          </cell>
          <cell r="D38">
            <v>0</v>
          </cell>
          <cell r="E38">
            <v>1346.8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12890.8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1100.74</v>
          </cell>
          <cell r="Q38">
            <v>0</v>
          </cell>
          <cell r="R38">
            <v>1100.74</v>
          </cell>
          <cell r="S38">
            <v>338.12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1438.86</v>
          </cell>
          <cell r="AF38">
            <v>11451.94</v>
          </cell>
          <cell r="AG38">
            <v>233.58</v>
          </cell>
          <cell r="AH38">
            <v>420.44</v>
          </cell>
          <cell r="AI38">
            <v>840.16</v>
          </cell>
          <cell r="AJ38">
            <v>266.94</v>
          </cell>
          <cell r="AK38">
            <v>257.82</v>
          </cell>
          <cell r="AL38">
            <v>6673.66</v>
          </cell>
          <cell r="AM38">
            <v>1494.18</v>
          </cell>
        </row>
        <row r="39">
          <cell r="A39" t="str">
            <v>00781</v>
          </cell>
          <cell r="B39" t="str">
            <v>Hernandez Diaz Genesis</v>
          </cell>
          <cell r="C39">
            <v>6384</v>
          </cell>
          <cell r="D39">
            <v>0</v>
          </cell>
          <cell r="E39">
            <v>744.8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7128.8</v>
          </cell>
          <cell r="K39">
            <v>0</v>
          </cell>
          <cell r="L39">
            <v>0</v>
          </cell>
          <cell r="M39">
            <v>2848.42</v>
          </cell>
          <cell r="N39">
            <v>-250.2</v>
          </cell>
          <cell r="O39">
            <v>0</v>
          </cell>
          <cell r="P39">
            <v>424.2</v>
          </cell>
          <cell r="Q39">
            <v>0</v>
          </cell>
          <cell r="R39">
            <v>174</v>
          </cell>
          <cell r="S39">
            <v>175.32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3197.74</v>
          </cell>
          <cell r="AF39">
            <v>3931.06</v>
          </cell>
          <cell r="AG39">
            <v>129.16</v>
          </cell>
          <cell r="AH39">
            <v>232.5</v>
          </cell>
          <cell r="AI39">
            <v>677.64</v>
          </cell>
          <cell r="AJ39">
            <v>147.62</v>
          </cell>
          <cell r="AK39">
            <v>142.58000000000001</v>
          </cell>
          <cell r="AL39">
            <v>3690.45</v>
          </cell>
          <cell r="AM39">
            <v>1039.3</v>
          </cell>
        </row>
        <row r="40">
          <cell r="A40" t="str">
            <v>00836</v>
          </cell>
          <cell r="B40" t="str">
            <v>Arredondo Zuñiga Victor Manuel</v>
          </cell>
          <cell r="C40">
            <v>6384</v>
          </cell>
          <cell r="D40">
            <v>0</v>
          </cell>
          <cell r="E40">
            <v>744.8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7128.8</v>
          </cell>
          <cell r="K40">
            <v>0</v>
          </cell>
          <cell r="L40">
            <v>0</v>
          </cell>
          <cell r="M40">
            <v>0</v>
          </cell>
          <cell r="N40">
            <v>-250.2</v>
          </cell>
          <cell r="O40">
            <v>0</v>
          </cell>
          <cell r="P40">
            <v>424.2</v>
          </cell>
          <cell r="Q40">
            <v>0</v>
          </cell>
          <cell r="R40">
            <v>174</v>
          </cell>
          <cell r="S40">
            <v>175.32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349.32</v>
          </cell>
          <cell r="AF40">
            <v>6779.48</v>
          </cell>
          <cell r="AG40">
            <v>129.18</v>
          </cell>
          <cell r="AH40">
            <v>232.5</v>
          </cell>
          <cell r="AI40">
            <v>677.64</v>
          </cell>
          <cell r="AJ40">
            <v>147.62</v>
          </cell>
          <cell r="AK40">
            <v>142.58000000000001</v>
          </cell>
          <cell r="AL40">
            <v>3690.6</v>
          </cell>
          <cell r="AM40">
            <v>1039.32</v>
          </cell>
        </row>
        <row r="41">
          <cell r="A41" t="str">
            <v>00837</v>
          </cell>
          <cell r="B41" t="str">
            <v>Ortiz Mora Jose Alberto</v>
          </cell>
          <cell r="C41">
            <v>9999.9</v>
          </cell>
          <cell r="D41">
            <v>0</v>
          </cell>
          <cell r="E41">
            <v>1166.6500000000001</v>
          </cell>
          <cell r="F41">
            <v>0</v>
          </cell>
          <cell r="G41">
            <v>5614.72</v>
          </cell>
          <cell r="H41">
            <v>0</v>
          </cell>
          <cell r="I41">
            <v>0</v>
          </cell>
          <cell r="J41">
            <v>16781.27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1913.08</v>
          </cell>
          <cell r="Q41">
            <v>0</v>
          </cell>
          <cell r="R41">
            <v>1913.08</v>
          </cell>
          <cell r="S41">
            <v>441.84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2354.92</v>
          </cell>
          <cell r="AF41">
            <v>14426.35</v>
          </cell>
          <cell r="AG41">
            <v>298.98</v>
          </cell>
          <cell r="AH41">
            <v>538.16</v>
          </cell>
          <cell r="AI41">
            <v>946.66</v>
          </cell>
          <cell r="AJ41">
            <v>341.7</v>
          </cell>
          <cell r="AK41">
            <v>335.63</v>
          </cell>
          <cell r="AL41">
            <v>8542.36</v>
          </cell>
          <cell r="AM41">
            <v>1783.8</v>
          </cell>
        </row>
        <row r="42">
          <cell r="A42" t="str">
            <v>00838</v>
          </cell>
          <cell r="B42" t="str">
            <v>Hernandez García Ramiro</v>
          </cell>
          <cell r="C42">
            <v>23787.599999999999</v>
          </cell>
          <cell r="D42">
            <v>0</v>
          </cell>
          <cell r="E42">
            <v>2775.22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26562.82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3658.82</v>
          </cell>
          <cell r="Q42">
            <v>0</v>
          </cell>
          <cell r="R42">
            <v>3658.82</v>
          </cell>
          <cell r="S42">
            <v>730.94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4389.76</v>
          </cell>
          <cell r="AF42">
            <v>22173.06</v>
          </cell>
          <cell r="AG42">
            <v>481.3</v>
          </cell>
          <cell r="AH42">
            <v>866.34</v>
          </cell>
          <cell r="AI42">
            <v>1243.5999999999999</v>
          </cell>
          <cell r="AJ42">
            <v>550.05999999999995</v>
          </cell>
          <cell r="AK42">
            <v>531.26</v>
          </cell>
          <cell r="AL42">
            <v>13751.55</v>
          </cell>
          <cell r="AM42">
            <v>2591.2399999999998</v>
          </cell>
        </row>
        <row r="43">
          <cell r="A43" t="str">
            <v>00839</v>
          </cell>
          <cell r="B43" t="str">
            <v>Reyes Granada Araceli Janeth</v>
          </cell>
          <cell r="C43">
            <v>16032.9</v>
          </cell>
          <cell r="D43">
            <v>0</v>
          </cell>
          <cell r="E43">
            <v>1870.5</v>
          </cell>
          <cell r="F43">
            <v>0</v>
          </cell>
          <cell r="G43">
            <v>2600</v>
          </cell>
          <cell r="H43">
            <v>0</v>
          </cell>
          <cell r="I43">
            <v>0</v>
          </cell>
          <cell r="J43">
            <v>20503.400000000001</v>
          </cell>
          <cell r="K43">
            <v>0</v>
          </cell>
          <cell r="L43">
            <v>2317.4</v>
          </cell>
          <cell r="M43">
            <v>0</v>
          </cell>
          <cell r="N43">
            <v>0</v>
          </cell>
          <cell r="O43">
            <v>0</v>
          </cell>
          <cell r="P43">
            <v>2557.7800000000002</v>
          </cell>
          <cell r="Q43">
            <v>0</v>
          </cell>
          <cell r="R43">
            <v>2557.7800000000002</v>
          </cell>
          <cell r="S43">
            <v>526.48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5401.66</v>
          </cell>
          <cell r="AF43">
            <v>15101.74</v>
          </cell>
          <cell r="AG43">
            <v>352.36</v>
          </cell>
          <cell r="AH43">
            <v>634.26</v>
          </cell>
          <cell r="AI43">
            <v>1033.5999999999999</v>
          </cell>
          <cell r="AJ43">
            <v>402.7</v>
          </cell>
          <cell r="AK43">
            <v>410.07</v>
          </cell>
          <cell r="AL43">
            <v>10067.700000000001</v>
          </cell>
          <cell r="AM43">
            <v>2020.22</v>
          </cell>
        </row>
        <row r="44">
          <cell r="A44" t="str">
            <v>00840</v>
          </cell>
          <cell r="B44" t="str">
            <v>Navarro Villa Lorena</v>
          </cell>
          <cell r="C44">
            <v>13395.9</v>
          </cell>
          <cell r="D44">
            <v>0</v>
          </cell>
          <cell r="E44">
            <v>1562.86</v>
          </cell>
          <cell r="F44">
            <v>0</v>
          </cell>
          <cell r="G44">
            <v>2600</v>
          </cell>
          <cell r="H44">
            <v>0</v>
          </cell>
          <cell r="I44">
            <v>0</v>
          </cell>
          <cell r="J44">
            <v>17558.759999999998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1994.52</v>
          </cell>
          <cell r="Q44">
            <v>0</v>
          </cell>
          <cell r="R44">
            <v>1994.52</v>
          </cell>
          <cell r="S44">
            <v>441.9</v>
          </cell>
          <cell r="T44">
            <v>250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2686.42</v>
          </cell>
          <cell r="AF44">
            <v>14872.34</v>
          </cell>
          <cell r="AG44">
            <v>299.02</v>
          </cell>
          <cell r="AH44">
            <v>538.22</v>
          </cell>
          <cell r="AI44">
            <v>946.7</v>
          </cell>
          <cell r="AJ44">
            <v>341.74</v>
          </cell>
          <cell r="AK44">
            <v>351.18</v>
          </cell>
          <cell r="AL44">
            <v>8543.26</v>
          </cell>
          <cell r="AM44">
            <v>1783.94</v>
          </cell>
        </row>
        <row r="45">
          <cell r="A45" t="str">
            <v>00842</v>
          </cell>
          <cell r="B45" t="str">
            <v>Mendez Salcedo Jorge Alberto</v>
          </cell>
          <cell r="C45">
            <v>17429.400000000001</v>
          </cell>
          <cell r="D45">
            <v>0</v>
          </cell>
          <cell r="E45">
            <v>2033.43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19462.830000000002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2300.7199999999998</v>
          </cell>
          <cell r="Q45">
            <v>0</v>
          </cell>
          <cell r="R45">
            <v>2300.7199999999998</v>
          </cell>
          <cell r="S45">
            <v>526.91999999999996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2827.64</v>
          </cell>
          <cell r="AF45">
            <v>16635.189999999999</v>
          </cell>
          <cell r="AG45">
            <v>352.66</v>
          </cell>
          <cell r="AH45">
            <v>634.78</v>
          </cell>
          <cell r="AI45">
            <v>1034.08</v>
          </cell>
          <cell r="AJ45">
            <v>403.04</v>
          </cell>
          <cell r="AK45">
            <v>389.25</v>
          </cell>
          <cell r="AL45">
            <v>10075.959999999999</v>
          </cell>
          <cell r="AM45">
            <v>2021.52</v>
          </cell>
        </row>
        <row r="46">
          <cell r="A46" t="str">
            <v>00843</v>
          </cell>
          <cell r="B46" t="str">
            <v>Dominguez Vazquez Fernando</v>
          </cell>
          <cell r="C46">
            <v>6000</v>
          </cell>
          <cell r="D46">
            <v>0</v>
          </cell>
          <cell r="E46">
            <v>700</v>
          </cell>
          <cell r="F46">
            <v>0</v>
          </cell>
          <cell r="G46">
            <v>5195.75</v>
          </cell>
          <cell r="H46">
            <v>0</v>
          </cell>
          <cell r="I46">
            <v>0</v>
          </cell>
          <cell r="J46">
            <v>11895.75</v>
          </cell>
          <cell r="K46">
            <v>0</v>
          </cell>
          <cell r="L46">
            <v>2697.34</v>
          </cell>
          <cell r="M46">
            <v>0</v>
          </cell>
          <cell r="N46">
            <v>0</v>
          </cell>
          <cell r="O46">
            <v>0</v>
          </cell>
          <cell r="P46">
            <v>1041.46</v>
          </cell>
          <cell r="Q46">
            <v>0</v>
          </cell>
          <cell r="R46">
            <v>1041.46</v>
          </cell>
          <cell r="S46">
            <v>291.42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4030.22</v>
          </cell>
          <cell r="AF46">
            <v>7865.53</v>
          </cell>
          <cell r="AG46">
            <v>204.1</v>
          </cell>
          <cell r="AH46">
            <v>367.4</v>
          </cell>
          <cell r="AI46">
            <v>792.16</v>
          </cell>
          <cell r="AJ46">
            <v>233.26</v>
          </cell>
          <cell r="AK46">
            <v>237.91</v>
          </cell>
          <cell r="AL46">
            <v>5831.7</v>
          </cell>
          <cell r="AM46">
            <v>1363.66</v>
          </cell>
        </row>
        <row r="47">
          <cell r="A47" t="str">
            <v>00845</v>
          </cell>
          <cell r="B47" t="str">
            <v>Santillan Gonzalez Maria De La Paz</v>
          </cell>
          <cell r="C47">
            <v>4251</v>
          </cell>
          <cell r="D47">
            <v>0</v>
          </cell>
          <cell r="E47">
            <v>495.95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4746.95</v>
          </cell>
          <cell r="K47">
            <v>0</v>
          </cell>
          <cell r="L47">
            <v>0</v>
          </cell>
          <cell r="M47">
            <v>0</v>
          </cell>
          <cell r="N47">
            <v>-377.42</v>
          </cell>
          <cell r="O47">
            <v>-133.86000000000001</v>
          </cell>
          <cell r="P47">
            <v>243.58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-133.86000000000001</v>
          </cell>
          <cell r="AF47">
            <v>4880.8100000000004</v>
          </cell>
          <cell r="AG47">
            <v>116.72</v>
          </cell>
          <cell r="AH47">
            <v>210.12</v>
          </cell>
          <cell r="AI47">
            <v>665.22</v>
          </cell>
          <cell r="AJ47">
            <v>98.3</v>
          </cell>
          <cell r="AK47">
            <v>94.94</v>
          </cell>
          <cell r="AL47">
            <v>2457.46</v>
          </cell>
          <cell r="AM47">
            <v>992.06</v>
          </cell>
        </row>
        <row r="48">
          <cell r="A48" t="str">
            <v>00846</v>
          </cell>
          <cell r="B48" t="str">
            <v>Rodriguez Ramirez Magdaleno</v>
          </cell>
          <cell r="C48">
            <v>4251</v>
          </cell>
          <cell r="D48">
            <v>0</v>
          </cell>
          <cell r="E48">
            <v>495.95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4746.95</v>
          </cell>
          <cell r="K48">
            <v>0</v>
          </cell>
          <cell r="L48">
            <v>0</v>
          </cell>
          <cell r="M48">
            <v>0</v>
          </cell>
          <cell r="N48">
            <v>-377.42</v>
          </cell>
          <cell r="O48">
            <v>-133.86000000000001</v>
          </cell>
          <cell r="P48">
            <v>243.58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-133.86000000000001</v>
          </cell>
          <cell r="AF48">
            <v>4880.8100000000004</v>
          </cell>
          <cell r="AG48">
            <v>116.72</v>
          </cell>
          <cell r="AH48">
            <v>210.12</v>
          </cell>
          <cell r="AI48">
            <v>665.22</v>
          </cell>
          <cell r="AJ48">
            <v>98.3</v>
          </cell>
          <cell r="AK48">
            <v>94.94</v>
          </cell>
          <cell r="AL48">
            <v>2457.46</v>
          </cell>
          <cell r="AM48">
            <v>992.06</v>
          </cell>
        </row>
        <row r="49">
          <cell r="A49" t="str">
            <v>00848</v>
          </cell>
          <cell r="B49" t="str">
            <v>Rivas Padilla Margarita</v>
          </cell>
          <cell r="C49">
            <v>9999.9</v>
          </cell>
          <cell r="D49">
            <v>0</v>
          </cell>
          <cell r="E49">
            <v>1166.6500000000001</v>
          </cell>
          <cell r="F49">
            <v>0</v>
          </cell>
          <cell r="G49">
            <v>6603.04</v>
          </cell>
          <cell r="H49">
            <v>0</v>
          </cell>
          <cell r="I49">
            <v>0</v>
          </cell>
          <cell r="J49">
            <v>17769.59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2124.1799999999998</v>
          </cell>
          <cell r="Q49">
            <v>0</v>
          </cell>
          <cell r="R49">
            <v>2124.1799999999998</v>
          </cell>
          <cell r="S49">
            <v>468.82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2593</v>
          </cell>
          <cell r="AF49">
            <v>15176.59</v>
          </cell>
          <cell r="AG49">
            <v>316</v>
          </cell>
          <cell r="AH49">
            <v>568.78</v>
          </cell>
          <cell r="AI49">
            <v>974.38</v>
          </cell>
          <cell r="AJ49">
            <v>361.14</v>
          </cell>
          <cell r="AK49">
            <v>355.39</v>
          </cell>
          <cell r="AL49">
            <v>9028.36</v>
          </cell>
          <cell r="AM49">
            <v>1859.16</v>
          </cell>
        </row>
        <row r="50">
          <cell r="A50" t="str">
            <v>00850</v>
          </cell>
          <cell r="B50" t="str">
            <v>Becerra Iñiguez Julio Ricardo</v>
          </cell>
          <cell r="C50">
            <v>4251</v>
          </cell>
          <cell r="D50">
            <v>0</v>
          </cell>
          <cell r="E50">
            <v>495.95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4746.95</v>
          </cell>
          <cell r="K50">
            <v>0</v>
          </cell>
          <cell r="L50">
            <v>0</v>
          </cell>
          <cell r="M50">
            <v>0</v>
          </cell>
          <cell r="N50">
            <v>-377.42</v>
          </cell>
          <cell r="O50">
            <v>-133.86000000000001</v>
          </cell>
          <cell r="P50">
            <v>243.58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-133.86000000000001</v>
          </cell>
          <cell r="AF50">
            <v>4880.8100000000004</v>
          </cell>
          <cell r="AG50">
            <v>116.72</v>
          </cell>
          <cell r="AH50">
            <v>210.12</v>
          </cell>
          <cell r="AI50">
            <v>665.22</v>
          </cell>
          <cell r="AJ50">
            <v>98.3</v>
          </cell>
          <cell r="AK50">
            <v>94.94</v>
          </cell>
          <cell r="AL50">
            <v>2457.46</v>
          </cell>
          <cell r="AM50">
            <v>992.06</v>
          </cell>
        </row>
        <row r="51">
          <cell r="A51" t="str">
            <v>00853</v>
          </cell>
          <cell r="B51" t="str">
            <v>Ayala Rodriguez Eliazer</v>
          </cell>
          <cell r="C51">
            <v>12000</v>
          </cell>
          <cell r="D51">
            <v>0</v>
          </cell>
          <cell r="E51">
            <v>1400</v>
          </cell>
          <cell r="F51">
            <v>0</v>
          </cell>
          <cell r="G51">
            <v>8000</v>
          </cell>
          <cell r="H51">
            <v>0</v>
          </cell>
          <cell r="I51">
            <v>0</v>
          </cell>
          <cell r="J51">
            <v>21400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2849.8</v>
          </cell>
          <cell r="Q51">
            <v>0</v>
          </cell>
          <cell r="R51">
            <v>2849.8</v>
          </cell>
          <cell r="S51">
            <v>571.14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3420.94</v>
          </cell>
          <cell r="AF51">
            <v>17979.060000000001</v>
          </cell>
          <cell r="AG51">
            <v>380.5</v>
          </cell>
          <cell r="AH51">
            <v>684.92</v>
          </cell>
          <cell r="AI51">
            <v>1079.44</v>
          </cell>
          <cell r="AJ51">
            <v>434.86</v>
          </cell>
          <cell r="AK51">
            <v>428</v>
          </cell>
          <cell r="AL51">
            <v>10871.7</v>
          </cell>
          <cell r="AM51">
            <v>2144.86</v>
          </cell>
        </row>
        <row r="52">
          <cell r="A52" t="str">
            <v>00855</v>
          </cell>
          <cell r="B52" t="str">
            <v>Luna Medrano Cesar Alejandro</v>
          </cell>
          <cell r="C52">
            <v>12900</v>
          </cell>
          <cell r="D52">
            <v>0</v>
          </cell>
          <cell r="E52">
            <v>1505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14405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1343.74</v>
          </cell>
          <cell r="Q52">
            <v>0</v>
          </cell>
          <cell r="R52">
            <v>1343.74</v>
          </cell>
          <cell r="S52">
            <v>381.64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1725.38</v>
          </cell>
          <cell r="AF52">
            <v>12679.62</v>
          </cell>
          <cell r="AG52">
            <v>261.02</v>
          </cell>
          <cell r="AH52">
            <v>469.82</v>
          </cell>
          <cell r="AI52">
            <v>884.82</v>
          </cell>
          <cell r="AJ52">
            <v>298.3</v>
          </cell>
          <cell r="AK52">
            <v>288.10000000000002</v>
          </cell>
          <cell r="AL52">
            <v>7457.56</v>
          </cell>
          <cell r="AM52">
            <v>1615.66</v>
          </cell>
        </row>
        <row r="53">
          <cell r="A53" t="str">
            <v>00856</v>
          </cell>
          <cell r="B53" t="str">
            <v>Iñiguez Ibarra Gustavo</v>
          </cell>
          <cell r="C53">
            <v>9990</v>
          </cell>
          <cell r="D53">
            <v>0</v>
          </cell>
          <cell r="E53">
            <v>1165.5</v>
          </cell>
          <cell r="F53">
            <v>0</v>
          </cell>
          <cell r="G53">
            <v>1120.74</v>
          </cell>
          <cell r="H53">
            <v>0</v>
          </cell>
          <cell r="I53">
            <v>0</v>
          </cell>
          <cell r="J53">
            <v>12276.24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1023.1</v>
          </cell>
          <cell r="Q53">
            <v>0</v>
          </cell>
          <cell r="R53">
            <v>1023.1</v>
          </cell>
          <cell r="S53">
            <v>318.83999999999997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1341.94</v>
          </cell>
          <cell r="AF53">
            <v>10934.3</v>
          </cell>
          <cell r="AG53">
            <v>221.42</v>
          </cell>
          <cell r="AH53">
            <v>398.56</v>
          </cell>
          <cell r="AI53">
            <v>820.36</v>
          </cell>
          <cell r="AJ53">
            <v>253.06</v>
          </cell>
          <cell r="AK53">
            <v>245.53</v>
          </cell>
          <cell r="AL53">
            <v>6326.4</v>
          </cell>
          <cell r="AM53">
            <v>1440.34</v>
          </cell>
        </row>
        <row r="54">
          <cell r="A54" t="str">
            <v>00857</v>
          </cell>
          <cell r="B54" t="str">
            <v>Delgado Valenzuela Roberto</v>
          </cell>
          <cell r="C54">
            <v>5334.6</v>
          </cell>
          <cell r="D54">
            <v>0</v>
          </cell>
          <cell r="E54">
            <v>622.37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5956.97</v>
          </cell>
          <cell r="K54">
            <v>0</v>
          </cell>
          <cell r="L54">
            <v>0</v>
          </cell>
          <cell r="M54">
            <v>0</v>
          </cell>
          <cell r="N54">
            <v>-290.76</v>
          </cell>
          <cell r="O54">
            <v>0</v>
          </cell>
          <cell r="P54">
            <v>312.92</v>
          </cell>
          <cell r="Q54">
            <v>0</v>
          </cell>
          <cell r="R54">
            <v>22.16</v>
          </cell>
          <cell r="S54">
            <v>146.5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168.66</v>
          </cell>
          <cell r="AF54">
            <v>5788.31</v>
          </cell>
          <cell r="AG54">
            <v>107.94</v>
          </cell>
          <cell r="AH54">
            <v>194.3</v>
          </cell>
          <cell r="AI54">
            <v>656.42</v>
          </cell>
          <cell r="AJ54">
            <v>123.36</v>
          </cell>
          <cell r="AK54">
            <v>119.14</v>
          </cell>
          <cell r="AL54">
            <v>3084</v>
          </cell>
          <cell r="AM54">
            <v>958.66</v>
          </cell>
        </row>
        <row r="55">
          <cell r="A55" t="str">
            <v>00858</v>
          </cell>
          <cell r="B55" t="str">
            <v>Chavez Mora Jesus Armando</v>
          </cell>
          <cell r="C55">
            <v>6000</v>
          </cell>
          <cell r="D55">
            <v>0</v>
          </cell>
          <cell r="E55">
            <v>700</v>
          </cell>
          <cell r="F55">
            <v>0</v>
          </cell>
          <cell r="G55">
            <v>2139.6999999999998</v>
          </cell>
          <cell r="H55">
            <v>0</v>
          </cell>
          <cell r="I55">
            <v>0</v>
          </cell>
          <cell r="J55">
            <v>8839.7000000000007</v>
          </cell>
          <cell r="K55">
            <v>0</v>
          </cell>
          <cell r="L55">
            <v>0</v>
          </cell>
          <cell r="M55">
            <v>3156.65</v>
          </cell>
          <cell r="N55">
            <v>0</v>
          </cell>
          <cell r="O55">
            <v>0</v>
          </cell>
          <cell r="P55">
            <v>615.22</v>
          </cell>
          <cell r="Q55">
            <v>0</v>
          </cell>
          <cell r="R55">
            <v>615.22</v>
          </cell>
          <cell r="S55">
            <v>218.64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3990.51</v>
          </cell>
          <cell r="AF55">
            <v>4849.1899999999996</v>
          </cell>
          <cell r="AG55">
            <v>158.22</v>
          </cell>
          <cell r="AH55">
            <v>284.82</v>
          </cell>
          <cell r="AI55">
            <v>717.46</v>
          </cell>
          <cell r="AJ55">
            <v>180.84</v>
          </cell>
          <cell r="AK55">
            <v>176.8</v>
          </cell>
          <cell r="AL55">
            <v>4520.84</v>
          </cell>
          <cell r="AM55">
            <v>1160.5</v>
          </cell>
        </row>
        <row r="56">
          <cell r="A56" t="str">
            <v>00860</v>
          </cell>
          <cell r="B56" t="str">
            <v>De La Torre Gonzalez Juan Carlos</v>
          </cell>
          <cell r="C56">
            <v>10440</v>
          </cell>
          <cell r="D56">
            <v>0</v>
          </cell>
          <cell r="E56">
            <v>1218</v>
          </cell>
          <cell r="F56">
            <v>0</v>
          </cell>
          <cell r="G56">
            <v>6989.48</v>
          </cell>
          <cell r="H56">
            <v>0</v>
          </cell>
          <cell r="I56">
            <v>0</v>
          </cell>
          <cell r="J56">
            <v>18647.48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2300.7399999999998</v>
          </cell>
          <cell r="Q56">
            <v>0</v>
          </cell>
          <cell r="R56">
            <v>2300.7399999999998</v>
          </cell>
          <cell r="S56">
            <v>493.48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2794.22</v>
          </cell>
          <cell r="AF56">
            <v>15853.26</v>
          </cell>
          <cell r="AG56">
            <v>331.54</v>
          </cell>
          <cell r="AH56">
            <v>596.78</v>
          </cell>
          <cell r="AI56">
            <v>999.7</v>
          </cell>
          <cell r="AJ56">
            <v>378.92</v>
          </cell>
          <cell r="AK56">
            <v>372.94</v>
          </cell>
          <cell r="AL56">
            <v>9472.7999999999993</v>
          </cell>
          <cell r="AM56">
            <v>1928.02</v>
          </cell>
        </row>
        <row r="57">
          <cell r="A57" t="str">
            <v>00861</v>
          </cell>
          <cell r="B57" t="str">
            <v>Cuellar Hernandez Rocio Elizabeth</v>
          </cell>
          <cell r="C57">
            <v>3259.1</v>
          </cell>
          <cell r="D57">
            <v>0</v>
          </cell>
          <cell r="E57">
            <v>495.95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3755.05</v>
          </cell>
          <cell r="K57">
            <v>0</v>
          </cell>
          <cell r="L57">
            <v>0</v>
          </cell>
          <cell r="M57">
            <v>0</v>
          </cell>
          <cell r="N57">
            <v>-389.45</v>
          </cell>
          <cell r="O57">
            <v>-209.37</v>
          </cell>
          <cell r="P57">
            <v>180.09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-209.37</v>
          </cell>
          <cell r="AF57">
            <v>3964.42</v>
          </cell>
          <cell r="AG57">
            <v>85.6</v>
          </cell>
          <cell r="AH57">
            <v>154.09</v>
          </cell>
          <cell r="AI57">
            <v>665.22</v>
          </cell>
          <cell r="AJ57">
            <v>72.09</v>
          </cell>
          <cell r="AK57">
            <v>75.099999999999994</v>
          </cell>
          <cell r="AL57">
            <v>1802.14</v>
          </cell>
          <cell r="AM57">
            <v>904.91</v>
          </cell>
        </row>
        <row r="58">
          <cell r="A58" t="str">
            <v>00862</v>
          </cell>
          <cell r="B58" t="str">
            <v>Ortiz Gallardo Yuri Ernestina</v>
          </cell>
          <cell r="C58">
            <v>4251</v>
          </cell>
          <cell r="D58">
            <v>0</v>
          </cell>
          <cell r="E58">
            <v>495.95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4746.95</v>
          </cell>
          <cell r="K58">
            <v>0</v>
          </cell>
          <cell r="L58">
            <v>0</v>
          </cell>
          <cell r="M58">
            <v>0</v>
          </cell>
          <cell r="N58">
            <v>-377.42</v>
          </cell>
          <cell r="O58">
            <v>-133.86000000000001</v>
          </cell>
          <cell r="P58">
            <v>243.58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-133.86000000000001</v>
          </cell>
          <cell r="AF58">
            <v>4880.8100000000004</v>
          </cell>
          <cell r="AG58">
            <v>116.72</v>
          </cell>
          <cell r="AH58">
            <v>210.12</v>
          </cell>
          <cell r="AI58">
            <v>665.22</v>
          </cell>
          <cell r="AJ58">
            <v>98.3</v>
          </cell>
          <cell r="AK58">
            <v>94.94</v>
          </cell>
          <cell r="AL58">
            <v>2457.46</v>
          </cell>
          <cell r="AM58">
            <v>992.06</v>
          </cell>
        </row>
        <row r="59">
          <cell r="A59" t="str">
            <v>00863</v>
          </cell>
          <cell r="B59" t="str">
            <v>Larios Calvario Manuel</v>
          </cell>
          <cell r="C59">
            <v>6999.9</v>
          </cell>
          <cell r="D59">
            <v>0</v>
          </cell>
          <cell r="E59">
            <v>816.66</v>
          </cell>
          <cell r="F59">
            <v>0</v>
          </cell>
          <cell r="G59">
            <v>1476.42</v>
          </cell>
          <cell r="H59">
            <v>0</v>
          </cell>
          <cell r="I59">
            <v>0</v>
          </cell>
          <cell r="J59">
            <v>9292.98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651.86</v>
          </cell>
          <cell r="Q59">
            <v>0</v>
          </cell>
          <cell r="R59">
            <v>651.86</v>
          </cell>
          <cell r="S59">
            <v>232.62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884.48</v>
          </cell>
          <cell r="AF59">
            <v>8408.5</v>
          </cell>
          <cell r="AG59">
            <v>167.04</v>
          </cell>
          <cell r="AH59">
            <v>300.68</v>
          </cell>
          <cell r="AI59">
            <v>731.8</v>
          </cell>
          <cell r="AJ59">
            <v>190.9</v>
          </cell>
          <cell r="AK59">
            <v>185.86</v>
          </cell>
          <cell r="AL59">
            <v>4772.7</v>
          </cell>
          <cell r="AM59">
            <v>1199.52</v>
          </cell>
        </row>
        <row r="60">
          <cell r="A60" t="str">
            <v>00864</v>
          </cell>
          <cell r="B60" t="str">
            <v>Gonzalez Ramirez Miriam Noemi</v>
          </cell>
          <cell r="C60">
            <v>6000</v>
          </cell>
          <cell r="D60">
            <v>0</v>
          </cell>
          <cell r="E60">
            <v>700</v>
          </cell>
          <cell r="F60">
            <v>0</v>
          </cell>
          <cell r="G60">
            <v>2139.6999999999998</v>
          </cell>
          <cell r="H60">
            <v>0</v>
          </cell>
          <cell r="I60">
            <v>0</v>
          </cell>
          <cell r="J60">
            <v>8839.7000000000007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615.22</v>
          </cell>
          <cell r="Q60">
            <v>0</v>
          </cell>
          <cell r="R60">
            <v>615.22</v>
          </cell>
          <cell r="S60">
            <v>218.64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833.86</v>
          </cell>
          <cell r="AF60">
            <v>8005.84</v>
          </cell>
          <cell r="AG60">
            <v>158.22</v>
          </cell>
          <cell r="AH60">
            <v>284.82</v>
          </cell>
          <cell r="AI60">
            <v>717.46</v>
          </cell>
          <cell r="AJ60">
            <v>180.84</v>
          </cell>
          <cell r="AK60">
            <v>176.8</v>
          </cell>
          <cell r="AL60">
            <v>4520.84</v>
          </cell>
          <cell r="AM60">
            <v>1160.5</v>
          </cell>
        </row>
        <row r="61">
          <cell r="A61" t="str">
            <v>00865</v>
          </cell>
          <cell r="B61" t="str">
            <v>Guerrero Torres Edgar Emmanuel</v>
          </cell>
          <cell r="C61">
            <v>17429.400000000001</v>
          </cell>
          <cell r="D61">
            <v>0</v>
          </cell>
          <cell r="E61">
            <v>2033.43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19462.830000000002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2300.7199999999998</v>
          </cell>
          <cell r="Q61">
            <v>0</v>
          </cell>
          <cell r="R61">
            <v>2300.7199999999998</v>
          </cell>
          <cell r="S61">
            <v>526.91999999999996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2827.64</v>
          </cell>
          <cell r="AF61">
            <v>16635.189999999999</v>
          </cell>
          <cell r="AG61">
            <v>352.66</v>
          </cell>
          <cell r="AH61">
            <v>634.78</v>
          </cell>
          <cell r="AI61">
            <v>1034.08</v>
          </cell>
          <cell r="AJ61">
            <v>403.04</v>
          </cell>
          <cell r="AK61">
            <v>389.25</v>
          </cell>
          <cell r="AL61">
            <v>10075.959999999999</v>
          </cell>
          <cell r="AM61">
            <v>2021.52</v>
          </cell>
        </row>
        <row r="62">
          <cell r="A62" t="str">
            <v>00866</v>
          </cell>
          <cell r="B62" t="str">
            <v>Enriquez Sierra Juan Pablo</v>
          </cell>
          <cell r="C62">
            <v>17429.400000000001</v>
          </cell>
          <cell r="D62">
            <v>0</v>
          </cell>
          <cell r="E62">
            <v>2033.43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19462.830000000002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2300.7199999999998</v>
          </cell>
          <cell r="Q62">
            <v>0</v>
          </cell>
          <cell r="R62">
            <v>2300.7199999999998</v>
          </cell>
          <cell r="S62">
            <v>526.91999999999996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2827.64</v>
          </cell>
          <cell r="AF62">
            <v>16635.189999999999</v>
          </cell>
          <cell r="AG62">
            <v>352.66</v>
          </cell>
          <cell r="AH62">
            <v>634.78</v>
          </cell>
          <cell r="AI62">
            <v>1034.08</v>
          </cell>
          <cell r="AJ62">
            <v>403.04</v>
          </cell>
          <cell r="AK62">
            <v>389.25</v>
          </cell>
          <cell r="AL62">
            <v>10075.959999999999</v>
          </cell>
          <cell r="AM62">
            <v>2021.52</v>
          </cell>
        </row>
        <row r="63">
          <cell r="A63" t="str">
            <v>00868</v>
          </cell>
          <cell r="B63" t="str">
            <v>Lopez Samano Claudia</v>
          </cell>
          <cell r="C63">
            <v>6000</v>
          </cell>
          <cell r="D63">
            <v>0</v>
          </cell>
          <cell r="E63">
            <v>700</v>
          </cell>
          <cell r="F63">
            <v>0</v>
          </cell>
          <cell r="G63">
            <v>2139.6999999999998</v>
          </cell>
          <cell r="H63">
            <v>0</v>
          </cell>
          <cell r="I63">
            <v>0</v>
          </cell>
          <cell r="J63">
            <v>8839.7000000000007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615.22</v>
          </cell>
          <cell r="Q63">
            <v>0</v>
          </cell>
          <cell r="R63">
            <v>615.22</v>
          </cell>
          <cell r="S63">
            <v>218.64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833.86</v>
          </cell>
          <cell r="AF63">
            <v>8005.84</v>
          </cell>
          <cell r="AG63">
            <v>158.22</v>
          </cell>
          <cell r="AH63">
            <v>284.82</v>
          </cell>
          <cell r="AI63">
            <v>717.46</v>
          </cell>
          <cell r="AJ63">
            <v>180.84</v>
          </cell>
          <cell r="AK63">
            <v>176.8</v>
          </cell>
          <cell r="AL63">
            <v>4520.84</v>
          </cell>
          <cell r="AM63">
            <v>1160.5</v>
          </cell>
        </row>
        <row r="64">
          <cell r="A64" t="str">
            <v>00869</v>
          </cell>
          <cell r="B64" t="str">
            <v>Resendiz Mora Martha Dolores</v>
          </cell>
          <cell r="C64">
            <v>14250</v>
          </cell>
          <cell r="D64">
            <v>0</v>
          </cell>
          <cell r="E64">
            <v>1662.5</v>
          </cell>
          <cell r="F64">
            <v>0</v>
          </cell>
          <cell r="G64">
            <v>9537.56</v>
          </cell>
          <cell r="H64">
            <v>0</v>
          </cell>
          <cell r="I64">
            <v>0</v>
          </cell>
          <cell r="J64">
            <v>25450.06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3658.82</v>
          </cell>
          <cell r="Q64">
            <v>0</v>
          </cell>
          <cell r="R64">
            <v>3658.82</v>
          </cell>
          <cell r="S64">
            <v>685.26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4344.08</v>
          </cell>
          <cell r="AF64">
            <v>21105.98</v>
          </cell>
          <cell r="AG64">
            <v>452.5</v>
          </cell>
          <cell r="AH64">
            <v>814.5</v>
          </cell>
          <cell r="AI64">
            <v>1196.68</v>
          </cell>
          <cell r="AJ64">
            <v>517.14</v>
          </cell>
          <cell r="AK64">
            <v>509.01</v>
          </cell>
          <cell r="AL64">
            <v>12928.5</v>
          </cell>
          <cell r="AM64">
            <v>2463.6799999999998</v>
          </cell>
        </row>
        <row r="65">
          <cell r="A65" t="str">
            <v>00870</v>
          </cell>
          <cell r="B65" t="str">
            <v>Gil Medina Miriam Elyada</v>
          </cell>
          <cell r="C65">
            <v>14250</v>
          </cell>
          <cell r="D65">
            <v>0</v>
          </cell>
          <cell r="E65">
            <v>1662.5</v>
          </cell>
          <cell r="F65">
            <v>0</v>
          </cell>
          <cell r="G65">
            <v>9537.56</v>
          </cell>
          <cell r="H65">
            <v>0</v>
          </cell>
          <cell r="I65">
            <v>0</v>
          </cell>
          <cell r="J65">
            <v>25450.06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3658.82</v>
          </cell>
          <cell r="Q65">
            <v>0</v>
          </cell>
          <cell r="R65">
            <v>3658.82</v>
          </cell>
          <cell r="S65">
            <v>685.26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4344.08</v>
          </cell>
          <cell r="AF65">
            <v>21105.98</v>
          </cell>
          <cell r="AG65">
            <v>452.5</v>
          </cell>
          <cell r="AH65">
            <v>814.5</v>
          </cell>
          <cell r="AI65">
            <v>1196.68</v>
          </cell>
          <cell r="AJ65">
            <v>517.14</v>
          </cell>
          <cell r="AK65">
            <v>509.01</v>
          </cell>
          <cell r="AL65">
            <v>12928.5</v>
          </cell>
          <cell r="AM65">
            <v>2463.6799999999998</v>
          </cell>
        </row>
        <row r="66">
          <cell r="A66" t="str">
            <v>00871</v>
          </cell>
          <cell r="B66" t="str">
            <v>Gonzalez Vizcaino Maria Lucia</v>
          </cell>
          <cell r="C66">
            <v>9999.9</v>
          </cell>
          <cell r="D66">
            <v>0</v>
          </cell>
          <cell r="E66">
            <v>1166.6500000000001</v>
          </cell>
          <cell r="F66">
            <v>0</v>
          </cell>
          <cell r="G66">
            <v>1110.8399999999999</v>
          </cell>
          <cell r="H66">
            <v>0</v>
          </cell>
          <cell r="I66">
            <v>0</v>
          </cell>
          <cell r="J66">
            <v>12277.39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1023.1</v>
          </cell>
          <cell r="Q66">
            <v>0</v>
          </cell>
          <cell r="R66">
            <v>1023.1</v>
          </cell>
          <cell r="S66">
            <v>318.92</v>
          </cell>
          <cell r="T66">
            <v>400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1742.02</v>
          </cell>
          <cell r="AF66">
            <v>10535.37</v>
          </cell>
          <cell r="AG66">
            <v>221.46</v>
          </cell>
          <cell r="AH66">
            <v>398.62</v>
          </cell>
          <cell r="AI66">
            <v>820.42</v>
          </cell>
          <cell r="AJ66">
            <v>253.1</v>
          </cell>
          <cell r="AK66">
            <v>245.55</v>
          </cell>
          <cell r="AL66">
            <v>6327.3</v>
          </cell>
          <cell r="AM66">
            <v>1440.5</v>
          </cell>
        </row>
        <row r="67">
          <cell r="A67" t="str">
            <v>00873</v>
          </cell>
          <cell r="B67" t="str">
            <v>Gonzalez Real  Blanca Lucero</v>
          </cell>
          <cell r="C67">
            <v>4251</v>
          </cell>
          <cell r="D67">
            <v>0</v>
          </cell>
          <cell r="E67">
            <v>495.95</v>
          </cell>
          <cell r="F67">
            <v>0</v>
          </cell>
          <cell r="G67">
            <v>96</v>
          </cell>
          <cell r="H67">
            <v>0</v>
          </cell>
          <cell r="I67">
            <v>0</v>
          </cell>
          <cell r="J67">
            <v>4842.95</v>
          </cell>
          <cell r="K67">
            <v>0</v>
          </cell>
          <cell r="L67">
            <v>0</v>
          </cell>
          <cell r="M67">
            <v>0</v>
          </cell>
          <cell r="N67">
            <v>-377.42</v>
          </cell>
          <cell r="O67">
            <v>-127.72</v>
          </cell>
          <cell r="P67">
            <v>249.72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-127.72</v>
          </cell>
          <cell r="AF67">
            <v>4970.67</v>
          </cell>
          <cell r="AG67">
            <v>118.98</v>
          </cell>
          <cell r="AH67">
            <v>214.16</v>
          </cell>
          <cell r="AI67">
            <v>667.44</v>
          </cell>
          <cell r="AJ67">
            <v>100.18</v>
          </cell>
          <cell r="AK67">
            <v>96.86</v>
          </cell>
          <cell r="AL67">
            <v>2504.6999999999998</v>
          </cell>
          <cell r="AM67">
            <v>1000.58</v>
          </cell>
        </row>
        <row r="68">
          <cell r="A68" t="str">
            <v>00874</v>
          </cell>
          <cell r="B68" t="str">
            <v>Camiruaga Lopez Monica Del Carmen</v>
          </cell>
          <cell r="C68">
            <v>6000</v>
          </cell>
          <cell r="D68">
            <v>0</v>
          </cell>
          <cell r="E68">
            <v>700</v>
          </cell>
          <cell r="F68">
            <v>0</v>
          </cell>
          <cell r="G68">
            <v>4705.1000000000004</v>
          </cell>
          <cell r="H68">
            <v>0</v>
          </cell>
          <cell r="I68">
            <v>0</v>
          </cell>
          <cell r="J68">
            <v>11405.1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956.66</v>
          </cell>
          <cell r="Q68">
            <v>0</v>
          </cell>
          <cell r="R68">
            <v>956.66</v>
          </cell>
          <cell r="S68">
            <v>300.14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1256.8</v>
          </cell>
          <cell r="AF68">
            <v>10148.299999999999</v>
          </cell>
          <cell r="AG68">
            <v>209.62</v>
          </cell>
          <cell r="AH68">
            <v>377.32</v>
          </cell>
          <cell r="AI68">
            <v>801.14</v>
          </cell>
          <cell r="AJ68">
            <v>239.56</v>
          </cell>
          <cell r="AK68">
            <v>228.1</v>
          </cell>
          <cell r="AL68">
            <v>5989.2</v>
          </cell>
          <cell r="AM68">
            <v>1388.08</v>
          </cell>
        </row>
        <row r="69">
          <cell r="A69" t="str">
            <v>00876</v>
          </cell>
          <cell r="B69" t="str">
            <v>Perez Palacios Jorge Antonio</v>
          </cell>
          <cell r="C69">
            <v>6000</v>
          </cell>
          <cell r="D69">
            <v>0</v>
          </cell>
          <cell r="E69">
            <v>700</v>
          </cell>
          <cell r="F69">
            <v>0</v>
          </cell>
          <cell r="G69">
            <v>2000</v>
          </cell>
          <cell r="H69">
            <v>0</v>
          </cell>
          <cell r="I69">
            <v>0</v>
          </cell>
          <cell r="J69">
            <v>8700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600.02</v>
          </cell>
          <cell r="Q69">
            <v>0</v>
          </cell>
          <cell r="R69">
            <v>600.02</v>
          </cell>
          <cell r="S69">
            <v>214.86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814.88</v>
          </cell>
          <cell r="AF69">
            <v>7885.12</v>
          </cell>
          <cell r="AG69">
            <v>155.82</v>
          </cell>
          <cell r="AH69">
            <v>280.48</v>
          </cell>
          <cell r="AI69">
            <v>713.54</v>
          </cell>
          <cell r="AJ69">
            <v>178.08</v>
          </cell>
          <cell r="AK69">
            <v>174</v>
          </cell>
          <cell r="AL69">
            <v>4452.1400000000003</v>
          </cell>
          <cell r="AM69">
            <v>1149.8399999999999</v>
          </cell>
        </row>
        <row r="70">
          <cell r="A70" t="str">
            <v>00878</v>
          </cell>
          <cell r="B70" t="str">
            <v>Tovar Covarrubias Brianda Jackeline</v>
          </cell>
          <cell r="C70">
            <v>6378</v>
          </cell>
          <cell r="D70">
            <v>0</v>
          </cell>
          <cell r="E70">
            <v>744.1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7122.1</v>
          </cell>
          <cell r="K70">
            <v>0</v>
          </cell>
          <cell r="L70">
            <v>0</v>
          </cell>
          <cell r="M70">
            <v>957.53</v>
          </cell>
          <cell r="N70">
            <v>-250.2</v>
          </cell>
          <cell r="O70">
            <v>0</v>
          </cell>
          <cell r="P70">
            <v>423.56</v>
          </cell>
          <cell r="Q70">
            <v>0</v>
          </cell>
          <cell r="R70">
            <v>173.36</v>
          </cell>
          <cell r="S70">
            <v>175.14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1306.03</v>
          </cell>
          <cell r="AF70">
            <v>5816.07</v>
          </cell>
          <cell r="AG70">
            <v>129.04</v>
          </cell>
          <cell r="AH70">
            <v>232.28</v>
          </cell>
          <cell r="AI70">
            <v>677.52</v>
          </cell>
          <cell r="AJ70">
            <v>147.47999999999999</v>
          </cell>
          <cell r="AK70">
            <v>142.44</v>
          </cell>
          <cell r="AL70">
            <v>3687.12</v>
          </cell>
          <cell r="AM70">
            <v>1038.8399999999999</v>
          </cell>
        </row>
        <row r="71">
          <cell r="A71" t="str">
            <v>00879</v>
          </cell>
          <cell r="B71" t="str">
            <v>Santana Aguilar Maria Felix</v>
          </cell>
          <cell r="C71">
            <v>9000</v>
          </cell>
          <cell r="D71">
            <v>0</v>
          </cell>
          <cell r="E71">
            <v>1050</v>
          </cell>
          <cell r="F71">
            <v>0</v>
          </cell>
          <cell r="G71">
            <v>4200</v>
          </cell>
          <cell r="H71">
            <v>0</v>
          </cell>
          <cell r="I71">
            <v>0</v>
          </cell>
          <cell r="J71">
            <v>14250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1397.5</v>
          </cell>
          <cell r="Q71">
            <v>0</v>
          </cell>
          <cell r="R71">
            <v>1397.5</v>
          </cell>
          <cell r="S71">
            <v>358.46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1755.96</v>
          </cell>
          <cell r="AF71">
            <v>12494.04</v>
          </cell>
          <cell r="AG71">
            <v>246.38</v>
          </cell>
          <cell r="AH71">
            <v>443.5</v>
          </cell>
          <cell r="AI71">
            <v>861.02</v>
          </cell>
          <cell r="AJ71">
            <v>281.58</v>
          </cell>
          <cell r="AK71">
            <v>285</v>
          </cell>
          <cell r="AL71">
            <v>7039.65</v>
          </cell>
          <cell r="AM71">
            <v>1550.9</v>
          </cell>
        </row>
        <row r="72">
          <cell r="A72" t="str">
            <v>00880</v>
          </cell>
          <cell r="B72" t="str">
            <v>Macias Lopez Roberto</v>
          </cell>
          <cell r="C72">
            <v>4458</v>
          </cell>
          <cell r="D72">
            <v>0</v>
          </cell>
          <cell r="E72">
            <v>520.1</v>
          </cell>
          <cell r="F72">
            <v>0</v>
          </cell>
          <cell r="G72">
            <v>1860</v>
          </cell>
          <cell r="H72">
            <v>0</v>
          </cell>
          <cell r="I72">
            <v>0</v>
          </cell>
          <cell r="J72">
            <v>6838.1</v>
          </cell>
          <cell r="K72">
            <v>0</v>
          </cell>
          <cell r="L72">
            <v>0</v>
          </cell>
          <cell r="M72">
            <v>0</v>
          </cell>
          <cell r="N72">
            <v>-250.2</v>
          </cell>
          <cell r="O72">
            <v>0</v>
          </cell>
          <cell r="P72">
            <v>417.02</v>
          </cell>
          <cell r="Q72">
            <v>0</v>
          </cell>
          <cell r="R72">
            <v>166.82</v>
          </cell>
          <cell r="S72">
            <v>165.84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332.66</v>
          </cell>
          <cell r="AF72">
            <v>6505.44</v>
          </cell>
          <cell r="AG72">
            <v>122.22</v>
          </cell>
          <cell r="AH72">
            <v>219.98</v>
          </cell>
          <cell r="AI72">
            <v>670.68</v>
          </cell>
          <cell r="AJ72">
            <v>139.68</v>
          </cell>
          <cell r="AK72">
            <v>136.76</v>
          </cell>
          <cell r="AL72">
            <v>3491.85</v>
          </cell>
          <cell r="AM72">
            <v>1012.88</v>
          </cell>
        </row>
        <row r="73">
          <cell r="A73" t="str">
            <v>00881</v>
          </cell>
          <cell r="B73" t="str">
            <v>Vazquez Ochoa Ismael Isaac</v>
          </cell>
          <cell r="C73">
            <v>9999.9</v>
          </cell>
          <cell r="D73">
            <v>0</v>
          </cell>
          <cell r="E73">
            <v>1166.6500000000001</v>
          </cell>
          <cell r="F73">
            <v>0</v>
          </cell>
          <cell r="G73">
            <v>10000.1</v>
          </cell>
          <cell r="H73">
            <v>0</v>
          </cell>
          <cell r="I73">
            <v>0</v>
          </cell>
          <cell r="J73">
            <v>21166.65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2849.8</v>
          </cell>
          <cell r="Q73">
            <v>0</v>
          </cell>
          <cell r="R73">
            <v>2849.8</v>
          </cell>
          <cell r="S73">
            <v>561.52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3411.32</v>
          </cell>
          <cell r="AF73">
            <v>17755.330000000002</v>
          </cell>
          <cell r="AG73">
            <v>374.46</v>
          </cell>
          <cell r="AH73">
            <v>674.04</v>
          </cell>
          <cell r="AI73">
            <v>1069.5999999999999</v>
          </cell>
          <cell r="AJ73">
            <v>427.96</v>
          </cell>
          <cell r="AK73">
            <v>423.33</v>
          </cell>
          <cell r="AL73">
            <v>10699.05</v>
          </cell>
          <cell r="AM73">
            <v>2118.1</v>
          </cell>
        </row>
        <row r="74">
          <cell r="A74" t="str">
            <v>00885</v>
          </cell>
          <cell r="B74" t="str">
            <v>Homs Tirado Maria Elena</v>
          </cell>
          <cell r="C74">
            <v>17429.400000000001</v>
          </cell>
          <cell r="D74">
            <v>0</v>
          </cell>
          <cell r="E74">
            <v>2033.43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19462.830000000002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2300.7199999999998</v>
          </cell>
          <cell r="Q74">
            <v>0</v>
          </cell>
          <cell r="R74">
            <v>2300.7199999999998</v>
          </cell>
          <cell r="S74">
            <v>526.91999999999996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2827.64</v>
          </cell>
          <cell r="AF74">
            <v>16635.189999999999</v>
          </cell>
          <cell r="AG74">
            <v>352.66</v>
          </cell>
          <cell r="AH74">
            <v>634.78</v>
          </cell>
          <cell r="AI74">
            <v>1034.08</v>
          </cell>
          <cell r="AJ74">
            <v>403.04</v>
          </cell>
          <cell r="AK74">
            <v>389.25</v>
          </cell>
          <cell r="AL74">
            <v>10075.959999999999</v>
          </cell>
          <cell r="AM74">
            <v>2021.52</v>
          </cell>
        </row>
        <row r="75">
          <cell r="A75" t="str">
            <v>00886</v>
          </cell>
          <cell r="B75" t="str">
            <v>Robles Limon Carlos Guillermo</v>
          </cell>
          <cell r="C75">
            <v>7500</v>
          </cell>
          <cell r="D75">
            <v>0</v>
          </cell>
          <cell r="E75">
            <v>875</v>
          </cell>
          <cell r="F75">
            <v>0</v>
          </cell>
          <cell r="G75">
            <v>2440</v>
          </cell>
          <cell r="H75">
            <v>0</v>
          </cell>
          <cell r="I75">
            <v>0</v>
          </cell>
          <cell r="J75">
            <v>10815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834.24</v>
          </cell>
          <cell r="Q75">
            <v>0</v>
          </cell>
          <cell r="R75">
            <v>834.24</v>
          </cell>
          <cell r="S75">
            <v>267.77999999999997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1102.02</v>
          </cell>
          <cell r="AF75">
            <v>9712.98</v>
          </cell>
          <cell r="AG75">
            <v>189.22</v>
          </cell>
          <cell r="AH75">
            <v>340.6</v>
          </cell>
          <cell r="AI75">
            <v>767.92</v>
          </cell>
          <cell r="AJ75">
            <v>216.26</v>
          </cell>
          <cell r="AK75">
            <v>216.3</v>
          </cell>
          <cell r="AL75">
            <v>5406.3</v>
          </cell>
          <cell r="AM75">
            <v>1297.74</v>
          </cell>
        </row>
        <row r="76">
          <cell r="A76" t="str">
            <v>00887</v>
          </cell>
          <cell r="B76" t="str">
            <v>De Leon Meza Hugo Fidencio</v>
          </cell>
          <cell r="C76">
            <v>17429.400000000001</v>
          </cell>
          <cell r="D76">
            <v>0</v>
          </cell>
          <cell r="E76">
            <v>2033.43</v>
          </cell>
          <cell r="F76">
            <v>0</v>
          </cell>
          <cell r="G76">
            <v>1500</v>
          </cell>
          <cell r="H76">
            <v>0</v>
          </cell>
          <cell r="I76">
            <v>0</v>
          </cell>
          <cell r="J76">
            <v>20962.830000000002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2621.12</v>
          </cell>
          <cell r="Q76">
            <v>0</v>
          </cell>
          <cell r="R76">
            <v>2621.12</v>
          </cell>
          <cell r="S76">
            <v>526.91999999999996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3148.04</v>
          </cell>
          <cell r="AF76">
            <v>17814.79</v>
          </cell>
          <cell r="AG76">
            <v>352.66</v>
          </cell>
          <cell r="AH76">
            <v>634.78</v>
          </cell>
          <cell r="AI76">
            <v>1034.08</v>
          </cell>
          <cell r="AJ76">
            <v>403.04</v>
          </cell>
          <cell r="AK76">
            <v>419.25</v>
          </cell>
          <cell r="AL76">
            <v>10075.959999999999</v>
          </cell>
          <cell r="AM76">
            <v>2021.52</v>
          </cell>
        </row>
        <row r="77">
          <cell r="A77" t="str">
            <v>00889</v>
          </cell>
          <cell r="B77" t="str">
            <v>Rodriguez Orozco Luis Manuel</v>
          </cell>
          <cell r="C77">
            <v>4500</v>
          </cell>
          <cell r="D77">
            <v>0</v>
          </cell>
          <cell r="E77">
            <v>525</v>
          </cell>
          <cell r="F77">
            <v>0</v>
          </cell>
          <cell r="G77">
            <v>4500</v>
          </cell>
          <cell r="H77">
            <v>0</v>
          </cell>
          <cell r="I77">
            <v>0</v>
          </cell>
          <cell r="J77">
            <v>9525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708.82</v>
          </cell>
          <cell r="Q77">
            <v>0</v>
          </cell>
          <cell r="R77">
            <v>708.82</v>
          </cell>
          <cell r="S77">
            <v>234.94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943.76</v>
          </cell>
          <cell r="AF77">
            <v>8581.24</v>
          </cell>
          <cell r="AG77">
            <v>168.5</v>
          </cell>
          <cell r="AH77">
            <v>303.32</v>
          </cell>
          <cell r="AI77">
            <v>734.18</v>
          </cell>
          <cell r="AJ77">
            <v>192.58</v>
          </cell>
          <cell r="AK77">
            <v>190.5</v>
          </cell>
          <cell r="AL77">
            <v>4814.5600000000004</v>
          </cell>
          <cell r="AM77">
            <v>1206</v>
          </cell>
        </row>
        <row r="78">
          <cell r="A78" t="str">
            <v>00891</v>
          </cell>
          <cell r="B78" t="str">
            <v>Anguiano Santiago Jorge Alejandro</v>
          </cell>
          <cell r="C78">
            <v>4500</v>
          </cell>
          <cell r="D78">
            <v>0</v>
          </cell>
          <cell r="E78">
            <v>525</v>
          </cell>
          <cell r="F78">
            <v>0</v>
          </cell>
          <cell r="G78">
            <v>4500</v>
          </cell>
          <cell r="H78">
            <v>0</v>
          </cell>
          <cell r="I78">
            <v>0</v>
          </cell>
          <cell r="J78">
            <v>9525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708.82</v>
          </cell>
          <cell r="Q78">
            <v>0</v>
          </cell>
          <cell r="R78">
            <v>708.82</v>
          </cell>
          <cell r="S78">
            <v>252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960.82</v>
          </cell>
          <cell r="AF78">
            <v>8564.18</v>
          </cell>
          <cell r="AG78">
            <v>179.26</v>
          </cell>
          <cell r="AH78">
            <v>322.68</v>
          </cell>
          <cell r="AI78">
            <v>751.7</v>
          </cell>
          <cell r="AJ78">
            <v>204.88</v>
          </cell>
          <cell r="AK78">
            <v>190.5</v>
          </cell>
          <cell r="AL78">
            <v>5121.8999999999996</v>
          </cell>
          <cell r="AM78">
            <v>1253.6400000000001</v>
          </cell>
        </row>
        <row r="79">
          <cell r="A79" t="str">
            <v>00901</v>
          </cell>
          <cell r="B79" t="str">
            <v>Padilla Cruz Margarita</v>
          </cell>
          <cell r="C79">
            <v>4500</v>
          </cell>
          <cell r="D79">
            <v>0</v>
          </cell>
          <cell r="E79">
            <v>525</v>
          </cell>
          <cell r="F79">
            <v>0</v>
          </cell>
          <cell r="G79">
            <v>1800</v>
          </cell>
          <cell r="H79">
            <v>0</v>
          </cell>
          <cell r="I79">
            <v>0</v>
          </cell>
          <cell r="J79">
            <v>6825</v>
          </cell>
          <cell r="K79">
            <v>0</v>
          </cell>
          <cell r="L79">
            <v>0</v>
          </cell>
          <cell r="M79">
            <v>0</v>
          </cell>
          <cell r="N79">
            <v>-250.2</v>
          </cell>
          <cell r="O79">
            <v>0</v>
          </cell>
          <cell r="P79">
            <v>415.06</v>
          </cell>
          <cell r="Q79">
            <v>0</v>
          </cell>
          <cell r="R79">
            <v>164.86</v>
          </cell>
          <cell r="S79">
            <v>165.64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330.5</v>
          </cell>
          <cell r="AF79">
            <v>6494.5</v>
          </cell>
          <cell r="AG79">
            <v>122.04</v>
          </cell>
          <cell r="AH79">
            <v>219.66</v>
          </cell>
          <cell r="AI79">
            <v>670.52</v>
          </cell>
          <cell r="AJ79">
            <v>139.47</v>
          </cell>
          <cell r="AK79">
            <v>136.5</v>
          </cell>
          <cell r="AL79">
            <v>3486.76</v>
          </cell>
          <cell r="AM79">
            <v>1012.22</v>
          </cell>
        </row>
        <row r="80">
          <cell r="A80" t="str">
            <v>00902</v>
          </cell>
          <cell r="B80" t="str">
            <v>Diaz Cervantes Oscar Ivan</v>
          </cell>
          <cell r="C80">
            <v>4500</v>
          </cell>
          <cell r="D80">
            <v>0</v>
          </cell>
          <cell r="E80">
            <v>525</v>
          </cell>
          <cell r="F80">
            <v>0</v>
          </cell>
          <cell r="G80">
            <v>3100</v>
          </cell>
          <cell r="H80">
            <v>0</v>
          </cell>
          <cell r="I80">
            <v>0</v>
          </cell>
          <cell r="J80">
            <v>8125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556.5</v>
          </cell>
          <cell r="Q80">
            <v>0</v>
          </cell>
          <cell r="R80">
            <v>556.5</v>
          </cell>
          <cell r="S80">
            <v>196.74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753.24</v>
          </cell>
          <cell r="AF80">
            <v>7371.76</v>
          </cell>
          <cell r="AG80">
            <v>144.41999999999999</v>
          </cell>
          <cell r="AH80">
            <v>259.94</v>
          </cell>
          <cell r="AI80">
            <v>694.92</v>
          </cell>
          <cell r="AJ80">
            <v>165.04</v>
          </cell>
          <cell r="AK80">
            <v>162.5</v>
          </cell>
          <cell r="AL80">
            <v>4126.0600000000004</v>
          </cell>
          <cell r="AM80">
            <v>1099.28</v>
          </cell>
        </row>
        <row r="81">
          <cell r="A81" t="str">
            <v>00905</v>
          </cell>
          <cell r="B81" t="str">
            <v>Ortiz Perez Jose De Jesus</v>
          </cell>
          <cell r="C81">
            <v>4500</v>
          </cell>
          <cell r="D81">
            <v>0</v>
          </cell>
          <cell r="E81">
            <v>525</v>
          </cell>
          <cell r="F81">
            <v>0</v>
          </cell>
          <cell r="G81">
            <v>3100</v>
          </cell>
          <cell r="H81">
            <v>0</v>
          </cell>
          <cell r="I81">
            <v>0</v>
          </cell>
          <cell r="J81">
            <v>8125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556.5</v>
          </cell>
          <cell r="Q81">
            <v>0</v>
          </cell>
          <cell r="R81">
            <v>556.5</v>
          </cell>
          <cell r="S81">
            <v>196.74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753.24</v>
          </cell>
          <cell r="AF81">
            <v>7371.76</v>
          </cell>
          <cell r="AG81">
            <v>144.41999999999999</v>
          </cell>
          <cell r="AH81">
            <v>259.94</v>
          </cell>
          <cell r="AI81">
            <v>694.92</v>
          </cell>
          <cell r="AJ81">
            <v>165.04</v>
          </cell>
          <cell r="AK81">
            <v>162.5</v>
          </cell>
          <cell r="AL81">
            <v>4126.0600000000004</v>
          </cell>
          <cell r="AM81">
            <v>1099.28</v>
          </cell>
        </row>
        <row r="82">
          <cell r="A82" t="str">
            <v>00908</v>
          </cell>
          <cell r="B82" t="str">
            <v>Martinez Garcia Alvaro</v>
          </cell>
          <cell r="C82">
            <v>10440</v>
          </cell>
          <cell r="D82">
            <v>0</v>
          </cell>
          <cell r="E82">
            <v>1218</v>
          </cell>
          <cell r="F82">
            <v>0</v>
          </cell>
          <cell r="G82">
            <v>6989.48</v>
          </cell>
          <cell r="H82">
            <v>0</v>
          </cell>
          <cell r="I82">
            <v>0</v>
          </cell>
          <cell r="J82">
            <v>18647.48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2300.7399999999998</v>
          </cell>
          <cell r="Q82">
            <v>0</v>
          </cell>
          <cell r="R82">
            <v>2300.7399999999998</v>
          </cell>
          <cell r="S82">
            <v>493.48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2794.22</v>
          </cell>
          <cell r="AF82">
            <v>15853.26</v>
          </cell>
          <cell r="AG82">
            <v>331.54</v>
          </cell>
          <cell r="AH82">
            <v>596.78</v>
          </cell>
          <cell r="AI82">
            <v>999.7</v>
          </cell>
          <cell r="AJ82">
            <v>378.92</v>
          </cell>
          <cell r="AK82">
            <v>372.94</v>
          </cell>
          <cell r="AL82">
            <v>9472.7999999999993</v>
          </cell>
          <cell r="AM82">
            <v>1928.02</v>
          </cell>
        </row>
        <row r="83">
          <cell r="A83" t="str">
            <v>00910</v>
          </cell>
          <cell r="B83" t="str">
            <v>Rodriguez Prudencio Brenda Citlali</v>
          </cell>
          <cell r="C83">
            <v>5400</v>
          </cell>
          <cell r="D83">
            <v>0</v>
          </cell>
          <cell r="E83">
            <v>630</v>
          </cell>
          <cell r="F83">
            <v>0</v>
          </cell>
          <cell r="G83">
            <v>1600</v>
          </cell>
          <cell r="H83">
            <v>0</v>
          </cell>
          <cell r="I83">
            <v>0</v>
          </cell>
          <cell r="J83">
            <v>7630</v>
          </cell>
          <cell r="K83">
            <v>0</v>
          </cell>
          <cell r="L83">
            <v>0</v>
          </cell>
          <cell r="M83">
            <v>0</v>
          </cell>
          <cell r="N83">
            <v>-250.2</v>
          </cell>
          <cell r="O83">
            <v>0</v>
          </cell>
          <cell r="P83">
            <v>491.22</v>
          </cell>
          <cell r="Q83">
            <v>0</v>
          </cell>
          <cell r="R83">
            <v>241.02</v>
          </cell>
          <cell r="S83">
            <v>181.98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423</v>
          </cell>
          <cell r="AF83">
            <v>7207</v>
          </cell>
          <cell r="AG83">
            <v>134.08000000000001</v>
          </cell>
          <cell r="AH83">
            <v>241.36</v>
          </cell>
          <cell r="AI83">
            <v>682.58</v>
          </cell>
          <cell r="AJ83">
            <v>153.24</v>
          </cell>
          <cell r="AK83">
            <v>152.6</v>
          </cell>
          <cell r="AL83">
            <v>3831</v>
          </cell>
          <cell r="AM83">
            <v>1058.02</v>
          </cell>
        </row>
        <row r="84">
          <cell r="A84" t="str">
            <v>00912</v>
          </cell>
          <cell r="B84" t="str">
            <v>Cuevas Chacon Jose Luis</v>
          </cell>
          <cell r="C84">
            <v>4723.5</v>
          </cell>
          <cell r="D84">
            <v>0</v>
          </cell>
          <cell r="E84">
            <v>551.07000000000005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5274.57</v>
          </cell>
          <cell r="K84">
            <v>0</v>
          </cell>
          <cell r="L84">
            <v>0</v>
          </cell>
          <cell r="M84">
            <v>0</v>
          </cell>
          <cell r="N84">
            <v>-320.60000000000002</v>
          </cell>
          <cell r="O84">
            <v>-46.78</v>
          </cell>
          <cell r="P84">
            <v>273.82</v>
          </cell>
          <cell r="Q84">
            <v>0</v>
          </cell>
          <cell r="R84">
            <v>0</v>
          </cell>
          <cell r="S84">
            <v>129.72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82.94</v>
          </cell>
          <cell r="AF84">
            <v>5191.63</v>
          </cell>
          <cell r="AG84">
            <v>95.58</v>
          </cell>
          <cell r="AH84">
            <v>172.04</v>
          </cell>
          <cell r="AI84">
            <v>644.04</v>
          </cell>
          <cell r="AJ84">
            <v>109.22</v>
          </cell>
          <cell r="AK84">
            <v>105.5</v>
          </cell>
          <cell r="AL84">
            <v>2730.66</v>
          </cell>
          <cell r="AM84">
            <v>911.66</v>
          </cell>
        </row>
        <row r="85">
          <cell r="A85" t="str">
            <v>00913</v>
          </cell>
          <cell r="B85" t="str">
            <v>Jimenez Villarroel Lisset Carolina</v>
          </cell>
          <cell r="C85">
            <v>4500</v>
          </cell>
          <cell r="D85">
            <v>0</v>
          </cell>
          <cell r="E85">
            <v>0</v>
          </cell>
          <cell r="F85">
            <v>0</v>
          </cell>
          <cell r="G85">
            <v>4766.6400000000003</v>
          </cell>
          <cell r="H85">
            <v>0</v>
          </cell>
          <cell r="I85">
            <v>0</v>
          </cell>
          <cell r="J85">
            <v>9266.64</v>
          </cell>
          <cell r="K85">
            <v>0</v>
          </cell>
          <cell r="L85">
            <v>0</v>
          </cell>
          <cell r="M85">
            <v>0</v>
          </cell>
          <cell r="N85">
            <v>-125.1</v>
          </cell>
          <cell r="O85">
            <v>0</v>
          </cell>
          <cell r="P85">
            <v>819.66</v>
          </cell>
          <cell r="Q85">
            <v>0</v>
          </cell>
          <cell r="R85">
            <v>694.56</v>
          </cell>
          <cell r="S85">
            <v>123.58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125.1</v>
          </cell>
          <cell r="AA85">
            <v>-125.1</v>
          </cell>
          <cell r="AB85">
            <v>125.1</v>
          </cell>
          <cell r="AC85">
            <v>0</v>
          </cell>
          <cell r="AD85">
            <v>0</v>
          </cell>
          <cell r="AE85">
            <v>943.24</v>
          </cell>
          <cell r="AF85">
            <v>8323.4</v>
          </cell>
          <cell r="AG85">
            <v>91.06</v>
          </cell>
          <cell r="AH85">
            <v>163.9</v>
          </cell>
          <cell r="AI85">
            <v>639.54</v>
          </cell>
          <cell r="AJ85">
            <v>104.06</v>
          </cell>
          <cell r="AK85">
            <v>185.33</v>
          </cell>
          <cell r="AL85">
            <v>2601.46</v>
          </cell>
          <cell r="AM85">
            <v>894.5</v>
          </cell>
        </row>
        <row r="86">
          <cell r="A86" t="str">
            <v>00915</v>
          </cell>
          <cell r="B86" t="str">
            <v>Carrillo Vazquez Jose Manuel</v>
          </cell>
          <cell r="C86">
            <v>6000</v>
          </cell>
          <cell r="D86">
            <v>0</v>
          </cell>
          <cell r="E86">
            <v>700</v>
          </cell>
          <cell r="F86">
            <v>0</v>
          </cell>
          <cell r="G86">
            <v>4200</v>
          </cell>
          <cell r="H86">
            <v>0</v>
          </cell>
          <cell r="I86">
            <v>0</v>
          </cell>
          <cell r="J86">
            <v>10900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875.84</v>
          </cell>
          <cell r="Q86">
            <v>0</v>
          </cell>
          <cell r="R86">
            <v>875.84</v>
          </cell>
          <cell r="S86">
            <v>258.5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1134.3399999999999</v>
          </cell>
          <cell r="AF86">
            <v>9765.66</v>
          </cell>
          <cell r="AG86">
            <v>183.36</v>
          </cell>
          <cell r="AH86">
            <v>330.06</v>
          </cell>
          <cell r="AI86">
            <v>758.38</v>
          </cell>
          <cell r="AJ86">
            <v>209.56</v>
          </cell>
          <cell r="AK86">
            <v>218</v>
          </cell>
          <cell r="AL86">
            <v>5239.04</v>
          </cell>
          <cell r="AM86">
            <v>1271.8</v>
          </cell>
        </row>
        <row r="87">
          <cell r="A87" t="str">
            <v>00927</v>
          </cell>
          <cell r="B87" t="str">
            <v>Coronado Rojas Jenifer Yaneth</v>
          </cell>
          <cell r="C87">
            <v>4500</v>
          </cell>
          <cell r="D87">
            <v>0</v>
          </cell>
          <cell r="E87">
            <v>525</v>
          </cell>
          <cell r="F87">
            <v>0</v>
          </cell>
          <cell r="G87">
            <v>3500</v>
          </cell>
          <cell r="H87">
            <v>0</v>
          </cell>
          <cell r="I87">
            <v>0</v>
          </cell>
          <cell r="J87">
            <v>8525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600.02</v>
          </cell>
          <cell r="Q87">
            <v>0</v>
          </cell>
          <cell r="R87">
            <v>600.02</v>
          </cell>
          <cell r="S87">
            <v>207.66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807.68</v>
          </cell>
          <cell r="AF87">
            <v>7717.32</v>
          </cell>
          <cell r="AG87">
            <v>151.30000000000001</v>
          </cell>
          <cell r="AH87">
            <v>272.33999999999997</v>
          </cell>
          <cell r="AI87">
            <v>706.16</v>
          </cell>
          <cell r="AJ87">
            <v>172.9</v>
          </cell>
          <cell r="AK87">
            <v>170.5</v>
          </cell>
          <cell r="AL87">
            <v>4322.7</v>
          </cell>
          <cell r="AM87">
            <v>1129.8</v>
          </cell>
        </row>
        <row r="88">
          <cell r="A88" t="str">
            <v>00933</v>
          </cell>
          <cell r="B88" t="str">
            <v>Gallardo Flores Emmanuel Alejandro</v>
          </cell>
          <cell r="C88">
            <v>5400</v>
          </cell>
          <cell r="D88">
            <v>0</v>
          </cell>
          <cell r="E88">
            <v>630</v>
          </cell>
          <cell r="F88">
            <v>0</v>
          </cell>
          <cell r="G88">
            <v>1600</v>
          </cell>
          <cell r="H88">
            <v>0</v>
          </cell>
          <cell r="I88">
            <v>0</v>
          </cell>
          <cell r="J88">
            <v>7630</v>
          </cell>
          <cell r="K88">
            <v>0</v>
          </cell>
          <cell r="L88">
            <v>0</v>
          </cell>
          <cell r="M88">
            <v>0</v>
          </cell>
          <cell r="N88">
            <v>-250.2</v>
          </cell>
          <cell r="O88">
            <v>0</v>
          </cell>
          <cell r="P88">
            <v>491.22</v>
          </cell>
          <cell r="Q88">
            <v>0</v>
          </cell>
          <cell r="R88">
            <v>241.02</v>
          </cell>
          <cell r="S88">
            <v>181.98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423</v>
          </cell>
          <cell r="AF88">
            <v>7207</v>
          </cell>
          <cell r="AG88">
            <v>134.08000000000001</v>
          </cell>
          <cell r="AH88">
            <v>241.36</v>
          </cell>
          <cell r="AI88">
            <v>682.58</v>
          </cell>
          <cell r="AJ88">
            <v>153.24</v>
          </cell>
          <cell r="AK88">
            <v>152.6</v>
          </cell>
          <cell r="AL88">
            <v>3831</v>
          </cell>
          <cell r="AM88">
            <v>1058.02</v>
          </cell>
        </row>
        <row r="89">
          <cell r="A89" t="str">
            <v>00936</v>
          </cell>
          <cell r="B89" t="str">
            <v>Hernandez Arriaga Erik Daniel</v>
          </cell>
          <cell r="C89">
            <v>7500</v>
          </cell>
          <cell r="D89">
            <v>0</v>
          </cell>
          <cell r="E89">
            <v>875</v>
          </cell>
          <cell r="F89">
            <v>0</v>
          </cell>
          <cell r="G89">
            <v>700</v>
          </cell>
          <cell r="H89">
            <v>0</v>
          </cell>
          <cell r="I89">
            <v>0</v>
          </cell>
          <cell r="J89">
            <v>9075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621.78</v>
          </cell>
          <cell r="Q89">
            <v>0</v>
          </cell>
          <cell r="R89">
            <v>621.78</v>
          </cell>
          <cell r="S89">
            <v>228.48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850.26</v>
          </cell>
          <cell r="AF89">
            <v>8224.74</v>
          </cell>
          <cell r="AG89">
            <v>164.44</v>
          </cell>
          <cell r="AH89">
            <v>295.98</v>
          </cell>
          <cell r="AI89">
            <v>727.56</v>
          </cell>
          <cell r="AJ89">
            <v>187.92</v>
          </cell>
          <cell r="AK89">
            <v>181.5</v>
          </cell>
          <cell r="AL89">
            <v>4698.1400000000003</v>
          </cell>
          <cell r="AM89">
            <v>1187.98</v>
          </cell>
        </row>
        <row r="90">
          <cell r="A90" t="str">
            <v>00939</v>
          </cell>
          <cell r="B90" t="str">
            <v>Cantu Perez Jose Manuel</v>
          </cell>
          <cell r="C90">
            <v>4500</v>
          </cell>
          <cell r="D90">
            <v>0</v>
          </cell>
          <cell r="E90">
            <v>525</v>
          </cell>
          <cell r="F90">
            <v>0</v>
          </cell>
          <cell r="G90">
            <v>1800</v>
          </cell>
          <cell r="H90">
            <v>0</v>
          </cell>
          <cell r="I90">
            <v>0</v>
          </cell>
          <cell r="J90">
            <v>6825</v>
          </cell>
          <cell r="K90">
            <v>0</v>
          </cell>
          <cell r="L90">
            <v>0</v>
          </cell>
          <cell r="M90">
            <v>0</v>
          </cell>
          <cell r="N90">
            <v>-250.2</v>
          </cell>
          <cell r="O90">
            <v>0</v>
          </cell>
          <cell r="P90">
            <v>415.06</v>
          </cell>
          <cell r="Q90">
            <v>0</v>
          </cell>
          <cell r="R90">
            <v>164.86</v>
          </cell>
          <cell r="S90">
            <v>165.64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330.5</v>
          </cell>
          <cell r="AF90">
            <v>6494.5</v>
          </cell>
          <cell r="AG90">
            <v>122.04</v>
          </cell>
          <cell r="AH90">
            <v>219.66</v>
          </cell>
          <cell r="AI90">
            <v>670.52</v>
          </cell>
          <cell r="AJ90">
            <v>139.47</v>
          </cell>
          <cell r="AK90">
            <v>136.5</v>
          </cell>
          <cell r="AL90">
            <v>3486.76</v>
          </cell>
          <cell r="AM90">
            <v>1012.22</v>
          </cell>
        </row>
        <row r="91">
          <cell r="A91" t="str">
            <v>00940</v>
          </cell>
          <cell r="B91" t="str">
            <v>Alvarez Rostro Laura Patricia</v>
          </cell>
          <cell r="C91">
            <v>3692</v>
          </cell>
          <cell r="D91">
            <v>1540.6</v>
          </cell>
          <cell r="E91">
            <v>497</v>
          </cell>
          <cell r="F91">
            <v>539.21</v>
          </cell>
          <cell r="G91">
            <v>0</v>
          </cell>
          <cell r="H91">
            <v>0</v>
          </cell>
          <cell r="I91">
            <v>0</v>
          </cell>
          <cell r="J91">
            <v>6268.81</v>
          </cell>
          <cell r="K91">
            <v>0</v>
          </cell>
          <cell r="L91">
            <v>0</v>
          </cell>
          <cell r="M91">
            <v>0</v>
          </cell>
          <cell r="N91">
            <v>-200.63</v>
          </cell>
          <cell r="O91">
            <v>-114.91</v>
          </cell>
          <cell r="P91">
            <v>349.9</v>
          </cell>
          <cell r="Q91">
            <v>0</v>
          </cell>
          <cell r="R91">
            <v>264.18</v>
          </cell>
          <cell r="S91">
            <v>105.51</v>
          </cell>
          <cell r="T91">
            <v>0</v>
          </cell>
          <cell r="U91">
            <v>0</v>
          </cell>
          <cell r="V91">
            <v>96.05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350.83</v>
          </cell>
          <cell r="AF91">
            <v>5917.98</v>
          </cell>
          <cell r="AG91">
            <v>74.7</v>
          </cell>
          <cell r="AH91">
            <v>134.47</v>
          </cell>
          <cell r="AI91">
            <v>634.67999999999995</v>
          </cell>
          <cell r="AJ91">
            <v>85.37</v>
          </cell>
          <cell r="AK91">
            <v>125.38</v>
          </cell>
          <cell r="AL91">
            <v>2134.34</v>
          </cell>
          <cell r="AM91">
            <v>843.85</v>
          </cell>
        </row>
        <row r="92">
          <cell r="A92" t="str">
            <v>00941</v>
          </cell>
          <cell r="B92" t="str">
            <v>Olivares Arevalo Ana Victoria</v>
          </cell>
          <cell r="C92">
            <v>4260</v>
          </cell>
          <cell r="D92">
            <v>0</v>
          </cell>
          <cell r="E92">
            <v>497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4757</v>
          </cell>
          <cell r="K92">
            <v>0</v>
          </cell>
          <cell r="L92">
            <v>0</v>
          </cell>
          <cell r="M92">
            <v>0</v>
          </cell>
          <cell r="N92">
            <v>-377.42</v>
          </cell>
          <cell r="O92">
            <v>-133.28</v>
          </cell>
          <cell r="P92">
            <v>244.14</v>
          </cell>
          <cell r="Q92">
            <v>0</v>
          </cell>
          <cell r="R92">
            <v>0</v>
          </cell>
          <cell r="S92">
            <v>117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-16.28</v>
          </cell>
          <cell r="AF92">
            <v>4773.28</v>
          </cell>
          <cell r="AG92">
            <v>86.2</v>
          </cell>
          <cell r="AH92">
            <v>155.16</v>
          </cell>
          <cell r="AI92">
            <v>634.67999999999995</v>
          </cell>
          <cell r="AJ92">
            <v>98.5</v>
          </cell>
          <cell r="AK92">
            <v>95.14</v>
          </cell>
          <cell r="AL92">
            <v>2462.6999999999998</v>
          </cell>
          <cell r="AM92">
            <v>876.04</v>
          </cell>
        </row>
        <row r="93">
          <cell r="A93" t="str">
            <v>00943</v>
          </cell>
          <cell r="B93" t="str">
            <v>Reyes Rodriguez Daniela Alejandra</v>
          </cell>
          <cell r="C93">
            <v>4500</v>
          </cell>
          <cell r="D93">
            <v>0</v>
          </cell>
          <cell r="E93">
            <v>0</v>
          </cell>
          <cell r="F93">
            <v>0</v>
          </cell>
          <cell r="G93">
            <v>900</v>
          </cell>
          <cell r="H93">
            <v>0</v>
          </cell>
          <cell r="I93">
            <v>0</v>
          </cell>
          <cell r="J93">
            <v>5400</v>
          </cell>
          <cell r="K93">
            <v>0</v>
          </cell>
          <cell r="L93">
            <v>0</v>
          </cell>
          <cell r="M93">
            <v>0</v>
          </cell>
          <cell r="N93">
            <v>-290.76</v>
          </cell>
          <cell r="O93">
            <v>0</v>
          </cell>
          <cell r="P93">
            <v>317.14</v>
          </cell>
          <cell r="Q93">
            <v>0</v>
          </cell>
          <cell r="R93">
            <v>26.4</v>
          </cell>
          <cell r="S93">
            <v>208.34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234.74</v>
          </cell>
          <cell r="AF93">
            <v>5165.26</v>
          </cell>
          <cell r="AG93">
            <v>151.72</v>
          </cell>
          <cell r="AH93">
            <v>273.10000000000002</v>
          </cell>
          <cell r="AI93">
            <v>706.86</v>
          </cell>
          <cell r="AJ93">
            <v>173.4</v>
          </cell>
          <cell r="AK93">
            <v>108</v>
          </cell>
          <cell r="AL93">
            <v>4335</v>
          </cell>
          <cell r="AM93">
            <v>1131.68</v>
          </cell>
        </row>
        <row r="94">
          <cell r="A94" t="str">
            <v>00944</v>
          </cell>
          <cell r="B94" t="str">
            <v>Oceguera Macias Hector Salvador</v>
          </cell>
          <cell r="C94">
            <v>4500</v>
          </cell>
          <cell r="D94">
            <v>0</v>
          </cell>
          <cell r="E94">
            <v>0</v>
          </cell>
          <cell r="F94">
            <v>0</v>
          </cell>
          <cell r="G94">
            <v>3200</v>
          </cell>
          <cell r="H94">
            <v>0</v>
          </cell>
          <cell r="I94">
            <v>0</v>
          </cell>
          <cell r="J94">
            <v>7700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567.38</v>
          </cell>
          <cell r="Q94">
            <v>0</v>
          </cell>
          <cell r="R94">
            <v>567.38</v>
          </cell>
          <cell r="S94">
            <v>199.48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766.86</v>
          </cell>
          <cell r="AF94">
            <v>6933.14</v>
          </cell>
          <cell r="AG94">
            <v>146.13999999999999</v>
          </cell>
          <cell r="AH94">
            <v>263.04000000000002</v>
          </cell>
          <cell r="AI94">
            <v>697.76</v>
          </cell>
          <cell r="AJ94">
            <v>167.01</v>
          </cell>
          <cell r="AK94">
            <v>154</v>
          </cell>
          <cell r="AL94">
            <v>4175.26</v>
          </cell>
          <cell r="AM94">
            <v>1106.94</v>
          </cell>
        </row>
        <row r="95">
          <cell r="A95" t="str">
            <v>00945</v>
          </cell>
          <cell r="B95" t="str">
            <v>Velasco Figueroa Dario Roberto</v>
          </cell>
          <cell r="C95">
            <v>10440</v>
          </cell>
          <cell r="D95">
            <v>0</v>
          </cell>
          <cell r="E95">
            <v>0</v>
          </cell>
          <cell r="F95">
            <v>0</v>
          </cell>
          <cell r="G95">
            <v>6989.48</v>
          </cell>
          <cell r="H95">
            <v>0</v>
          </cell>
          <cell r="I95">
            <v>0</v>
          </cell>
          <cell r="J95">
            <v>17429.48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2300.7399999999998</v>
          </cell>
          <cell r="Q95">
            <v>0</v>
          </cell>
          <cell r="R95">
            <v>2300.7399999999998</v>
          </cell>
          <cell r="S95">
            <v>493.48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2794.22</v>
          </cell>
          <cell r="AF95">
            <v>14635.26</v>
          </cell>
          <cell r="AG95">
            <v>331.54</v>
          </cell>
          <cell r="AH95">
            <v>596.78</v>
          </cell>
          <cell r="AI95">
            <v>999.7</v>
          </cell>
          <cell r="AJ95">
            <v>378.92</v>
          </cell>
          <cell r="AK95">
            <v>348.58</v>
          </cell>
          <cell r="AL95">
            <v>9472.7999999999993</v>
          </cell>
          <cell r="AM95">
            <v>1928.02</v>
          </cell>
        </row>
        <row r="96">
          <cell r="A96" t="str">
            <v>00946</v>
          </cell>
          <cell r="B96" t="str">
            <v>Velasco Benitez Jaime Fernando</v>
          </cell>
          <cell r="C96">
            <v>6000</v>
          </cell>
          <cell r="D96">
            <v>0</v>
          </cell>
          <cell r="E96">
            <v>0</v>
          </cell>
          <cell r="F96">
            <v>0</v>
          </cell>
          <cell r="G96">
            <v>2139.6999999999998</v>
          </cell>
          <cell r="H96">
            <v>0</v>
          </cell>
          <cell r="I96">
            <v>0</v>
          </cell>
          <cell r="J96">
            <v>8139.7</v>
          </cell>
          <cell r="K96">
            <v>0</v>
          </cell>
          <cell r="L96">
            <v>0</v>
          </cell>
          <cell r="M96">
            <v>4170.6099999999997</v>
          </cell>
          <cell r="N96">
            <v>0</v>
          </cell>
          <cell r="O96">
            <v>0</v>
          </cell>
          <cell r="P96">
            <v>615.22</v>
          </cell>
          <cell r="Q96">
            <v>0</v>
          </cell>
          <cell r="R96">
            <v>615.22</v>
          </cell>
          <cell r="S96">
            <v>186.42</v>
          </cell>
          <cell r="T96">
            <v>1647.45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6619.7</v>
          </cell>
          <cell r="AF96">
            <v>1520</v>
          </cell>
          <cell r="AG96">
            <v>137.36000000000001</v>
          </cell>
          <cell r="AH96">
            <v>247.24</v>
          </cell>
          <cell r="AI96">
            <v>685.84</v>
          </cell>
          <cell r="AJ96">
            <v>156.97999999999999</v>
          </cell>
          <cell r="AK96">
            <v>162.80000000000001</v>
          </cell>
          <cell r="AL96">
            <v>3924.6</v>
          </cell>
          <cell r="AM96">
            <v>1070.44</v>
          </cell>
        </row>
        <row r="97">
          <cell r="A97" t="str">
            <v>00947</v>
          </cell>
          <cell r="B97" t="str">
            <v>Cienfuegos Paredes Manuel De Jesus</v>
          </cell>
          <cell r="C97">
            <v>6600</v>
          </cell>
          <cell r="D97">
            <v>0</v>
          </cell>
          <cell r="E97">
            <v>0</v>
          </cell>
          <cell r="F97">
            <v>0</v>
          </cell>
          <cell r="G97">
            <v>2105.1</v>
          </cell>
          <cell r="H97">
            <v>0</v>
          </cell>
          <cell r="I97">
            <v>0</v>
          </cell>
          <cell r="J97">
            <v>8705.1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676.74</v>
          </cell>
          <cell r="Q97">
            <v>0</v>
          </cell>
          <cell r="R97">
            <v>676.74</v>
          </cell>
          <cell r="S97">
            <v>181.24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857.98</v>
          </cell>
          <cell r="AF97">
            <v>7847.12</v>
          </cell>
          <cell r="AG97">
            <v>133.54</v>
          </cell>
          <cell r="AH97">
            <v>240.38</v>
          </cell>
          <cell r="AI97">
            <v>682.02</v>
          </cell>
          <cell r="AJ97">
            <v>152.62</v>
          </cell>
          <cell r="AK97">
            <v>174.1</v>
          </cell>
          <cell r="AL97">
            <v>3815.46</v>
          </cell>
          <cell r="AM97">
            <v>1055.94</v>
          </cell>
        </row>
        <row r="100">
          <cell r="A100"/>
          <cell r="C100" t="str">
            <v xml:space="preserve">  =============</v>
          </cell>
          <cell r="D100" t="str">
            <v xml:space="preserve">  =============</v>
          </cell>
          <cell r="E100" t="str">
            <v xml:space="preserve">  =============</v>
          </cell>
          <cell r="F100" t="str">
            <v xml:space="preserve">  =============</v>
          </cell>
          <cell r="G100" t="str">
            <v xml:space="preserve">  =============</v>
          </cell>
          <cell r="H100" t="str">
            <v xml:space="preserve">  =============</v>
          </cell>
          <cell r="I100" t="str">
            <v xml:space="preserve">  =============</v>
          </cell>
          <cell r="J100" t="str">
            <v xml:space="preserve">  =============</v>
          </cell>
          <cell r="K100" t="str">
            <v xml:space="preserve">  =============</v>
          </cell>
          <cell r="L100" t="str">
            <v xml:space="preserve">  =============</v>
          </cell>
          <cell r="M100" t="str">
            <v xml:space="preserve">  =============</v>
          </cell>
          <cell r="N100" t="str">
            <v xml:space="preserve">  =============</v>
          </cell>
          <cell r="O100" t="str">
            <v xml:space="preserve">  =============</v>
          </cell>
          <cell r="P100" t="str">
            <v xml:space="preserve">  =============</v>
          </cell>
          <cell r="Q100" t="str">
            <v xml:space="preserve">  =============</v>
          </cell>
          <cell r="R100" t="str">
            <v xml:space="preserve">  =============</v>
          </cell>
          <cell r="S100" t="str">
            <v xml:space="preserve">  =============</v>
          </cell>
          <cell r="T100" t="str">
            <v xml:space="preserve">  =============</v>
          </cell>
          <cell r="U100" t="str">
            <v xml:space="preserve">  =============</v>
          </cell>
          <cell r="V100" t="str">
            <v xml:space="preserve">  =============</v>
          </cell>
          <cell r="W100" t="str">
            <v xml:space="preserve">  =============</v>
          </cell>
          <cell r="X100" t="str">
            <v xml:space="preserve">  =============</v>
          </cell>
          <cell r="Y100" t="str">
            <v xml:space="preserve">  =============</v>
          </cell>
          <cell r="Z100" t="str">
            <v xml:space="preserve">  =============</v>
          </cell>
          <cell r="AA100" t="str">
            <v xml:space="preserve">  =============</v>
          </cell>
          <cell r="AB100" t="str">
            <v xml:space="preserve">  =============</v>
          </cell>
          <cell r="AC100" t="str">
            <v xml:space="preserve">  =============</v>
          </cell>
          <cell r="AD100" t="str">
            <v xml:space="preserve">  =============</v>
          </cell>
          <cell r="AE100" t="str">
            <v xml:space="preserve">  =============</v>
          </cell>
          <cell r="AF100" t="str">
            <v xml:space="preserve">  =============</v>
          </cell>
          <cell r="AG100" t="str">
            <v xml:space="preserve">  =============</v>
          </cell>
          <cell r="AH100" t="str">
            <v xml:space="preserve">  =============</v>
          </cell>
          <cell r="AI100" t="str">
            <v xml:space="preserve">  =============</v>
          </cell>
          <cell r="AJ100" t="str">
            <v xml:space="preserve">  =============</v>
          </cell>
          <cell r="AK100" t="str">
            <v xml:space="preserve">  =============</v>
          </cell>
          <cell r="AL100" t="str">
            <v xml:space="preserve">  =============</v>
          </cell>
          <cell r="AM100" t="str">
            <v xml:space="preserve">  =============</v>
          </cell>
        </row>
        <row r="101">
          <cell r="A101" t="str">
            <v>Total Gral.</v>
          </cell>
          <cell r="B101" t="str">
            <v xml:space="preserve"> </v>
          </cell>
          <cell r="C101">
            <v>778069.9</v>
          </cell>
          <cell r="D101">
            <v>1540.6</v>
          </cell>
          <cell r="E101">
            <v>87045.31</v>
          </cell>
          <cell r="F101">
            <v>539.21</v>
          </cell>
          <cell r="G101">
            <v>170002.81</v>
          </cell>
          <cell r="H101">
            <v>0</v>
          </cell>
          <cell r="I101">
            <v>0</v>
          </cell>
          <cell r="J101">
            <v>1037197.83</v>
          </cell>
          <cell r="K101">
            <v>0</v>
          </cell>
          <cell r="L101">
            <v>18930.169999999998</v>
          </cell>
          <cell r="M101">
            <v>33072.18</v>
          </cell>
          <cell r="N101">
            <v>-7901.38</v>
          </cell>
          <cell r="O101">
            <v>-1528.96</v>
          </cell>
          <cell r="P101">
            <v>99091.81</v>
          </cell>
          <cell r="Q101">
            <v>0</v>
          </cell>
          <cell r="R101">
            <v>92719.26</v>
          </cell>
          <cell r="S101">
            <v>25742.71</v>
          </cell>
          <cell r="T101">
            <v>6217.45</v>
          </cell>
          <cell r="U101">
            <v>0</v>
          </cell>
          <cell r="V101">
            <v>96.05</v>
          </cell>
          <cell r="W101">
            <v>0</v>
          </cell>
          <cell r="X101">
            <v>0</v>
          </cell>
          <cell r="Y101">
            <v>0</v>
          </cell>
          <cell r="Z101">
            <v>125.1</v>
          </cell>
          <cell r="AA101">
            <v>-125.1</v>
          </cell>
          <cell r="AB101">
            <v>125.1</v>
          </cell>
          <cell r="AC101">
            <v>0</v>
          </cell>
          <cell r="AD101">
            <v>0</v>
          </cell>
          <cell r="AE101">
            <v>175373.96</v>
          </cell>
          <cell r="AF101">
            <v>861823.87</v>
          </cell>
          <cell r="AG101">
            <v>18689.330000000002</v>
          </cell>
          <cell r="AH101">
            <v>33640.92</v>
          </cell>
          <cell r="AI101">
            <v>71658.570000000007</v>
          </cell>
          <cell r="AJ101">
            <v>21127.21</v>
          </cell>
          <cell r="AK101">
            <v>20743.97</v>
          </cell>
          <cell r="AL101">
            <v>527442.81000000006</v>
          </cell>
          <cell r="AM101">
            <v>123988.82</v>
          </cell>
        </row>
        <row r="103">
          <cell r="C103" t="str">
            <v xml:space="preserve"> </v>
          </cell>
          <cell r="D103" t="str">
            <v xml:space="preserve"> </v>
          </cell>
          <cell r="E103" t="str">
            <v xml:space="preserve"> </v>
          </cell>
          <cell r="F103" t="str">
            <v xml:space="preserve"> </v>
          </cell>
          <cell r="G103" t="str">
            <v xml:space="preserve"> </v>
          </cell>
          <cell r="H103" t="str">
            <v xml:space="preserve"> </v>
          </cell>
          <cell r="I103" t="str">
            <v xml:space="preserve"> </v>
          </cell>
          <cell r="J103" t="str">
            <v xml:space="preserve"> </v>
          </cell>
          <cell r="K103" t="str">
            <v xml:space="preserve"> </v>
          </cell>
          <cell r="L103" t="str">
            <v xml:space="preserve"> </v>
          </cell>
          <cell r="M103" t="str">
            <v xml:space="preserve"> </v>
          </cell>
          <cell r="N103" t="str">
            <v xml:space="preserve"> 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  <cell r="R103" t="str">
            <v xml:space="preserve"> </v>
          </cell>
          <cell r="S103" t="str">
            <v xml:space="preserve"> </v>
          </cell>
          <cell r="T103" t="str">
            <v xml:space="preserve"> </v>
          </cell>
          <cell r="U103" t="str">
            <v xml:space="preserve"> </v>
          </cell>
          <cell r="V103" t="str">
            <v xml:space="preserve"> </v>
          </cell>
          <cell r="W103" t="str">
            <v xml:space="preserve"> </v>
          </cell>
          <cell r="X103" t="str">
            <v xml:space="preserve"> </v>
          </cell>
          <cell r="Y103" t="str">
            <v xml:space="preserve"> </v>
          </cell>
          <cell r="Z103" t="str">
            <v xml:space="preserve"> </v>
          </cell>
          <cell r="AA103" t="str">
            <v xml:space="preserve"> </v>
          </cell>
          <cell r="AB103" t="str">
            <v xml:space="preserve"> </v>
          </cell>
          <cell r="AC103" t="str">
            <v xml:space="preserve"> </v>
          </cell>
          <cell r="AD103" t="str">
            <v xml:space="preserve"> </v>
          </cell>
          <cell r="AE103" t="str">
            <v xml:space="preserve"> </v>
          </cell>
          <cell r="AF103" t="str">
            <v xml:space="preserve"> </v>
          </cell>
          <cell r="AG103" t="str">
            <v xml:space="preserve"> </v>
          </cell>
          <cell r="AH103" t="str">
            <v xml:space="preserve"> </v>
          </cell>
          <cell r="AI103" t="str">
            <v xml:space="preserve"> </v>
          </cell>
          <cell r="AJ103" t="str">
            <v xml:space="preserve"> </v>
          </cell>
          <cell r="AK103" t="str">
            <v xml:space="preserve"> </v>
          </cell>
          <cell r="AL103" t="str">
            <v xml:space="preserve"> </v>
          </cell>
          <cell r="AM103" t="str">
            <v xml:space="preserve"> </v>
          </cell>
        </row>
        <row r="104">
          <cell r="A104" t="str">
            <v xml:space="preserve"> </v>
          </cell>
          <cell r="B104" t="str">
            <v xml:space="preserve"> </v>
          </cell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  <cell r="AF104"/>
          <cell r="AG104"/>
          <cell r="AH104"/>
          <cell r="AI104"/>
          <cell r="AJ104"/>
          <cell r="AK104"/>
          <cell r="AL104"/>
          <cell r="AM104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19612.5</v>
          </cell>
          <cell r="D9">
            <v>0</v>
          </cell>
          <cell r="E9">
            <v>19612.5</v>
          </cell>
          <cell r="F9">
            <v>3032.76</v>
          </cell>
          <cell r="G9">
            <v>0</v>
          </cell>
          <cell r="H9">
            <v>3032.76</v>
          </cell>
          <cell r="I9">
            <v>16579.740000000002</v>
          </cell>
          <cell r="J9">
            <v>0</v>
          </cell>
          <cell r="K9">
            <v>0</v>
          </cell>
        </row>
        <row r="10">
          <cell r="A10" t="str">
            <v>00005</v>
          </cell>
          <cell r="B10" t="str">
            <v>Contreras García Lucila</v>
          </cell>
          <cell r="C10">
            <v>24015</v>
          </cell>
          <cell r="D10">
            <v>0</v>
          </cell>
          <cell r="E10">
            <v>24015</v>
          </cell>
          <cell r="F10">
            <v>4555.32</v>
          </cell>
          <cell r="G10">
            <v>0</v>
          </cell>
          <cell r="H10">
            <v>4555.32</v>
          </cell>
          <cell r="I10">
            <v>19459.68</v>
          </cell>
          <cell r="J10">
            <v>0</v>
          </cell>
          <cell r="K10">
            <v>0</v>
          </cell>
        </row>
        <row r="11">
          <cell r="A11" t="str">
            <v>00007</v>
          </cell>
          <cell r="B11" t="str">
            <v>De León Corona Jane Vanessa</v>
          </cell>
          <cell r="C11">
            <v>19612.5</v>
          </cell>
          <cell r="D11">
            <v>0</v>
          </cell>
          <cell r="E11">
            <v>19612.5</v>
          </cell>
          <cell r="F11">
            <v>3032.76</v>
          </cell>
          <cell r="G11">
            <v>0</v>
          </cell>
          <cell r="H11">
            <v>3032.76</v>
          </cell>
          <cell r="I11">
            <v>16579.740000000002</v>
          </cell>
          <cell r="J11">
            <v>0</v>
          </cell>
          <cell r="K11">
            <v>0</v>
          </cell>
        </row>
        <row r="12">
          <cell r="A12" t="str">
            <v>00015</v>
          </cell>
          <cell r="B12" t="str">
            <v>López Hueso Tayde Lucina</v>
          </cell>
          <cell r="C12">
            <v>24015</v>
          </cell>
          <cell r="D12">
            <v>0</v>
          </cell>
          <cell r="E12">
            <v>24015</v>
          </cell>
          <cell r="F12">
            <v>4555.32</v>
          </cell>
          <cell r="G12">
            <v>0</v>
          </cell>
          <cell r="H12">
            <v>4555.32</v>
          </cell>
          <cell r="I12">
            <v>19459.68</v>
          </cell>
          <cell r="J12">
            <v>0</v>
          </cell>
          <cell r="K12">
            <v>0</v>
          </cell>
        </row>
        <row r="13">
          <cell r="A13" t="str">
            <v>00021</v>
          </cell>
          <cell r="B13" t="str">
            <v>Rojas Lopez Miguel Angel</v>
          </cell>
          <cell r="C13">
            <v>13197</v>
          </cell>
          <cell r="D13">
            <v>0</v>
          </cell>
          <cell r="E13">
            <v>13197</v>
          </cell>
          <cell r="F13">
            <v>1143.31</v>
          </cell>
          <cell r="G13">
            <v>0</v>
          </cell>
          <cell r="H13">
            <v>1143.31</v>
          </cell>
          <cell r="I13">
            <v>12053.69</v>
          </cell>
          <cell r="J13">
            <v>0</v>
          </cell>
          <cell r="K13">
            <v>0</v>
          </cell>
        </row>
        <row r="14">
          <cell r="A14" t="str">
            <v>00042</v>
          </cell>
          <cell r="B14" t="str">
            <v>Muciño Velazquez Erika Viviana</v>
          </cell>
          <cell r="C14">
            <v>16334.5</v>
          </cell>
          <cell r="D14">
            <v>0</v>
          </cell>
          <cell r="E14">
            <v>16334.5</v>
          </cell>
          <cell r="F14">
            <v>2183.34</v>
          </cell>
          <cell r="G14">
            <v>0</v>
          </cell>
          <cell r="H14">
            <v>2183.34</v>
          </cell>
          <cell r="I14">
            <v>14151.16</v>
          </cell>
          <cell r="J14">
            <v>0</v>
          </cell>
          <cell r="K14">
            <v>0</v>
          </cell>
        </row>
        <row r="15">
          <cell r="A15" t="str">
            <v>00061</v>
          </cell>
          <cell r="B15" t="str">
            <v>Arreola Castañeda Alberto</v>
          </cell>
          <cell r="C15">
            <v>16666.5</v>
          </cell>
          <cell r="D15">
            <v>0</v>
          </cell>
          <cell r="E15">
            <v>16666.5</v>
          </cell>
          <cell r="F15">
            <v>2236.46</v>
          </cell>
          <cell r="G15">
            <v>0</v>
          </cell>
          <cell r="H15">
            <v>2236.46</v>
          </cell>
          <cell r="I15">
            <v>14430.04</v>
          </cell>
          <cell r="J15">
            <v>0</v>
          </cell>
          <cell r="K15">
            <v>0</v>
          </cell>
        </row>
        <row r="16">
          <cell r="A16" t="str">
            <v>00067</v>
          </cell>
          <cell r="B16" t="str">
            <v>Flores Diaz Maria De La Luz</v>
          </cell>
          <cell r="C16">
            <v>7085</v>
          </cell>
          <cell r="D16">
            <v>0</v>
          </cell>
          <cell r="E16">
            <v>7085</v>
          </cell>
          <cell r="F16">
            <v>281.37</v>
          </cell>
          <cell r="G16">
            <v>0</v>
          </cell>
          <cell r="H16">
            <v>281.37</v>
          </cell>
          <cell r="I16">
            <v>6803.63</v>
          </cell>
          <cell r="J16">
            <v>0</v>
          </cell>
          <cell r="K16">
            <v>0</v>
          </cell>
        </row>
        <row r="17">
          <cell r="A17" t="str">
            <v>00071</v>
          </cell>
          <cell r="B17" t="str">
            <v>Huerta Gomez Elizabeth</v>
          </cell>
          <cell r="C17">
            <v>21812.5</v>
          </cell>
          <cell r="D17">
            <v>0</v>
          </cell>
          <cell r="E17">
            <v>21812.5</v>
          </cell>
          <cell r="F17">
            <v>3963.45</v>
          </cell>
          <cell r="G17">
            <v>0</v>
          </cell>
          <cell r="H17">
            <v>3963.45</v>
          </cell>
          <cell r="I17">
            <v>17849.05</v>
          </cell>
          <cell r="J17">
            <v>0</v>
          </cell>
          <cell r="K17">
            <v>0</v>
          </cell>
        </row>
        <row r="18">
          <cell r="A18" t="str">
            <v>00080</v>
          </cell>
          <cell r="B18" t="str">
            <v>Romero Romero Ingrid</v>
          </cell>
          <cell r="C18">
            <v>25840</v>
          </cell>
          <cell r="D18">
            <v>0</v>
          </cell>
          <cell r="E18">
            <v>25840</v>
          </cell>
          <cell r="F18">
            <v>4945.1400000000003</v>
          </cell>
          <cell r="G18">
            <v>0</v>
          </cell>
          <cell r="H18">
            <v>4945.1400000000003</v>
          </cell>
          <cell r="I18">
            <v>20894.86</v>
          </cell>
          <cell r="J18">
            <v>0</v>
          </cell>
          <cell r="K18">
            <v>0</v>
          </cell>
        </row>
        <row r="19">
          <cell r="A19" t="str">
            <v>00093</v>
          </cell>
          <cell r="B19" t="str">
            <v>Hernandez Virgen Veronica</v>
          </cell>
          <cell r="C19">
            <v>15280</v>
          </cell>
          <cell r="D19">
            <v>0</v>
          </cell>
          <cell r="E19">
            <v>15280</v>
          </cell>
          <cell r="F19">
            <v>1740.05</v>
          </cell>
          <cell r="G19">
            <v>0</v>
          </cell>
          <cell r="H19">
            <v>1740.05</v>
          </cell>
          <cell r="I19">
            <v>13539.95</v>
          </cell>
          <cell r="J19">
            <v>0</v>
          </cell>
          <cell r="K19">
            <v>0</v>
          </cell>
        </row>
        <row r="20">
          <cell r="A20" t="str">
            <v>00096</v>
          </cell>
          <cell r="B20" t="str">
            <v>Sanchez Sanchez Micaela</v>
          </cell>
          <cell r="C20">
            <v>7085</v>
          </cell>
          <cell r="D20">
            <v>0</v>
          </cell>
          <cell r="E20">
            <v>7085</v>
          </cell>
          <cell r="F20">
            <v>281.37</v>
          </cell>
          <cell r="G20">
            <v>0</v>
          </cell>
          <cell r="H20">
            <v>281.37</v>
          </cell>
          <cell r="I20">
            <v>6803.63</v>
          </cell>
          <cell r="J20">
            <v>0</v>
          </cell>
          <cell r="K20">
            <v>0</v>
          </cell>
        </row>
        <row r="21">
          <cell r="A21" t="str">
            <v>00113</v>
          </cell>
          <cell r="B21" t="str">
            <v>Hernandez Murillo Jose Adrian</v>
          </cell>
          <cell r="C21">
            <v>29049</v>
          </cell>
          <cell r="D21">
            <v>0</v>
          </cell>
          <cell r="E21">
            <v>29049</v>
          </cell>
          <cell r="F21">
            <v>5630.58</v>
          </cell>
          <cell r="G21">
            <v>0</v>
          </cell>
          <cell r="H21">
            <v>5630.58</v>
          </cell>
          <cell r="I21">
            <v>23418.42</v>
          </cell>
          <cell r="J21">
            <v>0</v>
          </cell>
          <cell r="K21">
            <v>0</v>
          </cell>
        </row>
        <row r="22">
          <cell r="A22" t="str">
            <v>00118</v>
          </cell>
          <cell r="B22" t="str">
            <v>Ramirez Gallegos Lorena</v>
          </cell>
          <cell r="C22">
            <v>14250</v>
          </cell>
          <cell r="D22">
            <v>0</v>
          </cell>
          <cell r="E22">
            <v>14250</v>
          </cell>
          <cell r="F22">
            <v>1257.8800000000001</v>
          </cell>
          <cell r="G22">
            <v>0</v>
          </cell>
          <cell r="H22">
            <v>1257.8800000000001</v>
          </cell>
          <cell r="I22">
            <v>12992.12</v>
          </cell>
          <cell r="J22">
            <v>0</v>
          </cell>
          <cell r="K22">
            <v>0</v>
          </cell>
        </row>
        <row r="23">
          <cell r="A23" t="str">
            <v>00156</v>
          </cell>
          <cell r="B23" t="str">
            <v>Carrillo Carrillo Sandra Luz</v>
          </cell>
          <cell r="C23">
            <v>13197</v>
          </cell>
          <cell r="D23">
            <v>0</v>
          </cell>
          <cell r="E23">
            <v>13197</v>
          </cell>
          <cell r="F23">
            <v>1143.31</v>
          </cell>
          <cell r="G23">
            <v>0</v>
          </cell>
          <cell r="H23">
            <v>1143.31</v>
          </cell>
          <cell r="I23">
            <v>12053.69</v>
          </cell>
          <cell r="J23">
            <v>0</v>
          </cell>
          <cell r="K23">
            <v>0</v>
          </cell>
        </row>
        <row r="24">
          <cell r="A24" t="str">
            <v>00158</v>
          </cell>
          <cell r="B24" t="str">
            <v>Melendez Quezada Owen Mario</v>
          </cell>
          <cell r="C24">
            <v>15280</v>
          </cell>
          <cell r="D24">
            <v>0</v>
          </cell>
          <cell r="E24">
            <v>15280</v>
          </cell>
          <cell r="F24">
            <v>1740.05</v>
          </cell>
          <cell r="G24">
            <v>0</v>
          </cell>
          <cell r="H24">
            <v>1740.05</v>
          </cell>
          <cell r="I24">
            <v>13539.95</v>
          </cell>
          <cell r="J24">
            <v>0</v>
          </cell>
          <cell r="K24">
            <v>0</v>
          </cell>
        </row>
        <row r="25">
          <cell r="A25" t="str">
            <v>00163</v>
          </cell>
          <cell r="B25" t="str">
            <v>Zamora Vazquez Samuel Hector</v>
          </cell>
          <cell r="C25">
            <v>16398.900000000001</v>
          </cell>
          <cell r="D25">
            <v>0</v>
          </cell>
          <cell r="E25">
            <v>16398.900000000001</v>
          </cell>
          <cell r="F25">
            <v>2287.0300000000002</v>
          </cell>
          <cell r="G25">
            <v>0</v>
          </cell>
          <cell r="H25">
            <v>2287.0300000000002</v>
          </cell>
          <cell r="I25">
            <v>14111.87</v>
          </cell>
          <cell r="J25">
            <v>0</v>
          </cell>
          <cell r="K25">
            <v>0</v>
          </cell>
        </row>
        <row r="26">
          <cell r="A26" t="str">
            <v>00165</v>
          </cell>
          <cell r="B26" t="str">
            <v>Gomez Dueñas Roselia</v>
          </cell>
          <cell r="C26">
            <v>11100</v>
          </cell>
          <cell r="D26">
            <v>0</v>
          </cell>
          <cell r="E26">
            <v>11100</v>
          </cell>
          <cell r="F26">
            <v>915.16</v>
          </cell>
          <cell r="G26">
            <v>0</v>
          </cell>
          <cell r="H26">
            <v>915.16</v>
          </cell>
          <cell r="I26">
            <v>10184.84</v>
          </cell>
          <cell r="J26">
            <v>0</v>
          </cell>
          <cell r="K26">
            <v>0</v>
          </cell>
        </row>
        <row r="27">
          <cell r="A27" t="str">
            <v>00169</v>
          </cell>
          <cell r="B27" t="str">
            <v>Tovar Lopez Rogelio</v>
          </cell>
          <cell r="C27">
            <v>26250</v>
          </cell>
          <cell r="D27">
            <v>0</v>
          </cell>
          <cell r="E27">
            <v>26250</v>
          </cell>
          <cell r="F27">
            <v>5032.72</v>
          </cell>
          <cell r="G27">
            <v>0</v>
          </cell>
          <cell r="H27">
            <v>5032.72</v>
          </cell>
          <cell r="I27">
            <v>21217.279999999999</v>
          </cell>
          <cell r="J27">
            <v>0</v>
          </cell>
          <cell r="K27">
            <v>0</v>
          </cell>
        </row>
        <row r="28">
          <cell r="A28" t="str">
            <v>00187</v>
          </cell>
          <cell r="B28" t="str">
            <v>Gallegos Negrete Rosa Elena</v>
          </cell>
          <cell r="C28">
            <v>11100</v>
          </cell>
          <cell r="D28">
            <v>0</v>
          </cell>
          <cell r="E28">
            <v>11100</v>
          </cell>
          <cell r="F28">
            <v>915.16</v>
          </cell>
          <cell r="G28">
            <v>0</v>
          </cell>
          <cell r="H28">
            <v>915.16</v>
          </cell>
          <cell r="I28">
            <v>10184.84</v>
          </cell>
          <cell r="J28">
            <v>0</v>
          </cell>
          <cell r="K28">
            <v>0</v>
          </cell>
        </row>
        <row r="29">
          <cell r="A29" t="str">
            <v>00195</v>
          </cell>
          <cell r="B29" t="str">
            <v>Murguia Escobedo Sandra Buenaventura</v>
          </cell>
          <cell r="C29">
            <v>13197</v>
          </cell>
          <cell r="D29">
            <v>0</v>
          </cell>
          <cell r="E29">
            <v>13197</v>
          </cell>
          <cell r="F29">
            <v>1143.31</v>
          </cell>
          <cell r="G29">
            <v>0</v>
          </cell>
          <cell r="H29">
            <v>1143.31</v>
          </cell>
          <cell r="I29">
            <v>12053.69</v>
          </cell>
          <cell r="J29">
            <v>0</v>
          </cell>
          <cell r="K29">
            <v>0</v>
          </cell>
        </row>
        <row r="30">
          <cell r="A30" t="str">
            <v>00199</v>
          </cell>
          <cell r="B30" t="str">
            <v>Meza Arana Mayra Gisela</v>
          </cell>
          <cell r="C30">
            <v>19612.5</v>
          </cell>
          <cell r="D30">
            <v>0</v>
          </cell>
          <cell r="E30">
            <v>19612.5</v>
          </cell>
          <cell r="F30">
            <v>3032.76</v>
          </cell>
          <cell r="G30">
            <v>0</v>
          </cell>
          <cell r="H30">
            <v>3032.76</v>
          </cell>
          <cell r="I30">
            <v>16579.740000000002</v>
          </cell>
          <cell r="J30">
            <v>0</v>
          </cell>
          <cell r="K30">
            <v>0</v>
          </cell>
        </row>
        <row r="31">
          <cell r="A31" t="str">
            <v>00202</v>
          </cell>
          <cell r="B31" t="str">
            <v>Arciniega Oropeza Alejandra Paola</v>
          </cell>
          <cell r="C31">
            <v>18176</v>
          </cell>
          <cell r="D31">
            <v>0</v>
          </cell>
          <cell r="E31">
            <v>18176</v>
          </cell>
          <cell r="F31">
            <v>2203.41</v>
          </cell>
          <cell r="G31">
            <v>0</v>
          </cell>
          <cell r="H31">
            <v>2203.41</v>
          </cell>
          <cell r="I31">
            <v>15972.59</v>
          </cell>
          <cell r="J31">
            <v>0</v>
          </cell>
          <cell r="K31">
            <v>0</v>
          </cell>
        </row>
        <row r="32">
          <cell r="A32" t="str">
            <v>00216</v>
          </cell>
          <cell r="B32" t="str">
            <v>Decena Hernandez Lizette</v>
          </cell>
          <cell r="C32">
            <v>17410</v>
          </cell>
          <cell r="D32">
            <v>0</v>
          </cell>
          <cell r="E32">
            <v>17410</v>
          </cell>
          <cell r="F32">
            <v>2469.6</v>
          </cell>
          <cell r="G32">
            <v>0</v>
          </cell>
          <cell r="H32">
            <v>2469.6</v>
          </cell>
          <cell r="I32">
            <v>14940.4</v>
          </cell>
          <cell r="J32">
            <v>0</v>
          </cell>
          <cell r="K32">
            <v>0</v>
          </cell>
        </row>
        <row r="33">
          <cell r="A33" t="str">
            <v>00276</v>
          </cell>
          <cell r="B33" t="str">
            <v>Mata Avila Jesus</v>
          </cell>
          <cell r="C33">
            <v>17125</v>
          </cell>
          <cell r="D33">
            <v>0</v>
          </cell>
          <cell r="E33">
            <v>17125</v>
          </cell>
          <cell r="F33">
            <v>2379.11</v>
          </cell>
          <cell r="G33">
            <v>0</v>
          </cell>
          <cell r="H33">
            <v>2379.11</v>
          </cell>
          <cell r="I33">
            <v>14745.89</v>
          </cell>
          <cell r="J33">
            <v>0</v>
          </cell>
          <cell r="K33">
            <v>0</v>
          </cell>
        </row>
        <row r="34">
          <cell r="A34" t="str">
            <v>00279</v>
          </cell>
          <cell r="B34" t="str">
            <v>Bravo Garcia Andrea Nallely</v>
          </cell>
          <cell r="C34">
            <v>7430</v>
          </cell>
          <cell r="D34">
            <v>0</v>
          </cell>
          <cell r="E34">
            <v>7430</v>
          </cell>
          <cell r="F34">
            <v>303.45</v>
          </cell>
          <cell r="G34">
            <v>0</v>
          </cell>
          <cell r="H34">
            <v>303.45</v>
          </cell>
          <cell r="I34">
            <v>7126.55</v>
          </cell>
          <cell r="J34">
            <v>0</v>
          </cell>
          <cell r="K34">
            <v>0</v>
          </cell>
        </row>
        <row r="35">
          <cell r="A35" t="str">
            <v>00451</v>
          </cell>
          <cell r="B35" t="str">
            <v>Partida Ceja Francisco Javier</v>
          </cell>
          <cell r="C35">
            <v>15280</v>
          </cell>
          <cell r="D35">
            <v>0</v>
          </cell>
          <cell r="E35">
            <v>15280</v>
          </cell>
          <cell r="F35">
            <v>1740.05</v>
          </cell>
          <cell r="G35">
            <v>0</v>
          </cell>
          <cell r="H35">
            <v>1740.05</v>
          </cell>
          <cell r="I35">
            <v>13539.95</v>
          </cell>
          <cell r="J35">
            <v>0</v>
          </cell>
          <cell r="K35">
            <v>0</v>
          </cell>
        </row>
        <row r="36">
          <cell r="A36" t="str">
            <v>00461</v>
          </cell>
          <cell r="B36" t="str">
            <v>Borrayo De La Cruz Ericka Guillermina</v>
          </cell>
          <cell r="C36">
            <v>11100</v>
          </cell>
          <cell r="D36">
            <v>0</v>
          </cell>
          <cell r="E36">
            <v>11100</v>
          </cell>
          <cell r="F36">
            <v>915.16</v>
          </cell>
          <cell r="G36">
            <v>0</v>
          </cell>
          <cell r="H36">
            <v>915.16</v>
          </cell>
          <cell r="I36">
            <v>10184.84</v>
          </cell>
          <cell r="J36">
            <v>0</v>
          </cell>
          <cell r="K36">
            <v>0</v>
          </cell>
        </row>
        <row r="37">
          <cell r="A37" t="str">
            <v>00517</v>
          </cell>
          <cell r="B37" t="str">
            <v>Alvarado Rojas Mayra Alejandra</v>
          </cell>
          <cell r="C37">
            <v>10717.5</v>
          </cell>
          <cell r="D37">
            <v>0</v>
          </cell>
          <cell r="E37">
            <v>10717.5</v>
          </cell>
          <cell r="F37">
            <v>873.54</v>
          </cell>
          <cell r="G37">
            <v>0</v>
          </cell>
          <cell r="H37">
            <v>873.54</v>
          </cell>
          <cell r="I37">
            <v>9843.9599999999991</v>
          </cell>
          <cell r="J37">
            <v>0</v>
          </cell>
          <cell r="K37">
            <v>0</v>
          </cell>
        </row>
        <row r="38">
          <cell r="A38" t="str">
            <v>00743</v>
          </cell>
          <cell r="B38" t="str">
            <v>Martinez Macias  Norma Irene</v>
          </cell>
          <cell r="C38">
            <v>19240</v>
          </cell>
          <cell r="D38">
            <v>0</v>
          </cell>
          <cell r="E38">
            <v>19240</v>
          </cell>
          <cell r="F38">
            <v>2966.01</v>
          </cell>
          <cell r="G38">
            <v>0</v>
          </cell>
          <cell r="H38">
            <v>2966.01</v>
          </cell>
          <cell r="I38">
            <v>16273.99</v>
          </cell>
          <cell r="J38">
            <v>0</v>
          </cell>
          <cell r="K38">
            <v>0</v>
          </cell>
        </row>
        <row r="39">
          <cell r="A39" t="str">
            <v>00781</v>
          </cell>
          <cell r="B39" t="str">
            <v>Hernandez Diaz Genesis</v>
          </cell>
          <cell r="C39">
            <v>10640</v>
          </cell>
          <cell r="D39">
            <v>0</v>
          </cell>
          <cell r="E39">
            <v>10640</v>
          </cell>
          <cell r="F39">
            <v>865.11</v>
          </cell>
          <cell r="G39">
            <v>0</v>
          </cell>
          <cell r="H39">
            <v>865.11</v>
          </cell>
          <cell r="I39">
            <v>9774.89</v>
          </cell>
          <cell r="J39">
            <v>0</v>
          </cell>
          <cell r="K39">
            <v>0</v>
          </cell>
        </row>
        <row r="40">
          <cell r="A40" t="str">
            <v>00836</v>
          </cell>
          <cell r="B40" t="str">
            <v>Arredondo Zuñiga Victor Manuel</v>
          </cell>
          <cell r="C40">
            <v>10640</v>
          </cell>
          <cell r="D40">
            <v>0</v>
          </cell>
          <cell r="E40">
            <v>10640</v>
          </cell>
          <cell r="F40">
            <v>865.11</v>
          </cell>
          <cell r="G40">
            <v>0</v>
          </cell>
          <cell r="H40">
            <v>865.11</v>
          </cell>
          <cell r="I40">
            <v>9774.89</v>
          </cell>
          <cell r="J40">
            <v>0</v>
          </cell>
          <cell r="K40">
            <v>0</v>
          </cell>
        </row>
        <row r="41">
          <cell r="A41" t="str">
            <v>00837</v>
          </cell>
          <cell r="B41" t="str">
            <v>Ortiz Mora Jose Alberto</v>
          </cell>
          <cell r="C41">
            <v>16666.5</v>
          </cell>
          <cell r="D41">
            <v>0</v>
          </cell>
          <cell r="E41">
            <v>16666.5</v>
          </cell>
          <cell r="F41">
            <v>2236.46</v>
          </cell>
          <cell r="G41">
            <v>0</v>
          </cell>
          <cell r="H41">
            <v>2236.46</v>
          </cell>
          <cell r="I41">
            <v>14430.04</v>
          </cell>
          <cell r="J41">
            <v>0</v>
          </cell>
          <cell r="K41">
            <v>0</v>
          </cell>
        </row>
        <row r="42">
          <cell r="A42" t="str">
            <v>00838</v>
          </cell>
          <cell r="B42" t="str">
            <v>Hernandez García Ramiro</v>
          </cell>
          <cell r="C42">
            <v>39646</v>
          </cell>
          <cell r="D42">
            <v>0</v>
          </cell>
          <cell r="E42">
            <v>39646</v>
          </cell>
          <cell r="F42">
            <v>7894.1</v>
          </cell>
          <cell r="G42">
            <v>0</v>
          </cell>
          <cell r="H42">
            <v>7894.1</v>
          </cell>
          <cell r="I42">
            <v>31751.9</v>
          </cell>
          <cell r="J42">
            <v>0</v>
          </cell>
          <cell r="K42">
            <v>0</v>
          </cell>
        </row>
        <row r="43">
          <cell r="A43" t="str">
            <v>00839</v>
          </cell>
          <cell r="B43" t="str">
            <v>Reyes Granada Araceli Janeth</v>
          </cell>
          <cell r="C43">
            <v>26721.5</v>
          </cell>
          <cell r="D43">
            <v>0</v>
          </cell>
          <cell r="E43">
            <v>26721.5</v>
          </cell>
          <cell r="F43">
            <v>5133.43</v>
          </cell>
          <cell r="G43">
            <v>0</v>
          </cell>
          <cell r="H43">
            <v>5133.43</v>
          </cell>
          <cell r="I43">
            <v>21588.07</v>
          </cell>
          <cell r="J43">
            <v>0</v>
          </cell>
          <cell r="K43">
            <v>0</v>
          </cell>
        </row>
        <row r="44">
          <cell r="A44" t="str">
            <v>00840</v>
          </cell>
          <cell r="B44" t="str">
            <v>Navarro Villa Lorena</v>
          </cell>
          <cell r="C44">
            <v>22326.5</v>
          </cell>
          <cell r="D44">
            <v>0</v>
          </cell>
          <cell r="E44">
            <v>22326.5</v>
          </cell>
          <cell r="F44">
            <v>4194.66</v>
          </cell>
          <cell r="G44">
            <v>0</v>
          </cell>
          <cell r="H44">
            <v>4194.66</v>
          </cell>
          <cell r="I44">
            <v>18131.84</v>
          </cell>
          <cell r="J44">
            <v>0</v>
          </cell>
          <cell r="K44">
            <v>0</v>
          </cell>
        </row>
        <row r="45">
          <cell r="A45" t="str">
            <v>00842</v>
          </cell>
          <cell r="B45" t="str">
            <v>Mendez Salcedo Jorge Alberto</v>
          </cell>
          <cell r="C45">
            <v>29049</v>
          </cell>
          <cell r="D45">
            <v>0</v>
          </cell>
          <cell r="E45">
            <v>29049</v>
          </cell>
          <cell r="F45">
            <v>5630.58</v>
          </cell>
          <cell r="G45">
            <v>0</v>
          </cell>
          <cell r="H45">
            <v>5630.58</v>
          </cell>
          <cell r="I45">
            <v>23418.42</v>
          </cell>
          <cell r="J45">
            <v>0</v>
          </cell>
          <cell r="K45">
            <v>0</v>
          </cell>
        </row>
        <row r="46">
          <cell r="A46" t="str">
            <v>00843</v>
          </cell>
          <cell r="B46" t="str">
            <v>Dominguez Vazquez Fernando</v>
          </cell>
          <cell r="C46">
            <v>10000</v>
          </cell>
          <cell r="D46">
            <v>0</v>
          </cell>
          <cell r="E46">
            <v>10000</v>
          </cell>
          <cell r="F46">
            <v>795.48</v>
          </cell>
          <cell r="G46">
            <v>0</v>
          </cell>
          <cell r="H46">
            <v>795.48</v>
          </cell>
          <cell r="I46">
            <v>9204.52</v>
          </cell>
          <cell r="J46">
            <v>0</v>
          </cell>
          <cell r="K46">
            <v>0</v>
          </cell>
        </row>
        <row r="47">
          <cell r="A47" t="str">
            <v>00845</v>
          </cell>
          <cell r="B47" t="str">
            <v>Santillan Gonzalez Maria De La Paz</v>
          </cell>
          <cell r="C47">
            <v>7085</v>
          </cell>
          <cell r="D47">
            <v>0</v>
          </cell>
          <cell r="E47">
            <v>7085</v>
          </cell>
          <cell r="F47">
            <v>281.37</v>
          </cell>
          <cell r="G47">
            <v>0</v>
          </cell>
          <cell r="H47">
            <v>281.37</v>
          </cell>
          <cell r="I47">
            <v>6803.63</v>
          </cell>
          <cell r="J47">
            <v>0</v>
          </cell>
          <cell r="K47">
            <v>0</v>
          </cell>
        </row>
        <row r="48">
          <cell r="A48" t="str">
            <v>00846</v>
          </cell>
          <cell r="B48" t="str">
            <v>Rodriguez Ramirez Magdaleno</v>
          </cell>
          <cell r="C48">
            <v>7085</v>
          </cell>
          <cell r="D48">
            <v>0</v>
          </cell>
          <cell r="E48">
            <v>7085</v>
          </cell>
          <cell r="F48">
            <v>281.37</v>
          </cell>
          <cell r="G48">
            <v>0</v>
          </cell>
          <cell r="H48">
            <v>281.37</v>
          </cell>
          <cell r="I48">
            <v>6803.63</v>
          </cell>
          <cell r="J48">
            <v>0</v>
          </cell>
          <cell r="K48">
            <v>0</v>
          </cell>
        </row>
        <row r="49">
          <cell r="A49" t="str">
            <v>00848</v>
          </cell>
          <cell r="B49" t="str">
            <v>Rivas Padilla Margarita</v>
          </cell>
          <cell r="C49">
            <v>16666.5</v>
          </cell>
          <cell r="D49">
            <v>0</v>
          </cell>
          <cell r="E49">
            <v>16666.5</v>
          </cell>
          <cell r="F49">
            <v>2236.46</v>
          </cell>
          <cell r="G49">
            <v>0</v>
          </cell>
          <cell r="H49">
            <v>2236.46</v>
          </cell>
          <cell r="I49">
            <v>14430.04</v>
          </cell>
          <cell r="J49">
            <v>0</v>
          </cell>
          <cell r="K49">
            <v>0</v>
          </cell>
        </row>
        <row r="50">
          <cell r="A50" t="str">
            <v>00850</v>
          </cell>
          <cell r="B50" t="str">
            <v>Becerra Iñiguez Julio Ricardo</v>
          </cell>
          <cell r="C50">
            <v>7085</v>
          </cell>
          <cell r="D50">
            <v>0</v>
          </cell>
          <cell r="E50">
            <v>7085</v>
          </cell>
          <cell r="F50">
            <v>281.37</v>
          </cell>
          <cell r="G50">
            <v>0</v>
          </cell>
          <cell r="H50">
            <v>281.37</v>
          </cell>
          <cell r="I50">
            <v>6803.63</v>
          </cell>
          <cell r="J50">
            <v>0</v>
          </cell>
          <cell r="K50">
            <v>0</v>
          </cell>
        </row>
        <row r="51">
          <cell r="A51" t="str">
            <v>00853</v>
          </cell>
          <cell r="B51" t="str">
            <v>Ayala Rodriguez Eliazer</v>
          </cell>
          <cell r="C51">
            <v>20000</v>
          </cell>
          <cell r="D51">
            <v>0</v>
          </cell>
          <cell r="E51">
            <v>20000</v>
          </cell>
          <cell r="F51">
            <v>3127.14</v>
          </cell>
          <cell r="G51">
            <v>0</v>
          </cell>
          <cell r="H51">
            <v>3127.14</v>
          </cell>
          <cell r="I51">
            <v>16872.86</v>
          </cell>
          <cell r="J51">
            <v>0</v>
          </cell>
          <cell r="K51">
            <v>0</v>
          </cell>
        </row>
        <row r="52">
          <cell r="A52" t="str">
            <v>00855</v>
          </cell>
          <cell r="B52" t="str">
            <v>Luna Medrano Cesar Alejandro</v>
          </cell>
          <cell r="C52">
            <v>21500</v>
          </cell>
          <cell r="D52">
            <v>0</v>
          </cell>
          <cell r="E52">
            <v>21500</v>
          </cell>
          <cell r="F52">
            <v>3819.26</v>
          </cell>
          <cell r="G52">
            <v>0</v>
          </cell>
          <cell r="H52">
            <v>3819.26</v>
          </cell>
          <cell r="I52">
            <v>17680.740000000002</v>
          </cell>
          <cell r="J52">
            <v>0</v>
          </cell>
          <cell r="K52">
            <v>0</v>
          </cell>
        </row>
        <row r="53">
          <cell r="A53" t="str">
            <v>00856</v>
          </cell>
          <cell r="B53" t="str">
            <v>Iñiguez Ibarra Gustavo</v>
          </cell>
          <cell r="C53">
            <v>16650</v>
          </cell>
          <cell r="D53">
            <v>0</v>
          </cell>
          <cell r="E53">
            <v>16650</v>
          </cell>
          <cell r="F53">
            <v>2233.8200000000002</v>
          </cell>
          <cell r="G53">
            <v>0</v>
          </cell>
          <cell r="H53">
            <v>2233.8200000000002</v>
          </cell>
          <cell r="I53">
            <v>14416.18</v>
          </cell>
          <cell r="J53">
            <v>0</v>
          </cell>
          <cell r="K53">
            <v>0</v>
          </cell>
        </row>
        <row r="54">
          <cell r="A54" t="str">
            <v>00857</v>
          </cell>
          <cell r="B54" t="str">
            <v>Delgado Valenzuela Roberto</v>
          </cell>
          <cell r="C54">
            <v>8891</v>
          </cell>
          <cell r="D54">
            <v>0</v>
          </cell>
          <cell r="E54">
            <v>8891</v>
          </cell>
          <cell r="F54">
            <v>601.41999999999996</v>
          </cell>
          <cell r="G54">
            <v>0</v>
          </cell>
          <cell r="H54">
            <v>601.41999999999996</v>
          </cell>
          <cell r="I54">
            <v>8289.58</v>
          </cell>
          <cell r="J54">
            <v>0</v>
          </cell>
          <cell r="K54">
            <v>0</v>
          </cell>
        </row>
        <row r="55">
          <cell r="A55" t="str">
            <v>00858</v>
          </cell>
          <cell r="B55" t="str">
            <v>Chavez Mora Jesus Armando</v>
          </cell>
          <cell r="C55">
            <v>10000</v>
          </cell>
          <cell r="D55">
            <v>0</v>
          </cell>
          <cell r="E55">
            <v>10000</v>
          </cell>
          <cell r="F55">
            <v>795.48</v>
          </cell>
          <cell r="G55">
            <v>0</v>
          </cell>
          <cell r="H55">
            <v>795.48</v>
          </cell>
          <cell r="I55">
            <v>9204.52</v>
          </cell>
          <cell r="J55">
            <v>0</v>
          </cell>
          <cell r="K55">
            <v>0</v>
          </cell>
        </row>
        <row r="56">
          <cell r="A56" t="str">
            <v>00860</v>
          </cell>
          <cell r="B56" t="str">
            <v>De La Torre Gonzalez Juan Carlos</v>
          </cell>
          <cell r="C56">
            <v>17400</v>
          </cell>
          <cell r="D56">
            <v>0</v>
          </cell>
          <cell r="E56">
            <v>17400</v>
          </cell>
          <cell r="F56">
            <v>2466.4299999999998</v>
          </cell>
          <cell r="G56">
            <v>0</v>
          </cell>
          <cell r="H56">
            <v>2466.4299999999998</v>
          </cell>
          <cell r="I56">
            <v>14933.57</v>
          </cell>
          <cell r="J56">
            <v>0</v>
          </cell>
          <cell r="K56">
            <v>0</v>
          </cell>
        </row>
        <row r="57">
          <cell r="A57" t="str">
            <v>00861</v>
          </cell>
          <cell r="B57" t="str">
            <v>Cuellar Hernandez Rocio Elizabeth</v>
          </cell>
          <cell r="C57">
            <v>7085</v>
          </cell>
          <cell r="D57">
            <v>0</v>
          </cell>
          <cell r="E57">
            <v>7085</v>
          </cell>
          <cell r="F57">
            <v>281.37</v>
          </cell>
          <cell r="G57">
            <v>0</v>
          </cell>
          <cell r="H57">
            <v>281.37</v>
          </cell>
          <cell r="I57">
            <v>6803.63</v>
          </cell>
          <cell r="J57">
            <v>0</v>
          </cell>
          <cell r="K57">
            <v>0</v>
          </cell>
        </row>
        <row r="58">
          <cell r="A58" t="str">
            <v>00862</v>
          </cell>
          <cell r="B58" t="str">
            <v>Ortiz Gallardo Yuri Ernestina</v>
          </cell>
          <cell r="C58">
            <v>7085</v>
          </cell>
          <cell r="D58">
            <v>0</v>
          </cell>
          <cell r="E58">
            <v>7085</v>
          </cell>
          <cell r="F58">
            <v>281.37</v>
          </cell>
          <cell r="G58">
            <v>0</v>
          </cell>
          <cell r="H58">
            <v>281.37</v>
          </cell>
          <cell r="I58">
            <v>6803.63</v>
          </cell>
          <cell r="J58">
            <v>0</v>
          </cell>
          <cell r="K58">
            <v>0</v>
          </cell>
        </row>
        <row r="59">
          <cell r="A59" t="str">
            <v>00863</v>
          </cell>
          <cell r="B59" t="str">
            <v>Larios Calvario Manuel</v>
          </cell>
          <cell r="C59">
            <v>11666.5</v>
          </cell>
          <cell r="D59">
            <v>0</v>
          </cell>
          <cell r="E59">
            <v>11666.5</v>
          </cell>
          <cell r="F59">
            <v>976.8</v>
          </cell>
          <cell r="G59">
            <v>0</v>
          </cell>
          <cell r="H59">
            <v>976.8</v>
          </cell>
          <cell r="I59">
            <v>10689.7</v>
          </cell>
          <cell r="J59">
            <v>0</v>
          </cell>
          <cell r="K59">
            <v>0</v>
          </cell>
        </row>
        <row r="60">
          <cell r="A60" t="str">
            <v>00864</v>
          </cell>
          <cell r="B60" t="str">
            <v>Gonzalez Ramirez Miriam Noemi</v>
          </cell>
          <cell r="C60">
            <v>10000</v>
          </cell>
          <cell r="D60">
            <v>0</v>
          </cell>
          <cell r="E60">
            <v>10000</v>
          </cell>
          <cell r="F60">
            <v>795.48</v>
          </cell>
          <cell r="G60">
            <v>0</v>
          </cell>
          <cell r="H60">
            <v>795.48</v>
          </cell>
          <cell r="I60">
            <v>9204.52</v>
          </cell>
          <cell r="J60">
            <v>0</v>
          </cell>
          <cell r="K60">
            <v>0</v>
          </cell>
        </row>
        <row r="61">
          <cell r="A61" t="str">
            <v>00865</v>
          </cell>
          <cell r="B61" t="str">
            <v>Guerrero Torres Edgar Emmanuel</v>
          </cell>
          <cell r="C61">
            <v>29049</v>
          </cell>
          <cell r="D61">
            <v>0</v>
          </cell>
          <cell r="E61">
            <v>29049</v>
          </cell>
          <cell r="F61">
            <v>5630.58</v>
          </cell>
          <cell r="G61">
            <v>0</v>
          </cell>
          <cell r="H61">
            <v>5630.58</v>
          </cell>
          <cell r="I61">
            <v>23418.42</v>
          </cell>
          <cell r="J61">
            <v>0</v>
          </cell>
          <cell r="K61">
            <v>0</v>
          </cell>
        </row>
        <row r="62">
          <cell r="A62" t="str">
            <v>00866</v>
          </cell>
          <cell r="B62" t="str">
            <v>Enriquez Sierra Juan Pablo</v>
          </cell>
          <cell r="C62">
            <v>29049</v>
          </cell>
          <cell r="D62">
            <v>0</v>
          </cell>
          <cell r="E62">
            <v>29049</v>
          </cell>
          <cell r="F62">
            <v>5630.58</v>
          </cell>
          <cell r="G62">
            <v>0</v>
          </cell>
          <cell r="H62">
            <v>5630.58</v>
          </cell>
          <cell r="I62">
            <v>23418.42</v>
          </cell>
          <cell r="J62">
            <v>0</v>
          </cell>
          <cell r="K62">
            <v>0</v>
          </cell>
        </row>
        <row r="63">
          <cell r="A63" t="str">
            <v>00868</v>
          </cell>
          <cell r="B63" t="str">
            <v>Lopez Samano Claudia</v>
          </cell>
          <cell r="C63">
            <v>10000</v>
          </cell>
          <cell r="D63">
            <v>0</v>
          </cell>
          <cell r="E63">
            <v>10000</v>
          </cell>
          <cell r="F63">
            <v>795.48</v>
          </cell>
          <cell r="G63">
            <v>0</v>
          </cell>
          <cell r="H63">
            <v>795.48</v>
          </cell>
          <cell r="I63">
            <v>9204.52</v>
          </cell>
          <cell r="J63">
            <v>0</v>
          </cell>
          <cell r="K63">
            <v>0</v>
          </cell>
        </row>
        <row r="64">
          <cell r="A64" t="str">
            <v>00869</v>
          </cell>
          <cell r="B64" t="str">
            <v>Resendiz Mora Martha Dolores</v>
          </cell>
          <cell r="C64">
            <v>23750</v>
          </cell>
          <cell r="D64">
            <v>0</v>
          </cell>
          <cell r="E64">
            <v>23750</v>
          </cell>
          <cell r="F64">
            <v>4498.72</v>
          </cell>
          <cell r="G64">
            <v>0</v>
          </cell>
          <cell r="H64">
            <v>4498.72</v>
          </cell>
          <cell r="I64">
            <v>19251.28</v>
          </cell>
          <cell r="J64">
            <v>0</v>
          </cell>
          <cell r="K64">
            <v>0</v>
          </cell>
        </row>
        <row r="65">
          <cell r="A65" t="str">
            <v>00870</v>
          </cell>
          <cell r="B65" t="str">
            <v>Gil Medina Miriam Elyada</v>
          </cell>
          <cell r="C65">
            <v>23750</v>
          </cell>
          <cell r="D65">
            <v>0</v>
          </cell>
          <cell r="E65">
            <v>23750</v>
          </cell>
          <cell r="F65">
            <v>4498.72</v>
          </cell>
          <cell r="G65">
            <v>0</v>
          </cell>
          <cell r="H65">
            <v>4498.72</v>
          </cell>
          <cell r="I65">
            <v>19251.28</v>
          </cell>
          <cell r="J65">
            <v>0</v>
          </cell>
          <cell r="K65">
            <v>0</v>
          </cell>
        </row>
        <row r="66">
          <cell r="A66" t="str">
            <v>00871</v>
          </cell>
          <cell r="B66" t="str">
            <v>Gonzalez Vizcaino Maria Lucia</v>
          </cell>
          <cell r="C66">
            <v>16666.5</v>
          </cell>
          <cell r="D66">
            <v>0</v>
          </cell>
          <cell r="E66">
            <v>16666.5</v>
          </cell>
          <cell r="F66">
            <v>2236.46</v>
          </cell>
          <cell r="G66">
            <v>0</v>
          </cell>
          <cell r="H66">
            <v>2236.46</v>
          </cell>
          <cell r="I66">
            <v>14430.04</v>
          </cell>
          <cell r="J66">
            <v>0</v>
          </cell>
          <cell r="K66">
            <v>0</v>
          </cell>
        </row>
        <row r="67">
          <cell r="A67" t="str">
            <v>00873</v>
          </cell>
          <cell r="B67" t="str">
            <v>Gonzalez Real  Blanca Lucero</v>
          </cell>
          <cell r="C67">
            <v>7085</v>
          </cell>
          <cell r="D67">
            <v>0</v>
          </cell>
          <cell r="E67">
            <v>7085</v>
          </cell>
          <cell r="F67">
            <v>281.37</v>
          </cell>
          <cell r="G67">
            <v>0</v>
          </cell>
          <cell r="H67">
            <v>281.37</v>
          </cell>
          <cell r="I67">
            <v>6803.63</v>
          </cell>
          <cell r="J67">
            <v>0</v>
          </cell>
          <cell r="K67">
            <v>0</v>
          </cell>
        </row>
        <row r="68">
          <cell r="A68" t="str">
            <v>00874</v>
          </cell>
          <cell r="B68" t="str">
            <v>Camiruaga Lopez Monica Del Carmen</v>
          </cell>
          <cell r="C68">
            <v>10000</v>
          </cell>
          <cell r="D68">
            <v>0</v>
          </cell>
          <cell r="E68">
            <v>10000</v>
          </cell>
          <cell r="F68">
            <v>795.48</v>
          </cell>
          <cell r="G68">
            <v>0</v>
          </cell>
          <cell r="H68">
            <v>795.48</v>
          </cell>
          <cell r="I68">
            <v>9204.52</v>
          </cell>
          <cell r="J68">
            <v>0</v>
          </cell>
          <cell r="K68">
            <v>0</v>
          </cell>
        </row>
        <row r="69">
          <cell r="A69" t="str">
            <v>00876</v>
          </cell>
          <cell r="B69" t="str">
            <v>Perez Palacios Jorge Antonio</v>
          </cell>
          <cell r="C69">
            <v>10000</v>
          </cell>
          <cell r="D69">
            <v>0</v>
          </cell>
          <cell r="E69">
            <v>10000</v>
          </cell>
          <cell r="F69">
            <v>795.48</v>
          </cell>
          <cell r="G69">
            <v>0</v>
          </cell>
          <cell r="H69">
            <v>795.48</v>
          </cell>
          <cell r="I69">
            <v>9204.52</v>
          </cell>
          <cell r="J69">
            <v>0</v>
          </cell>
          <cell r="K69">
            <v>0</v>
          </cell>
        </row>
        <row r="70">
          <cell r="A70" t="str">
            <v>00878</v>
          </cell>
          <cell r="B70" t="str">
            <v>Tovar Covarrubias Brianda Jackeline</v>
          </cell>
          <cell r="C70">
            <v>10630</v>
          </cell>
          <cell r="D70">
            <v>0</v>
          </cell>
          <cell r="E70">
            <v>10630</v>
          </cell>
          <cell r="F70">
            <v>864.02</v>
          </cell>
          <cell r="G70">
            <v>0</v>
          </cell>
          <cell r="H70">
            <v>864.02</v>
          </cell>
          <cell r="I70">
            <v>9765.98</v>
          </cell>
          <cell r="J70">
            <v>0</v>
          </cell>
          <cell r="K70">
            <v>0</v>
          </cell>
        </row>
        <row r="71">
          <cell r="A71" t="str">
            <v>00879</v>
          </cell>
          <cell r="B71" t="str">
            <v>Santana Aguilar Maria Felix</v>
          </cell>
          <cell r="C71">
            <v>15000</v>
          </cell>
          <cell r="D71">
            <v>0</v>
          </cell>
          <cell r="E71">
            <v>15000</v>
          </cell>
          <cell r="F71">
            <v>1591.98</v>
          </cell>
          <cell r="G71">
            <v>0</v>
          </cell>
          <cell r="H71">
            <v>1591.98</v>
          </cell>
          <cell r="I71">
            <v>13408.02</v>
          </cell>
          <cell r="J71">
            <v>0</v>
          </cell>
          <cell r="K71">
            <v>0</v>
          </cell>
        </row>
        <row r="72">
          <cell r="A72" t="str">
            <v>00880</v>
          </cell>
          <cell r="B72" t="str">
            <v>Macias Lopez Roberto</v>
          </cell>
          <cell r="C72">
            <v>7430</v>
          </cell>
          <cell r="D72">
            <v>0</v>
          </cell>
          <cell r="E72">
            <v>7430</v>
          </cell>
          <cell r="F72">
            <v>303.45</v>
          </cell>
          <cell r="G72">
            <v>0</v>
          </cell>
          <cell r="H72">
            <v>303.45</v>
          </cell>
          <cell r="I72">
            <v>7126.55</v>
          </cell>
          <cell r="J72">
            <v>0</v>
          </cell>
          <cell r="K72">
            <v>0</v>
          </cell>
        </row>
        <row r="73">
          <cell r="A73" t="str">
            <v>00881</v>
          </cell>
          <cell r="B73" t="str">
            <v>Vazquez Ochoa Ismael Isaac</v>
          </cell>
          <cell r="C73">
            <v>16666.5</v>
          </cell>
          <cell r="D73">
            <v>0</v>
          </cell>
          <cell r="E73">
            <v>16666.5</v>
          </cell>
          <cell r="F73">
            <v>2236.46</v>
          </cell>
          <cell r="G73">
            <v>0</v>
          </cell>
          <cell r="H73">
            <v>2236.46</v>
          </cell>
          <cell r="I73">
            <v>14430.04</v>
          </cell>
          <cell r="J73">
            <v>0</v>
          </cell>
          <cell r="K73">
            <v>0</v>
          </cell>
        </row>
        <row r="74">
          <cell r="A74" t="str">
            <v>00885</v>
          </cell>
          <cell r="B74" t="str">
            <v>Homs Tirado Maria Elena</v>
          </cell>
          <cell r="C74">
            <v>29049</v>
          </cell>
          <cell r="D74">
            <v>0</v>
          </cell>
          <cell r="E74">
            <v>29049</v>
          </cell>
          <cell r="F74">
            <v>5630.58</v>
          </cell>
          <cell r="G74">
            <v>0</v>
          </cell>
          <cell r="H74">
            <v>5630.58</v>
          </cell>
          <cell r="I74">
            <v>23418.42</v>
          </cell>
          <cell r="J74">
            <v>0</v>
          </cell>
          <cell r="K74">
            <v>0</v>
          </cell>
        </row>
        <row r="75">
          <cell r="A75" t="str">
            <v>00886</v>
          </cell>
          <cell r="B75" t="str">
            <v>Robles Limon Carlos Guillermo</v>
          </cell>
          <cell r="C75">
            <v>11917.81</v>
          </cell>
          <cell r="D75">
            <v>0</v>
          </cell>
          <cell r="E75">
            <v>11917.81</v>
          </cell>
          <cell r="F75">
            <v>1004.14</v>
          </cell>
          <cell r="G75">
            <v>0</v>
          </cell>
          <cell r="H75">
            <v>1004.14</v>
          </cell>
          <cell r="I75">
            <v>10913.67</v>
          </cell>
          <cell r="J75">
            <v>0</v>
          </cell>
          <cell r="K75">
            <v>0</v>
          </cell>
        </row>
        <row r="76">
          <cell r="A76" t="str">
            <v>00887</v>
          </cell>
          <cell r="B76" t="str">
            <v>De Leon Meza Hugo Fidencio</v>
          </cell>
          <cell r="C76">
            <v>27377.69</v>
          </cell>
          <cell r="D76">
            <v>0</v>
          </cell>
          <cell r="E76">
            <v>27377.69</v>
          </cell>
          <cell r="F76">
            <v>5273.59</v>
          </cell>
          <cell r="G76">
            <v>0</v>
          </cell>
          <cell r="H76">
            <v>5273.59</v>
          </cell>
          <cell r="I76">
            <v>22104.1</v>
          </cell>
          <cell r="J76">
            <v>0</v>
          </cell>
          <cell r="K76">
            <v>0</v>
          </cell>
        </row>
        <row r="77">
          <cell r="A77" t="str">
            <v>00889</v>
          </cell>
          <cell r="B77" t="str">
            <v>Rodriguez Orozco Luis Manuel</v>
          </cell>
          <cell r="C77">
            <v>6431.51</v>
          </cell>
          <cell r="D77">
            <v>0</v>
          </cell>
          <cell r="E77">
            <v>6431.51</v>
          </cell>
          <cell r="F77">
            <v>239.55</v>
          </cell>
          <cell r="G77">
            <v>0</v>
          </cell>
          <cell r="H77">
            <v>239.55</v>
          </cell>
          <cell r="I77">
            <v>6191.96</v>
          </cell>
          <cell r="J77">
            <v>0</v>
          </cell>
          <cell r="K77">
            <v>0</v>
          </cell>
        </row>
        <row r="78">
          <cell r="A78" t="str">
            <v>00891</v>
          </cell>
          <cell r="B78" t="str">
            <v>Anguiano Santiago Jorge Alejandro</v>
          </cell>
          <cell r="C78">
            <v>6431.51</v>
          </cell>
          <cell r="D78">
            <v>0</v>
          </cell>
          <cell r="E78">
            <v>6431.51</v>
          </cell>
          <cell r="F78">
            <v>239.55</v>
          </cell>
          <cell r="G78">
            <v>0</v>
          </cell>
          <cell r="H78">
            <v>239.55</v>
          </cell>
          <cell r="I78">
            <v>6191.96</v>
          </cell>
          <cell r="J78">
            <v>0</v>
          </cell>
          <cell r="K78">
            <v>0</v>
          </cell>
        </row>
        <row r="79">
          <cell r="A79" t="str">
            <v>00901</v>
          </cell>
          <cell r="B79" t="str">
            <v>Padilla Cruz Margarita</v>
          </cell>
          <cell r="C79">
            <v>4972.6000000000004</v>
          </cell>
          <cell r="D79">
            <v>0</v>
          </cell>
          <cell r="E79">
            <v>4972.6000000000004</v>
          </cell>
          <cell r="F79">
            <v>206.67</v>
          </cell>
          <cell r="G79">
            <v>0</v>
          </cell>
          <cell r="H79">
            <v>206.67</v>
          </cell>
          <cell r="I79">
            <v>4765.93</v>
          </cell>
          <cell r="J79">
            <v>0</v>
          </cell>
          <cell r="K79">
            <v>0</v>
          </cell>
        </row>
        <row r="80">
          <cell r="A80" t="str">
            <v>00902</v>
          </cell>
          <cell r="B80" t="str">
            <v>Diaz Cervantes Oscar Ivan</v>
          </cell>
          <cell r="C80">
            <v>6287.67</v>
          </cell>
          <cell r="D80">
            <v>0</v>
          </cell>
          <cell r="E80">
            <v>6287.67</v>
          </cell>
          <cell r="F80">
            <v>230.34</v>
          </cell>
          <cell r="G80">
            <v>0</v>
          </cell>
          <cell r="H80">
            <v>230.34</v>
          </cell>
          <cell r="I80">
            <v>6057.33</v>
          </cell>
          <cell r="J80">
            <v>0</v>
          </cell>
          <cell r="K80">
            <v>0</v>
          </cell>
        </row>
        <row r="81">
          <cell r="A81" t="str">
            <v>00905</v>
          </cell>
          <cell r="B81" t="str">
            <v>Ortiz Perez Jose De Jesus</v>
          </cell>
          <cell r="C81">
            <v>6226.03</v>
          </cell>
          <cell r="D81">
            <v>0</v>
          </cell>
          <cell r="E81">
            <v>6226.03</v>
          </cell>
          <cell r="F81">
            <v>226.4</v>
          </cell>
          <cell r="G81">
            <v>0</v>
          </cell>
          <cell r="H81">
            <v>226.4</v>
          </cell>
          <cell r="I81">
            <v>5999.63</v>
          </cell>
          <cell r="J81">
            <v>0</v>
          </cell>
          <cell r="K81">
            <v>0</v>
          </cell>
        </row>
        <row r="82">
          <cell r="A82" t="str">
            <v>00908</v>
          </cell>
          <cell r="B82" t="str">
            <v>Martinez Garcia Alvaro</v>
          </cell>
          <cell r="C82">
            <v>13872.33</v>
          </cell>
          <cell r="D82">
            <v>0</v>
          </cell>
          <cell r="E82">
            <v>13872.33</v>
          </cell>
          <cell r="F82">
            <v>1834.27</v>
          </cell>
          <cell r="G82">
            <v>0</v>
          </cell>
          <cell r="H82">
            <v>1834.27</v>
          </cell>
          <cell r="I82">
            <v>12038.06</v>
          </cell>
          <cell r="J82">
            <v>0</v>
          </cell>
          <cell r="K82">
            <v>0</v>
          </cell>
        </row>
        <row r="83">
          <cell r="A83" t="str">
            <v>00910</v>
          </cell>
          <cell r="B83" t="str">
            <v>Rodriguez Prudencio Brenda Citlali</v>
          </cell>
          <cell r="C83">
            <v>7175.34</v>
          </cell>
          <cell r="D83">
            <v>0</v>
          </cell>
          <cell r="E83">
            <v>7175.34</v>
          </cell>
          <cell r="F83">
            <v>449.94</v>
          </cell>
          <cell r="G83">
            <v>0</v>
          </cell>
          <cell r="H83">
            <v>449.94</v>
          </cell>
          <cell r="I83">
            <v>6725.4</v>
          </cell>
          <cell r="J83">
            <v>0</v>
          </cell>
          <cell r="K83">
            <v>0</v>
          </cell>
        </row>
        <row r="84">
          <cell r="A84" t="str">
            <v>00912</v>
          </cell>
          <cell r="B84" t="str">
            <v>Cuevas Chacon Jose Luis</v>
          </cell>
          <cell r="C84">
            <v>6254.86</v>
          </cell>
          <cell r="D84">
            <v>0</v>
          </cell>
          <cell r="E84">
            <v>6254.86</v>
          </cell>
          <cell r="F84">
            <v>228.24</v>
          </cell>
          <cell r="G84">
            <v>0</v>
          </cell>
          <cell r="H84">
            <v>228.24</v>
          </cell>
          <cell r="I84">
            <v>6026.62</v>
          </cell>
          <cell r="J84">
            <v>0</v>
          </cell>
          <cell r="K84">
            <v>0</v>
          </cell>
        </row>
        <row r="85">
          <cell r="A85" t="str">
            <v>00913</v>
          </cell>
          <cell r="B85" t="str">
            <v>Jimenez Villarroel Lisset Carolina</v>
          </cell>
          <cell r="C85">
            <v>636.99</v>
          </cell>
          <cell r="D85">
            <v>0</v>
          </cell>
          <cell r="E85">
            <v>636.99</v>
          </cell>
          <cell r="F85">
            <v>40.770000000000003</v>
          </cell>
          <cell r="G85">
            <v>0</v>
          </cell>
          <cell r="H85">
            <v>40.770000000000003</v>
          </cell>
          <cell r="I85">
            <v>596.22</v>
          </cell>
          <cell r="J85">
            <v>0</v>
          </cell>
          <cell r="K85">
            <v>0</v>
          </cell>
        </row>
        <row r="86">
          <cell r="A86" t="str">
            <v>00915</v>
          </cell>
          <cell r="B86" t="str">
            <v>Carrillo Vazquez Jose Manuel</v>
          </cell>
          <cell r="C86">
            <v>7917.81</v>
          </cell>
          <cell r="D86">
            <v>0</v>
          </cell>
          <cell r="E86">
            <v>7917.81</v>
          </cell>
          <cell r="F86">
            <v>568.94000000000005</v>
          </cell>
          <cell r="G86">
            <v>0</v>
          </cell>
          <cell r="H86">
            <v>568.94000000000005</v>
          </cell>
          <cell r="I86">
            <v>7348.87</v>
          </cell>
          <cell r="J86">
            <v>0</v>
          </cell>
          <cell r="K86">
            <v>0</v>
          </cell>
        </row>
        <row r="87">
          <cell r="A87" t="str">
            <v>00927</v>
          </cell>
          <cell r="B87" t="str">
            <v>Coronado Rojas Jenifer Yaneth</v>
          </cell>
          <cell r="C87">
            <v>5568.49</v>
          </cell>
          <cell r="D87">
            <v>0</v>
          </cell>
          <cell r="E87">
            <v>5568.49</v>
          </cell>
          <cell r="F87">
            <v>184.31</v>
          </cell>
          <cell r="G87">
            <v>0</v>
          </cell>
          <cell r="H87">
            <v>184.31</v>
          </cell>
          <cell r="I87">
            <v>5384.18</v>
          </cell>
          <cell r="J87">
            <v>0</v>
          </cell>
          <cell r="K87">
            <v>0</v>
          </cell>
        </row>
        <row r="88">
          <cell r="A88" t="str">
            <v>00933</v>
          </cell>
          <cell r="B88" t="str">
            <v>Gallardo Flores Emmanuel Alejandro</v>
          </cell>
          <cell r="C88">
            <v>6336.99</v>
          </cell>
          <cell r="D88">
            <v>0</v>
          </cell>
          <cell r="E88">
            <v>6336.99</v>
          </cell>
          <cell r="F88">
            <v>358.72</v>
          </cell>
          <cell r="G88">
            <v>0</v>
          </cell>
          <cell r="H88">
            <v>358.72</v>
          </cell>
          <cell r="I88">
            <v>5978.27</v>
          </cell>
          <cell r="J88">
            <v>0</v>
          </cell>
          <cell r="K88">
            <v>0</v>
          </cell>
        </row>
        <row r="89">
          <cell r="A89" t="str">
            <v>00936</v>
          </cell>
          <cell r="B89" t="str">
            <v>Hernandez Arriaga Erik Daniel</v>
          </cell>
          <cell r="C89">
            <v>8390.41</v>
          </cell>
          <cell r="D89">
            <v>0</v>
          </cell>
          <cell r="E89">
            <v>8390.41</v>
          </cell>
          <cell r="F89">
            <v>620.36</v>
          </cell>
          <cell r="G89">
            <v>0</v>
          </cell>
          <cell r="H89">
            <v>620.36</v>
          </cell>
          <cell r="I89">
            <v>7770.05</v>
          </cell>
          <cell r="J89">
            <v>0</v>
          </cell>
          <cell r="K89">
            <v>0</v>
          </cell>
        </row>
        <row r="90">
          <cell r="A90" t="str">
            <v>00939</v>
          </cell>
          <cell r="B90" t="str">
            <v>Cantu Perez Jose Manuel</v>
          </cell>
          <cell r="C90">
            <v>4541.1000000000004</v>
          </cell>
          <cell r="D90">
            <v>0</v>
          </cell>
          <cell r="E90">
            <v>4541.1000000000004</v>
          </cell>
          <cell r="F90">
            <v>118.56</v>
          </cell>
          <cell r="G90">
            <v>0</v>
          </cell>
          <cell r="H90">
            <v>118.56</v>
          </cell>
          <cell r="I90">
            <v>4422.54</v>
          </cell>
          <cell r="J90">
            <v>0</v>
          </cell>
          <cell r="K90">
            <v>0</v>
          </cell>
        </row>
        <row r="91">
          <cell r="A91" t="str">
            <v>00940</v>
          </cell>
          <cell r="B91" t="str">
            <v>Alvarez Rostro Laura Patricia</v>
          </cell>
          <cell r="C91">
            <v>3851.51</v>
          </cell>
          <cell r="D91">
            <v>0</v>
          </cell>
          <cell r="E91">
            <v>3851.51</v>
          </cell>
          <cell r="F91">
            <v>74.430000000000007</v>
          </cell>
          <cell r="G91">
            <v>0</v>
          </cell>
          <cell r="H91">
            <v>74.430000000000007</v>
          </cell>
          <cell r="I91">
            <v>3777.08</v>
          </cell>
          <cell r="J91">
            <v>0</v>
          </cell>
          <cell r="K91">
            <v>0</v>
          </cell>
        </row>
        <row r="92">
          <cell r="A92" t="str">
            <v>00941</v>
          </cell>
          <cell r="B92" t="str">
            <v>Olivares Arevalo Ana Victoria</v>
          </cell>
          <cell r="C92">
            <v>3423.56</v>
          </cell>
          <cell r="D92">
            <v>0</v>
          </cell>
          <cell r="E92">
            <v>3423.56</v>
          </cell>
          <cell r="F92">
            <v>47.04</v>
          </cell>
          <cell r="G92">
            <v>0</v>
          </cell>
          <cell r="H92">
            <v>47.04</v>
          </cell>
          <cell r="I92">
            <v>3376.52</v>
          </cell>
          <cell r="J92">
            <v>0</v>
          </cell>
          <cell r="K92">
            <v>0</v>
          </cell>
        </row>
        <row r="93">
          <cell r="A93" t="str">
            <v>00943</v>
          </cell>
          <cell r="B93" t="str">
            <v>Reyes Rodriguez Daniela Alejandra</v>
          </cell>
          <cell r="C93">
            <v>3472.6</v>
          </cell>
          <cell r="D93">
            <v>0</v>
          </cell>
          <cell r="E93">
            <v>3472.6</v>
          </cell>
          <cell r="F93">
            <v>50.18</v>
          </cell>
          <cell r="G93">
            <v>0</v>
          </cell>
          <cell r="H93">
            <v>50.18</v>
          </cell>
          <cell r="I93">
            <v>3422.42</v>
          </cell>
          <cell r="J93">
            <v>0</v>
          </cell>
          <cell r="K93">
            <v>0</v>
          </cell>
        </row>
        <row r="94">
          <cell r="A94" t="str">
            <v>00944</v>
          </cell>
          <cell r="B94" t="str">
            <v>Oceguera Macias Hector Salvador</v>
          </cell>
          <cell r="C94">
            <v>1890.41</v>
          </cell>
          <cell r="D94">
            <v>0</v>
          </cell>
          <cell r="E94">
            <v>1890.41</v>
          </cell>
          <cell r="F94">
            <v>42.29</v>
          </cell>
          <cell r="G94">
            <v>0</v>
          </cell>
          <cell r="H94">
            <v>42.29</v>
          </cell>
          <cell r="I94">
            <v>1848.12</v>
          </cell>
          <cell r="J94">
            <v>0</v>
          </cell>
          <cell r="K94">
            <v>0</v>
          </cell>
        </row>
        <row r="95">
          <cell r="A95" t="str">
            <v>00945</v>
          </cell>
          <cell r="B95" t="str">
            <v>Velasco Figueroa Dario Roberto</v>
          </cell>
          <cell r="C95">
            <v>7293.7</v>
          </cell>
          <cell r="D95">
            <v>0</v>
          </cell>
          <cell r="E95">
            <v>7293.7</v>
          </cell>
          <cell r="F95">
            <v>736.82</v>
          </cell>
          <cell r="G95">
            <v>0</v>
          </cell>
          <cell r="H95">
            <v>736.82</v>
          </cell>
          <cell r="I95">
            <v>6556.88</v>
          </cell>
          <cell r="J95">
            <v>0</v>
          </cell>
          <cell r="K95">
            <v>0</v>
          </cell>
        </row>
        <row r="96">
          <cell r="A96" t="str">
            <v>00946</v>
          </cell>
          <cell r="B96" t="str">
            <v>Velasco Benitez Jaime Fernando</v>
          </cell>
          <cell r="C96">
            <v>2410.96</v>
          </cell>
          <cell r="D96">
            <v>0</v>
          </cell>
          <cell r="E96">
            <v>2410.96</v>
          </cell>
          <cell r="F96">
            <v>0</v>
          </cell>
          <cell r="G96">
            <v>0</v>
          </cell>
          <cell r="H96">
            <v>0</v>
          </cell>
          <cell r="I96">
            <v>2410.96</v>
          </cell>
          <cell r="J96">
            <v>0</v>
          </cell>
          <cell r="K96">
            <v>0</v>
          </cell>
        </row>
        <row r="97">
          <cell r="A97" t="str">
            <v>00947</v>
          </cell>
          <cell r="B97" t="str">
            <v>Cienfuegos Paredes Manuel De Jesus</v>
          </cell>
          <cell r="C97">
            <v>1175.3399999999999</v>
          </cell>
          <cell r="D97">
            <v>0</v>
          </cell>
          <cell r="E97">
            <v>1175.3399999999999</v>
          </cell>
          <cell r="F97">
            <v>0</v>
          </cell>
          <cell r="G97">
            <v>0</v>
          </cell>
          <cell r="H97">
            <v>0</v>
          </cell>
          <cell r="I97">
            <v>1175.3399999999999</v>
          </cell>
          <cell r="J97">
            <v>0</v>
          </cell>
          <cell r="K9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3"/>
  <sheetViews>
    <sheetView showGridLines="0" tabSelected="1" topLeftCell="C1" zoomScale="96" zoomScaleNormal="96" workbookViewId="0">
      <pane ySplit="6" topLeftCell="A126" activePane="bottomLeft" state="frozen"/>
      <selection pane="bottomLeft" activeCell="K146" sqref="K146:M153"/>
    </sheetView>
  </sheetViews>
  <sheetFormatPr baseColWidth="10" defaultRowHeight="14.25" x14ac:dyDescent="0.25"/>
  <cols>
    <col min="1" max="1" width="14.7109375" style="24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5" customWidth="1"/>
    <col min="6" max="6" width="13.85546875" style="25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7" customWidth="1"/>
    <col min="12" max="12" width="16.7109375" style="27" customWidth="1"/>
    <col min="13" max="13" width="16.5703125" style="27" customWidth="1"/>
    <col min="14" max="16384" width="11.42578125" style="1"/>
  </cols>
  <sheetData>
    <row r="1" spans="1:15" ht="30" x14ac:dyDescent="0.25">
      <c r="A1" s="38" t="s">
        <v>147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5" ht="30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5" ht="30" x14ac:dyDescent="0.25">
      <c r="A3" s="40" t="s">
        <v>241</v>
      </c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5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" customHeight="1" x14ac:dyDescent="0.25">
      <c r="A5" s="42" t="s">
        <v>1</v>
      </c>
      <c r="B5" s="43" t="s">
        <v>2</v>
      </c>
      <c r="C5" s="43" t="s">
        <v>3</v>
      </c>
      <c r="D5" s="43" t="s">
        <v>4</v>
      </c>
      <c r="E5" s="44" t="s">
        <v>5</v>
      </c>
      <c r="F5" s="45"/>
      <c r="G5" s="45"/>
      <c r="H5" s="45"/>
      <c r="I5" s="45"/>
      <c r="J5" s="46"/>
      <c r="K5" s="37" t="s">
        <v>6</v>
      </c>
      <c r="L5" s="37" t="s">
        <v>7</v>
      </c>
      <c r="M5" s="37" t="s">
        <v>8</v>
      </c>
    </row>
    <row r="6" spans="1:15" s="5" customFormat="1" ht="47.25" customHeight="1" x14ac:dyDescent="0.25">
      <c r="A6" s="42"/>
      <c r="B6" s="43"/>
      <c r="C6" s="43"/>
      <c r="D6" s="43"/>
      <c r="E6" s="3" t="s">
        <v>9</v>
      </c>
      <c r="F6" s="3" t="s">
        <v>184</v>
      </c>
      <c r="G6" s="4" t="s">
        <v>10</v>
      </c>
      <c r="H6" s="4" t="s">
        <v>11</v>
      </c>
      <c r="I6" s="4" t="s">
        <v>12</v>
      </c>
      <c r="J6" s="4" t="s">
        <v>13</v>
      </c>
      <c r="K6" s="37"/>
      <c r="L6" s="37"/>
      <c r="M6" s="37"/>
    </row>
    <row r="7" spans="1:15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5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VLOOKUP($A8,[1]Hoja1!$A$9:$AM$280,3,0)</f>
        <v>11767.5</v>
      </c>
      <c r="G8" s="15">
        <f>VLOOKUP(A8,[2]Hoja2!$A$9:$K$97,5,0)</f>
        <v>19612.5</v>
      </c>
      <c r="H8" s="15">
        <f>VLOOKUP($A8,[1]Hoja1!$A$9:$AM$280,5,0)+VLOOKUP($A8,[1]Hoja1!$A$9:$AM$280,6,0)</f>
        <v>1372.88</v>
      </c>
      <c r="I8" s="15">
        <f>VLOOKUP($A8,[1]Hoja1!$A$9:$AM$280,4,0)</f>
        <v>0</v>
      </c>
      <c r="J8" s="15">
        <f>VLOOKUP($A8,[1]Hoja1!$A$9:$AM$280,7,0)+VLOOKUP($A8,[1]Hoja1!$A$9:$AM$280,8,0)</f>
        <v>0</v>
      </c>
      <c r="K8" s="16">
        <f>SUM(F8:J8)</f>
        <v>32752.880000000001</v>
      </c>
      <c r="L8" s="15">
        <f>VLOOKUP($A8,[1]Hoja1!$A$9:$AM$280,31,0)+VLOOKUP(A8,[2]Hoja2!$A$9:$K$98,8,0)</f>
        <v>4518.8600000000006</v>
      </c>
      <c r="M8" s="16">
        <f>+K8-L8</f>
        <v>28234.02</v>
      </c>
      <c r="O8" s="36"/>
    </row>
    <row r="9" spans="1:15" s="11" customFormat="1" ht="10.5" customHeight="1" x14ac:dyDescent="0.25">
      <c r="A9" s="12" t="s">
        <v>21</v>
      </c>
      <c r="B9" s="13" t="s">
        <v>22</v>
      </c>
      <c r="C9" s="14" t="s">
        <v>17</v>
      </c>
      <c r="D9" s="14" t="s">
        <v>18</v>
      </c>
      <c r="E9" s="15">
        <f t="shared" ref="E9:E15" si="0">+F9/30</f>
        <v>580.98</v>
      </c>
      <c r="F9" s="15">
        <f>VLOOKUP($A9,[1]Hoja1!$A$9:$AM$280,3,0)</f>
        <v>17429.400000000001</v>
      </c>
      <c r="G9" s="15">
        <f>VLOOKUP(A9,[2]Hoja2!$A$9:$K$97,5,0)</f>
        <v>29049</v>
      </c>
      <c r="H9" s="15">
        <f>VLOOKUP($A9,[1]Hoja1!$A$9:$AM$280,5,0)+VLOOKUP($A9,[1]Hoja1!$A$9:$AM$280,6,0)</f>
        <v>2033.43</v>
      </c>
      <c r="I9" s="15">
        <f>VLOOKUP($A9,[1]Hoja1!$A$9:$AM$280,4,0)</f>
        <v>0</v>
      </c>
      <c r="J9" s="15">
        <f>VLOOKUP($A9,[1]Hoja1!$A$9:$AM$280,7,0)+VLOOKUP($A9,[1]Hoja1!$A$9:$AM$280,8,0)</f>
        <v>0</v>
      </c>
      <c r="K9" s="16">
        <f t="shared" ref="K9:K15" si="1">SUM(F9:J9)</f>
        <v>48511.83</v>
      </c>
      <c r="L9" s="15">
        <f>VLOOKUP($A9,[1]Hoja1!$A$9:$AM$280,31,0)+VLOOKUP(A9,[2]Hoja2!$A$9:$K$98,8,0)</f>
        <v>8458.2199999999993</v>
      </c>
      <c r="M9" s="16">
        <f t="shared" ref="M9:M15" si="2">+K9-L9</f>
        <v>40053.61</v>
      </c>
    </row>
    <row r="10" spans="1:15" s="11" customFormat="1" ht="10.5" customHeight="1" x14ac:dyDescent="0.25">
      <c r="A10" s="12" t="s">
        <v>23</v>
      </c>
      <c r="B10" s="13" t="s">
        <v>24</v>
      </c>
      <c r="C10" s="14" t="s">
        <v>17</v>
      </c>
      <c r="D10" s="14" t="s">
        <v>18</v>
      </c>
      <c r="E10" s="15">
        <f t="shared" si="0"/>
        <v>392.25</v>
      </c>
      <c r="F10" s="15">
        <f>VLOOKUP($A10,[1]Hoja1!$A$9:$AM$280,3,0)</f>
        <v>11767.5</v>
      </c>
      <c r="G10" s="15">
        <f>VLOOKUP(A10,[2]Hoja2!$A$9:$K$97,5,0)</f>
        <v>19612.5</v>
      </c>
      <c r="H10" s="15">
        <f>VLOOKUP($A10,[1]Hoja1!$A$9:$AM$280,5,0)+VLOOKUP($A10,[1]Hoja1!$A$9:$AM$280,6,0)</f>
        <v>1372.88</v>
      </c>
      <c r="I10" s="15">
        <f>VLOOKUP($A10,[1]Hoja1!$A$9:$AM$280,4,0)</f>
        <v>0</v>
      </c>
      <c r="J10" s="15">
        <f>VLOOKUP($A10,[1]Hoja1!$A$9:$AM$280,7,0)+VLOOKUP($A10,[1]Hoja1!$A$9:$AM$280,8,0)</f>
        <v>0</v>
      </c>
      <c r="K10" s="16">
        <f t="shared" si="1"/>
        <v>32752.880000000001</v>
      </c>
      <c r="L10" s="15">
        <f>VLOOKUP($A10,[1]Hoja1!$A$9:$AM$280,31,0)+VLOOKUP(A10,[2]Hoja2!$A$9:$K$98,8,0)</f>
        <v>4435.42</v>
      </c>
      <c r="M10" s="16">
        <f t="shared" si="2"/>
        <v>28317.46</v>
      </c>
    </row>
    <row r="11" spans="1:15" s="11" customFormat="1" ht="10.5" customHeight="1" x14ac:dyDescent="0.25">
      <c r="A11" s="12" t="s">
        <v>53</v>
      </c>
      <c r="B11" s="13" t="s">
        <v>54</v>
      </c>
      <c r="C11" s="14" t="s">
        <v>46</v>
      </c>
      <c r="D11" s="14" t="s">
        <v>18</v>
      </c>
      <c r="E11" s="15">
        <f t="shared" si="0"/>
        <v>285</v>
      </c>
      <c r="F11" s="15">
        <f>VLOOKUP($A11,[1]Hoja1!$A$9:$AM$280,3,0)</f>
        <v>8550</v>
      </c>
      <c r="G11" s="15">
        <f>VLOOKUP(A11,[2]Hoja2!$A$9:$K$97,5,0)</f>
        <v>14250</v>
      </c>
      <c r="H11" s="15">
        <f>VLOOKUP($A11,[1]Hoja1!$A$9:$AM$280,5,0)+VLOOKUP($A11,[1]Hoja1!$A$9:$AM$280,6,0)</f>
        <v>997.5</v>
      </c>
      <c r="I11" s="15">
        <f>VLOOKUP($A11,[1]Hoja1!$A$9:$AM$280,4,0)</f>
        <v>0</v>
      </c>
      <c r="J11" s="15">
        <f>VLOOKUP($A11,[1]Hoja1!$A$9:$AM$280,7,0)+VLOOKUP($A11,[1]Hoja1!$A$9:$AM$280,8,0)</f>
        <v>0</v>
      </c>
      <c r="K11" s="16">
        <f t="shared" si="1"/>
        <v>23797.5</v>
      </c>
      <c r="L11" s="15">
        <f>VLOOKUP($A11,[1]Hoja1!$A$9:$AM$280,31,0)+VLOOKUP(A11,[2]Hoja2!$A$9:$K$98,8,0)</f>
        <v>5286.97</v>
      </c>
      <c r="M11" s="16">
        <f t="shared" si="2"/>
        <v>18510.53</v>
      </c>
    </row>
    <row r="12" spans="1:15" s="11" customFormat="1" ht="10.5" customHeight="1" x14ac:dyDescent="0.25">
      <c r="A12" s="12" t="s">
        <v>150</v>
      </c>
      <c r="B12" s="13" t="s">
        <v>129</v>
      </c>
      <c r="C12" s="14" t="s">
        <v>133</v>
      </c>
      <c r="D12" s="14" t="s">
        <v>185</v>
      </c>
      <c r="E12" s="15">
        <f t="shared" si="0"/>
        <v>580.98</v>
      </c>
      <c r="F12" s="15">
        <f>VLOOKUP($A12,[1]Hoja1!$A$9:$AM$280,3,0)</f>
        <v>17429.400000000001</v>
      </c>
      <c r="G12" s="15">
        <f>VLOOKUP(A12,[2]Hoja2!$A$9:$K$97,5,0)</f>
        <v>29049</v>
      </c>
      <c r="H12" s="15">
        <f>VLOOKUP($A12,[1]Hoja1!$A$9:$AM$280,5,0)+VLOOKUP($A12,[1]Hoja1!$A$9:$AM$280,6,0)</f>
        <v>2033.43</v>
      </c>
      <c r="I12" s="15">
        <f>VLOOKUP($A12,[1]Hoja1!$A$9:$AM$280,4,0)</f>
        <v>0</v>
      </c>
      <c r="J12" s="15">
        <f>VLOOKUP($A12,[1]Hoja1!$A$9:$AM$280,7,0)+VLOOKUP($A12,[1]Hoja1!$A$9:$AM$280,8,0)</f>
        <v>0</v>
      </c>
      <c r="K12" s="16">
        <f t="shared" si="1"/>
        <v>48511.83</v>
      </c>
      <c r="L12" s="15">
        <f>VLOOKUP($A12,[1]Hoja1!$A$9:$AM$280,31,0)+VLOOKUP(A12,[2]Hoja2!$A$9:$K$98,8,0)</f>
        <v>8458.2199999999993</v>
      </c>
      <c r="M12" s="16">
        <f t="shared" si="2"/>
        <v>40053.61</v>
      </c>
    </row>
    <row r="13" spans="1:15" s="11" customFormat="1" ht="10.5" customHeight="1" x14ac:dyDescent="0.25">
      <c r="A13" s="12" t="s">
        <v>169</v>
      </c>
      <c r="B13" s="13" t="s">
        <v>130</v>
      </c>
      <c r="C13" s="14" t="s">
        <v>132</v>
      </c>
      <c r="D13" s="14" t="s">
        <v>185</v>
      </c>
      <c r="E13" s="15">
        <f t="shared" si="0"/>
        <v>792.92</v>
      </c>
      <c r="F13" s="15">
        <f>VLOOKUP($A13,[1]Hoja1!$A$9:$AM$280,3,0)</f>
        <v>23787.599999999999</v>
      </c>
      <c r="G13" s="15">
        <f>VLOOKUP(A13,[2]Hoja2!$A$9:$K$97,5,0)</f>
        <v>39646</v>
      </c>
      <c r="H13" s="15">
        <f>VLOOKUP($A13,[1]Hoja1!$A$9:$AM$280,5,0)+VLOOKUP($A13,[1]Hoja1!$A$9:$AM$280,6,0)</f>
        <v>2775.22</v>
      </c>
      <c r="I13" s="15">
        <f>VLOOKUP($A13,[1]Hoja1!$A$9:$AM$280,4,0)</f>
        <v>0</v>
      </c>
      <c r="J13" s="15">
        <f>VLOOKUP($A13,[1]Hoja1!$A$9:$AM$280,7,0)+VLOOKUP($A13,[1]Hoja1!$A$9:$AM$280,8,0)</f>
        <v>0</v>
      </c>
      <c r="K13" s="16">
        <f t="shared" si="1"/>
        <v>66208.819999999992</v>
      </c>
      <c r="L13" s="15">
        <f>VLOOKUP($A13,[1]Hoja1!$A$9:$AM$280,31,0)+VLOOKUP(A13,[2]Hoja2!$A$9:$K$98,8,0)</f>
        <v>12283.86</v>
      </c>
      <c r="M13" s="16">
        <f t="shared" si="2"/>
        <v>53924.959999999992</v>
      </c>
    </row>
    <row r="14" spans="1:15" s="11" customFormat="1" ht="10.5" customHeight="1" x14ac:dyDescent="0.25">
      <c r="A14" s="12" t="s">
        <v>151</v>
      </c>
      <c r="B14" s="13" t="s">
        <v>131</v>
      </c>
      <c r="C14" s="14" t="s">
        <v>133</v>
      </c>
      <c r="D14" s="14" t="s">
        <v>185</v>
      </c>
      <c r="E14" s="15">
        <f t="shared" si="0"/>
        <v>580.98</v>
      </c>
      <c r="F14" s="15">
        <f>VLOOKUP($A14,[1]Hoja1!$A$9:$AM$280,3,0)</f>
        <v>17429.400000000001</v>
      </c>
      <c r="G14" s="15">
        <f>VLOOKUP(A14,[2]Hoja2!$A$9:$K$97,5,0)</f>
        <v>29049</v>
      </c>
      <c r="H14" s="15">
        <f>VLOOKUP($A14,[1]Hoja1!$A$9:$AM$280,5,0)+VLOOKUP($A14,[1]Hoja1!$A$9:$AM$280,6,0)</f>
        <v>2033.43</v>
      </c>
      <c r="I14" s="15">
        <f>VLOOKUP($A14,[1]Hoja1!$A$9:$AM$280,4,0)</f>
        <v>0</v>
      </c>
      <c r="J14" s="15">
        <f>VLOOKUP($A14,[1]Hoja1!$A$9:$AM$280,7,0)+VLOOKUP($A14,[1]Hoja1!$A$9:$AM$280,8,0)</f>
        <v>0</v>
      </c>
      <c r="K14" s="16">
        <f t="shared" si="1"/>
        <v>48511.83</v>
      </c>
      <c r="L14" s="15">
        <f>VLOOKUP($A14,[1]Hoja1!$A$9:$AM$280,31,0)+VLOOKUP(A14,[2]Hoja2!$A$9:$K$98,8,0)</f>
        <v>8458.2199999999993</v>
      </c>
      <c r="M14" s="16">
        <f t="shared" si="2"/>
        <v>40053.61</v>
      </c>
    </row>
    <row r="15" spans="1:15" s="11" customFormat="1" ht="10.5" customHeight="1" x14ac:dyDescent="0.25">
      <c r="A15" s="12" t="s">
        <v>65</v>
      </c>
      <c r="B15" s="13" t="s">
        <v>148</v>
      </c>
      <c r="C15" s="14" t="s">
        <v>133</v>
      </c>
      <c r="D15" s="14" t="s">
        <v>185</v>
      </c>
      <c r="E15" s="15">
        <f t="shared" si="0"/>
        <v>200</v>
      </c>
      <c r="F15" s="15">
        <f>VLOOKUP($A15,[1]Hoja1!$A$9:$AM$280,3,0)</f>
        <v>6000</v>
      </c>
      <c r="G15" s="15">
        <f>VLOOKUP(A15,[2]Hoja2!$A$9:$K$97,5,0)</f>
        <v>10000</v>
      </c>
      <c r="H15" s="15">
        <f>VLOOKUP($A15,[1]Hoja1!$A$9:$AM$280,5,0)+VLOOKUP($A15,[1]Hoja1!$A$9:$AM$280,6,0)</f>
        <v>700</v>
      </c>
      <c r="I15" s="15">
        <f>VLOOKUP($A15,[1]Hoja1!$A$9:$AM$280,4,0)</f>
        <v>0</v>
      </c>
      <c r="J15" s="15">
        <f>VLOOKUP($A15,[1]Hoja1!$A$9:$AM$280,7,0)+VLOOKUP($A15,[1]Hoja1!$A$9:$AM$280,8,0)</f>
        <v>5195.75</v>
      </c>
      <c r="K15" s="16">
        <f t="shared" si="1"/>
        <v>21895.75</v>
      </c>
      <c r="L15" s="15">
        <f>VLOOKUP($A15,[1]Hoja1!$A$9:$AM$280,31,0)+VLOOKUP(A15,[2]Hoja2!$A$9:$K$98,8,0)</f>
        <v>4825.7</v>
      </c>
      <c r="M15" s="16">
        <f t="shared" si="2"/>
        <v>17070.05</v>
      </c>
    </row>
    <row r="16" spans="1:15" s="11" customFormat="1" ht="10.5" customHeight="1" x14ac:dyDescent="0.25">
      <c r="A16" s="12"/>
      <c r="B16" s="17"/>
      <c r="C16" s="14"/>
      <c r="D16" s="14"/>
      <c r="E16" s="15"/>
      <c r="F16" s="15"/>
      <c r="G16" s="14"/>
      <c r="H16" s="14"/>
      <c r="I16" s="14"/>
      <c r="J16" s="14"/>
      <c r="K16" s="16"/>
      <c r="L16" s="16"/>
      <c r="M16" s="16"/>
    </row>
    <row r="17" spans="1:13" s="11" customFormat="1" ht="17.25" customHeight="1" x14ac:dyDescent="0.25">
      <c r="A17" s="6" t="s">
        <v>175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3" s="11" customFormat="1" ht="10.5" customHeight="1" x14ac:dyDescent="0.25">
      <c r="A18" s="12" t="s">
        <v>19</v>
      </c>
      <c r="B18" s="13" t="s">
        <v>20</v>
      </c>
      <c r="C18" s="14" t="s">
        <v>176</v>
      </c>
      <c r="D18" s="14" t="s">
        <v>18</v>
      </c>
      <c r="E18" s="15">
        <f>+F18/30</f>
        <v>348.2</v>
      </c>
      <c r="F18" s="15">
        <f>VLOOKUP($A18,[1]Hoja1!$A$9:$AM$280,3,0)</f>
        <v>10446</v>
      </c>
      <c r="G18" s="15">
        <f>VLOOKUP(A18,[2]Hoja2!$A$9:$K$97,5,0)</f>
        <v>17410</v>
      </c>
      <c r="H18" s="15">
        <f>VLOOKUP($A18,[1]Hoja1!$A$9:$AM$280,5,0)+VLOOKUP($A18,[1]Hoja1!$A$9:$AM$280,6,0)</f>
        <v>1218.7</v>
      </c>
      <c r="I18" s="15">
        <f>VLOOKUP($A18,[1]Hoja1!$A$9:$AM$280,4,0)</f>
        <v>0</v>
      </c>
      <c r="J18" s="15">
        <f>VLOOKUP($A18,[1]Hoja1!$A$9:$AM$280,7,0)+VLOOKUP($A18,[1]Hoja1!$A$9:$AM$280,8,0)</f>
        <v>0</v>
      </c>
      <c r="K18" s="16">
        <f>SUM(F18:J18)</f>
        <v>29074.7</v>
      </c>
      <c r="L18" s="15">
        <f>VLOOKUP($A18,[1]Hoja1!$A$9:$AM$280,31,0)+VLOOKUP(A18,[2]Hoja2!$A$9:$K$98,8,0)</f>
        <v>7795.7899999999991</v>
      </c>
      <c r="M18" s="16">
        <f>+K18-L18</f>
        <v>21278.910000000003</v>
      </c>
    </row>
    <row r="19" spans="1:13" s="11" customFormat="1" ht="10.5" customHeight="1" x14ac:dyDescent="0.25">
      <c r="A19" s="12"/>
      <c r="B19" s="17"/>
      <c r="C19" s="14"/>
      <c r="D19" s="14"/>
      <c r="E19" s="15"/>
      <c r="F19" s="15"/>
      <c r="G19" s="14"/>
      <c r="H19" s="14"/>
      <c r="I19" s="15">
        <v>0</v>
      </c>
      <c r="J19" s="14"/>
      <c r="K19" s="16"/>
      <c r="L19" s="16"/>
      <c r="M19" s="16"/>
    </row>
    <row r="20" spans="1:13" s="11" customFormat="1" ht="17.25" customHeight="1" x14ac:dyDescent="0.25">
      <c r="A20" s="6" t="s">
        <v>25</v>
      </c>
      <c r="B20" s="7"/>
      <c r="C20" s="8"/>
      <c r="D20" s="8"/>
      <c r="E20" s="9"/>
      <c r="F20" s="9"/>
      <c r="G20" s="8"/>
      <c r="H20" s="8"/>
      <c r="I20" s="8"/>
      <c r="J20" s="8"/>
      <c r="K20" s="10"/>
      <c r="L20" s="10"/>
      <c r="M20" s="10"/>
    </row>
    <row r="21" spans="1:13" s="11" customFormat="1" ht="10.5" customHeight="1" x14ac:dyDescent="0.25">
      <c r="A21" s="12" t="s">
        <v>125</v>
      </c>
      <c r="B21" s="13" t="s">
        <v>144</v>
      </c>
      <c r="C21" s="14" t="s">
        <v>17</v>
      </c>
      <c r="D21" s="14" t="s">
        <v>185</v>
      </c>
      <c r="E21" s="15">
        <f t="shared" ref="E21:E22" si="3">+F21/30</f>
        <v>200</v>
      </c>
      <c r="F21" s="15">
        <f>VLOOKUP($A21,[1]Hoja1!$A$9:$AM$280,3,0)</f>
        <v>6000</v>
      </c>
      <c r="G21" s="15">
        <f>VLOOKUP(A21,[2]Hoja2!$A$9:$K$97,5,0)</f>
        <v>10000</v>
      </c>
      <c r="H21" s="15">
        <f>VLOOKUP($A21,[1]Hoja1!$A$9:$AM$280,5,0)+VLOOKUP($A21,[1]Hoja1!$A$9:$AM$280,6,0)</f>
        <v>700</v>
      </c>
      <c r="I21" s="15">
        <f>VLOOKUP($A21,[1]Hoja1!$A$9:$AM$280,4,0)</f>
        <v>0</v>
      </c>
      <c r="J21" s="15">
        <f>VLOOKUP($A21,[1]Hoja1!$A$9:$AM$280,7,0)+VLOOKUP($A21,[1]Hoja1!$A$9:$AM$280,8,0)</f>
        <v>4705.1000000000004</v>
      </c>
      <c r="K21" s="16">
        <f t="shared" ref="K21:K22" si="4">SUM(F21:J21)</f>
        <v>21405.1</v>
      </c>
      <c r="L21" s="15">
        <f>VLOOKUP($A21,[1]Hoja1!$A$9:$AM$280,31,0)+VLOOKUP(A21,[2]Hoja2!$A$9:$K$98,8,0)</f>
        <v>2052.2799999999997</v>
      </c>
      <c r="M21" s="16">
        <f t="shared" ref="M21" si="5">+K21-L21</f>
        <v>19352.82</v>
      </c>
    </row>
    <row r="22" spans="1:13" s="11" customFormat="1" ht="10.5" customHeight="1" x14ac:dyDescent="0.25">
      <c r="A22" s="12" t="s">
        <v>233</v>
      </c>
      <c r="B22" s="13" t="s">
        <v>234</v>
      </c>
      <c r="C22" s="14" t="s">
        <v>17</v>
      </c>
      <c r="D22" s="14" t="s">
        <v>185</v>
      </c>
      <c r="E22" s="15">
        <f t="shared" si="3"/>
        <v>333.33</v>
      </c>
      <c r="F22" s="15">
        <f>VLOOKUP($A22,[1]Hoja1!$A$9:$AM$280,3,0)</f>
        <v>9999.9</v>
      </c>
      <c r="G22" s="15">
        <f>VLOOKUP(A22,[2]Hoja2!$A$9:$K$97,5,0)</f>
        <v>16666.5</v>
      </c>
      <c r="H22" s="15">
        <f>VLOOKUP($A22,[1]Hoja1!$A$9:$AM$280,5,0)+VLOOKUP($A22,[1]Hoja1!$A$9:$AM$280,6,0)</f>
        <v>1166.6500000000001</v>
      </c>
      <c r="I22" s="15">
        <f>VLOOKUP($A22,[1]Hoja1!$A$9:$AM$280,4,0)</f>
        <v>0</v>
      </c>
      <c r="J22" s="15">
        <f>VLOOKUP($A22,[1]Hoja1!$A$9:$AM$280,7,0)+VLOOKUP($A22,[1]Hoja1!$A$9:$AM$280,8,0)</f>
        <v>3614.72</v>
      </c>
      <c r="K22" s="16">
        <f t="shared" si="4"/>
        <v>31447.770000000004</v>
      </c>
      <c r="L22" s="15">
        <f>VLOOKUP($A22,[1]Hoja1!$A$9:$AM$280,31,0)+VLOOKUP(A22,[2]Hoja2!$A$9:$K$98,8,0)</f>
        <v>4109.5599999999995</v>
      </c>
      <c r="M22" s="16">
        <f t="shared" ref="M22" si="6">+K22-L22</f>
        <v>27338.210000000006</v>
      </c>
    </row>
    <row r="23" spans="1:13" s="11" customFormat="1" ht="10.5" customHeight="1" x14ac:dyDescent="0.25">
      <c r="A23" s="12"/>
      <c r="B23" s="17"/>
      <c r="C23" s="14"/>
      <c r="D23" s="14"/>
      <c r="E23" s="15"/>
      <c r="F23" s="15"/>
      <c r="G23" s="14"/>
      <c r="H23" s="14"/>
      <c r="I23" s="15">
        <v>0</v>
      </c>
      <c r="J23" s="14"/>
      <c r="K23" s="16"/>
      <c r="L23" s="16"/>
      <c r="M23" s="16"/>
    </row>
    <row r="24" spans="1:13" s="11" customFormat="1" ht="17.25" customHeight="1" x14ac:dyDescent="0.25">
      <c r="A24" s="6" t="s">
        <v>26</v>
      </c>
      <c r="B24" s="7"/>
      <c r="C24" s="8"/>
      <c r="D24" s="8"/>
      <c r="E24" s="9"/>
      <c r="F24" s="9"/>
      <c r="G24" s="8"/>
      <c r="H24" s="8"/>
      <c r="I24" s="8"/>
      <c r="J24" s="8"/>
      <c r="K24" s="10"/>
      <c r="L24" s="10"/>
      <c r="M24" s="10"/>
    </row>
    <row r="25" spans="1:13" s="11" customFormat="1" ht="10.5" customHeight="1" x14ac:dyDescent="0.25">
      <c r="A25" s="12" t="s">
        <v>27</v>
      </c>
      <c r="B25" s="13" t="s">
        <v>28</v>
      </c>
      <c r="C25" s="14" t="s">
        <v>17</v>
      </c>
      <c r="D25" s="14" t="s">
        <v>18</v>
      </c>
      <c r="E25" s="15">
        <f t="shared" ref="E25:E30" si="7">+F25/30</f>
        <v>305.60000000000002</v>
      </c>
      <c r="F25" s="15">
        <f>VLOOKUP($A25,[1]Hoja1!$A$9:$AM$280,3,0)</f>
        <v>9168</v>
      </c>
      <c r="G25" s="15">
        <f>VLOOKUP(A25,[2]Hoja2!$A$9:$K$97,5,0)</f>
        <v>18176</v>
      </c>
      <c r="H25" s="15">
        <f>VLOOKUP($A25,[1]Hoja1!$A$9:$AM$280,5,0)+VLOOKUP($A25,[1]Hoja1!$A$9:$AM$280,6,0)</f>
        <v>1272.32</v>
      </c>
      <c r="I25" s="15">
        <f>VLOOKUP($A25,[1]Hoja1!$A$9:$AM$280,4,0)</f>
        <v>0</v>
      </c>
      <c r="J25" s="15">
        <f>VLOOKUP($A25,[1]Hoja1!$A$9:$AM$280,7,0)+VLOOKUP($A25,[1]Hoja1!$A$9:$AM$280,8,0)</f>
        <v>0</v>
      </c>
      <c r="K25" s="16">
        <f t="shared" ref="K25:K30" si="8">SUM(F25:J25)</f>
        <v>28616.32</v>
      </c>
      <c r="L25" s="15">
        <f>VLOOKUP($A25,[1]Hoja1!$A$9:$AM$280,31,0)+VLOOKUP(A25,[2]Hoja2!$A$9:$K$98,8,0)</f>
        <v>3200.87</v>
      </c>
      <c r="M25" s="16">
        <f t="shared" ref="M25:M30" si="9">+K25-L25</f>
        <v>25415.45</v>
      </c>
    </row>
    <row r="26" spans="1:13" s="11" customFormat="1" ht="10.5" customHeight="1" x14ac:dyDescent="0.25">
      <c r="A26" s="12" t="s">
        <v>29</v>
      </c>
      <c r="B26" s="13" t="s">
        <v>30</v>
      </c>
      <c r="C26" s="14" t="s">
        <v>17</v>
      </c>
      <c r="D26" s="14" t="s">
        <v>18</v>
      </c>
      <c r="E26" s="15">
        <f t="shared" si="7"/>
        <v>384.8</v>
      </c>
      <c r="F26" s="15">
        <f>VLOOKUP($A26,[1]Hoja1!$A$9:$AM$280,3,0)</f>
        <v>11544</v>
      </c>
      <c r="G26" s="15">
        <f>VLOOKUP(A26,[2]Hoja2!$A$9:$K$97,5,0)</f>
        <v>19240</v>
      </c>
      <c r="H26" s="15">
        <f>VLOOKUP($A26,[1]Hoja1!$A$9:$AM$280,5,0)+VLOOKUP($A26,[1]Hoja1!$A$9:$AM$280,6,0)</f>
        <v>1346.8</v>
      </c>
      <c r="I26" s="15">
        <f>VLOOKUP($A26,[1]Hoja1!$A$9:$AM$280,4,0)</f>
        <v>0</v>
      </c>
      <c r="J26" s="15">
        <f>VLOOKUP($A26,[1]Hoja1!$A$9:$AM$280,7,0)+VLOOKUP($A26,[1]Hoja1!$A$9:$AM$280,8,0)</f>
        <v>0</v>
      </c>
      <c r="K26" s="16">
        <f t="shared" si="8"/>
        <v>32130.799999999999</v>
      </c>
      <c r="L26" s="15">
        <f>VLOOKUP($A26,[1]Hoja1!$A$9:$AM$280,31,0)+VLOOKUP(A26,[2]Hoja2!$A$9:$K$98,8,0)</f>
        <v>4404.87</v>
      </c>
      <c r="M26" s="16">
        <f t="shared" si="9"/>
        <v>27725.93</v>
      </c>
    </row>
    <row r="27" spans="1:13" s="11" customFormat="1" ht="10.5" customHeight="1" x14ac:dyDescent="0.25">
      <c r="A27" s="12" t="s">
        <v>218</v>
      </c>
      <c r="B27" s="13" t="s">
        <v>219</v>
      </c>
      <c r="C27" s="14" t="s">
        <v>17</v>
      </c>
      <c r="D27" s="14" t="s">
        <v>18</v>
      </c>
      <c r="E27" s="15">
        <f t="shared" si="7"/>
        <v>150</v>
      </c>
      <c r="F27" s="15">
        <f>VLOOKUP($A27,[1]Hoja1!$A$9:$AM$280,3,0)</f>
        <v>4500</v>
      </c>
      <c r="G27" s="15">
        <f>VLOOKUP(A27,[2]Hoja2!$A$9:$K$97,5,0)</f>
        <v>4972.6000000000004</v>
      </c>
      <c r="H27" s="15">
        <f>VLOOKUP($A27,[1]Hoja1!$A$9:$AM$280,5,0)+VLOOKUP($A27,[1]Hoja1!$A$9:$AM$280,6,0)</f>
        <v>525</v>
      </c>
      <c r="I27" s="15">
        <f>VLOOKUP($A27,[1]Hoja1!$A$9:$AM$280,4,0)</f>
        <v>0</v>
      </c>
      <c r="J27" s="15">
        <f>VLOOKUP($A27,[1]Hoja1!$A$9:$AM$280,7,0)+VLOOKUP($A27,[1]Hoja1!$A$9:$AM$280,8,0)</f>
        <v>1800</v>
      </c>
      <c r="K27" s="16">
        <f t="shared" si="8"/>
        <v>11797.6</v>
      </c>
      <c r="L27" s="15">
        <f>VLOOKUP($A27,[1]Hoja1!$A$9:$AM$280,31,0)+VLOOKUP(A27,[2]Hoja2!$A$9:$K$98,8,0)</f>
        <v>537.16999999999996</v>
      </c>
      <c r="M27" s="16">
        <f t="shared" si="9"/>
        <v>11260.43</v>
      </c>
    </row>
    <row r="28" spans="1:13" s="11" customFormat="1" ht="10.5" customHeight="1" x14ac:dyDescent="0.25">
      <c r="A28" s="12" t="s">
        <v>208</v>
      </c>
      <c r="B28" s="13" t="s">
        <v>209</v>
      </c>
      <c r="C28" s="14" t="s">
        <v>17</v>
      </c>
      <c r="D28" s="14" t="s">
        <v>18</v>
      </c>
      <c r="E28" s="15">
        <f t="shared" si="7"/>
        <v>348</v>
      </c>
      <c r="F28" s="15">
        <f>VLOOKUP($A28,[1]Hoja1!$A$9:$AM$280,3,0)</f>
        <v>10440</v>
      </c>
      <c r="G28" s="15">
        <f>VLOOKUP(A28,[2]Hoja2!$A$9:$K$97,5,0)</f>
        <v>13872.33</v>
      </c>
      <c r="H28" s="15">
        <f>VLOOKUP($A28,[1]Hoja1!$A$9:$AM$280,5,0)+VLOOKUP($A28,[1]Hoja1!$A$9:$AM$280,6,0)</f>
        <v>1218</v>
      </c>
      <c r="I28" s="15">
        <f>VLOOKUP($A28,[1]Hoja1!$A$9:$AM$280,4,0)</f>
        <v>0</v>
      </c>
      <c r="J28" s="15">
        <f>VLOOKUP($A28,[1]Hoja1!$A$9:$AM$280,7,0)+VLOOKUP($A28,[1]Hoja1!$A$9:$AM$280,8,0)</f>
        <v>6989.48</v>
      </c>
      <c r="K28" s="16">
        <f t="shared" si="8"/>
        <v>32519.81</v>
      </c>
      <c r="L28" s="15">
        <f>VLOOKUP($A28,[1]Hoja1!$A$9:$AM$280,31,0)+VLOOKUP(A28,[2]Hoja2!$A$9:$K$98,8,0)</f>
        <v>4628.49</v>
      </c>
      <c r="M28" s="16">
        <f t="shared" si="9"/>
        <v>27891.32</v>
      </c>
    </row>
    <row r="29" spans="1:13" s="11" customFormat="1" ht="10.5" customHeight="1" x14ac:dyDescent="0.25">
      <c r="A29" s="12" t="s">
        <v>210</v>
      </c>
      <c r="B29" s="13" t="s">
        <v>211</v>
      </c>
      <c r="C29" s="14" t="s">
        <v>17</v>
      </c>
      <c r="D29" s="14" t="s">
        <v>18</v>
      </c>
      <c r="E29" s="15">
        <f t="shared" si="7"/>
        <v>200</v>
      </c>
      <c r="F29" s="15">
        <f>VLOOKUP($A29,[1]Hoja1!$A$9:$AM$280,3,0)</f>
        <v>6000</v>
      </c>
      <c r="G29" s="15">
        <f>VLOOKUP(A29,[2]Hoja2!$A$9:$K$97,5,0)</f>
        <v>7917.81</v>
      </c>
      <c r="H29" s="15">
        <f>VLOOKUP($A29,[1]Hoja1!$A$9:$AM$280,5,0)+VLOOKUP($A29,[1]Hoja1!$A$9:$AM$280,6,0)</f>
        <v>700</v>
      </c>
      <c r="I29" s="15">
        <f>VLOOKUP($A29,[1]Hoja1!$A$9:$AM$280,4,0)</f>
        <v>0</v>
      </c>
      <c r="J29" s="15">
        <f>VLOOKUP($A29,[1]Hoja1!$A$9:$AM$280,7,0)+VLOOKUP($A29,[1]Hoja1!$A$9:$AM$280,8,0)</f>
        <v>4200</v>
      </c>
      <c r="K29" s="16">
        <f t="shared" si="8"/>
        <v>18817.810000000001</v>
      </c>
      <c r="L29" s="15">
        <f>VLOOKUP($A29,[1]Hoja1!$A$9:$AM$280,31,0)+VLOOKUP(A29,[2]Hoja2!$A$9:$K$98,8,0)</f>
        <v>1703.28</v>
      </c>
      <c r="M29" s="16">
        <f t="shared" si="9"/>
        <v>17114.530000000002</v>
      </c>
    </row>
    <row r="30" spans="1:13" s="11" customFormat="1" ht="10.5" customHeight="1" x14ac:dyDescent="0.25">
      <c r="A30" s="12" t="s">
        <v>222</v>
      </c>
      <c r="B30" s="13" t="s">
        <v>223</v>
      </c>
      <c r="C30" s="14" t="s">
        <v>17</v>
      </c>
      <c r="D30" s="14" t="s">
        <v>18</v>
      </c>
      <c r="E30" s="15">
        <f t="shared" si="7"/>
        <v>150</v>
      </c>
      <c r="F30" s="15">
        <f>VLOOKUP($A30,[1]Hoja1!$A$9:$AM$280,3,0)</f>
        <v>4500</v>
      </c>
      <c r="G30" s="15">
        <f>VLOOKUP(A30,[2]Hoja2!$A$9:$K$97,5,0)</f>
        <v>4541.1000000000004</v>
      </c>
      <c r="H30" s="15">
        <f>VLOOKUP($A30,[1]Hoja1!$A$9:$AM$280,5,0)+VLOOKUP($A30,[1]Hoja1!$A$9:$AM$280,6,0)</f>
        <v>525</v>
      </c>
      <c r="I30" s="15">
        <f>VLOOKUP($A30,[1]Hoja1!$A$9:$AM$280,4,0)</f>
        <v>0</v>
      </c>
      <c r="J30" s="15">
        <f>VLOOKUP($A30,[1]Hoja1!$A$9:$AM$280,7,0)+VLOOKUP($A30,[1]Hoja1!$A$9:$AM$280,8,0)</f>
        <v>1800</v>
      </c>
      <c r="K30" s="16">
        <f t="shared" si="8"/>
        <v>11366.1</v>
      </c>
      <c r="L30" s="15">
        <f>VLOOKUP($A30,[1]Hoja1!$A$9:$AM$280,31,0)+VLOOKUP(A30,[2]Hoja2!$A$9:$K$98,8,0)</f>
        <v>449.06</v>
      </c>
      <c r="M30" s="16">
        <f t="shared" si="9"/>
        <v>10917.04</v>
      </c>
    </row>
    <row r="31" spans="1:13" s="11" customFormat="1" ht="10.5" customHeight="1" x14ac:dyDescent="0.25">
      <c r="A31" s="12"/>
      <c r="B31" s="17"/>
      <c r="C31" s="14"/>
      <c r="D31" s="14"/>
      <c r="E31" s="15"/>
      <c r="F31" s="15"/>
      <c r="G31" s="14"/>
      <c r="H31" s="14"/>
      <c r="I31" s="15"/>
      <c r="J31" s="14"/>
      <c r="K31" s="16"/>
      <c r="L31" s="16"/>
      <c r="M31" s="16"/>
    </row>
    <row r="32" spans="1:13" s="11" customFormat="1" ht="17.25" customHeight="1" x14ac:dyDescent="0.25">
      <c r="A32" s="6" t="s">
        <v>31</v>
      </c>
      <c r="B32" s="7"/>
      <c r="C32" s="8"/>
      <c r="D32" s="8"/>
      <c r="E32" s="9"/>
      <c r="F32" s="9"/>
      <c r="G32" s="8"/>
      <c r="H32" s="8"/>
      <c r="I32" s="8"/>
      <c r="J32" s="8"/>
      <c r="K32" s="10"/>
      <c r="L32" s="10"/>
      <c r="M32" s="10"/>
    </row>
    <row r="33" spans="1:13" s="20" customFormat="1" ht="10.5" customHeight="1" x14ac:dyDescent="0.25">
      <c r="A33" s="18" t="s">
        <v>32</v>
      </c>
      <c r="B33" s="13" t="s">
        <v>33</v>
      </c>
      <c r="C33" s="19" t="s">
        <v>34</v>
      </c>
      <c r="D33" s="19" t="s">
        <v>18</v>
      </c>
      <c r="E33" s="15">
        <f>+F33/30</f>
        <v>342.5</v>
      </c>
      <c r="F33" s="15">
        <f>VLOOKUP($A33,[1]Hoja1!$A$9:$AM$280,3,0)</f>
        <v>10275</v>
      </c>
      <c r="G33" s="15">
        <f>VLOOKUP(A33,[2]Hoja2!$A$9:$K$97,5,0)</f>
        <v>17125</v>
      </c>
      <c r="H33" s="15">
        <f>VLOOKUP($A33,[1]Hoja1!$A$9:$AM$280,5,0)+VLOOKUP($A33,[1]Hoja1!$A$9:$AM$280,6,0)</f>
        <v>1198.75</v>
      </c>
      <c r="I33" s="15">
        <f>VLOOKUP($A33,[1]Hoja1!$A$9:$AM$280,4,0)</f>
        <v>0</v>
      </c>
      <c r="J33" s="15">
        <f>VLOOKUP($A33,[1]Hoja1!$A$9:$AM$280,7,0)+VLOOKUP($A33,[1]Hoja1!$A$9:$AM$280,8,0)</f>
        <v>1925</v>
      </c>
      <c r="K33" s="16">
        <f>SUM(F33:J33)</f>
        <v>30523.75</v>
      </c>
      <c r="L33" s="15">
        <f>VLOOKUP($A33,[1]Hoja1!$A$9:$AM$280,31,0)+VLOOKUP(A33,[2]Hoja2!$A$9:$K$98,8,0)</f>
        <v>5254.58</v>
      </c>
      <c r="M33" s="16">
        <f>+K33-L33</f>
        <v>25269.17</v>
      </c>
    </row>
    <row r="34" spans="1:13" s="11" customFormat="1" ht="10.5" customHeight="1" x14ac:dyDescent="0.25">
      <c r="A34" s="21"/>
      <c r="B34" s="17"/>
      <c r="C34" s="14"/>
      <c r="D34" s="14"/>
      <c r="E34" s="15"/>
      <c r="F34" s="15"/>
      <c r="G34" s="14"/>
      <c r="H34" s="14"/>
      <c r="I34" s="14"/>
      <c r="J34" s="14"/>
      <c r="K34" s="16"/>
      <c r="L34" s="16"/>
      <c r="M34" s="16"/>
    </row>
    <row r="35" spans="1:13" s="11" customFormat="1" ht="17.25" customHeight="1" x14ac:dyDescent="0.25">
      <c r="A35" s="6" t="s">
        <v>35</v>
      </c>
      <c r="B35" s="7"/>
      <c r="C35" s="8"/>
      <c r="D35" s="8"/>
      <c r="E35" s="9"/>
      <c r="F35" s="9"/>
      <c r="G35" s="8"/>
      <c r="H35" s="8"/>
      <c r="I35" s="8"/>
      <c r="J35" s="8"/>
      <c r="K35" s="10"/>
      <c r="L35" s="10"/>
      <c r="M35" s="10"/>
    </row>
    <row r="36" spans="1:13" s="11" customFormat="1" ht="10.5" customHeight="1" x14ac:dyDescent="0.25">
      <c r="A36" s="12" t="s">
        <v>36</v>
      </c>
      <c r="B36" s="13" t="s">
        <v>37</v>
      </c>
      <c r="C36" s="14" t="s">
        <v>17</v>
      </c>
      <c r="D36" s="14" t="s">
        <v>18</v>
      </c>
      <c r="E36" s="15">
        <f t="shared" ref="E36:E40" si="10">+F36/30</f>
        <v>480.3</v>
      </c>
      <c r="F36" s="15">
        <f>VLOOKUP($A36,[1]Hoja1!$A$9:$AM$280,3,0)</f>
        <v>14409</v>
      </c>
      <c r="G36" s="15">
        <f>VLOOKUP(A36,[2]Hoja2!$A$9:$K$97,5,0)</f>
        <v>24015</v>
      </c>
      <c r="H36" s="15">
        <f>VLOOKUP($A36,[1]Hoja1!$A$9:$AM$280,5,0)+VLOOKUP($A36,[1]Hoja1!$A$9:$AM$280,6,0)</f>
        <v>1681.05</v>
      </c>
      <c r="I36" s="15">
        <f>VLOOKUP($A36,[1]Hoja1!$A$9:$AM$280,4,0)</f>
        <v>0</v>
      </c>
      <c r="J36" s="15">
        <f>VLOOKUP($A36,[1]Hoja1!$A$9:$AM$280,7,0)+VLOOKUP($A36,[1]Hoja1!$A$9:$AM$280,8,0)</f>
        <v>0</v>
      </c>
      <c r="K36" s="16">
        <f t="shared" ref="K36:K40" si="11">SUM(F36:J36)</f>
        <v>40105.050000000003</v>
      </c>
      <c r="L36" s="15">
        <f>VLOOKUP($A36,[1]Hoja1!$A$9:$AM$280,31,0)+VLOOKUP(A36,[2]Hoja2!$A$9:$K$98,8,0)</f>
        <v>6640.92</v>
      </c>
      <c r="M36" s="16">
        <f t="shared" ref="M36:M40" si="12">+K36-L36</f>
        <v>33464.130000000005</v>
      </c>
    </row>
    <row r="37" spans="1:13" s="11" customFormat="1" ht="10.5" customHeight="1" x14ac:dyDescent="0.25">
      <c r="A37" s="34" t="s">
        <v>197</v>
      </c>
      <c r="B37" s="13" t="s">
        <v>198</v>
      </c>
      <c r="C37" s="14" t="s">
        <v>17</v>
      </c>
      <c r="D37" s="14" t="s">
        <v>18</v>
      </c>
      <c r="E37" s="15">
        <f t="shared" si="10"/>
        <v>150</v>
      </c>
      <c r="F37" s="15">
        <f>VLOOKUP($A37,[1]Hoja1!$A$9:$AM$280,3,0)</f>
        <v>4500</v>
      </c>
      <c r="G37" s="15">
        <f>VLOOKUP(A37,[2]Hoja2!$A$9:$K$97,5,0)</f>
        <v>6431.51</v>
      </c>
      <c r="H37" s="15">
        <f>VLOOKUP($A37,[1]Hoja1!$A$9:$AM$280,5,0)+VLOOKUP($A37,[1]Hoja1!$A$9:$AM$280,6,0)</f>
        <v>525</v>
      </c>
      <c r="I37" s="15">
        <f>VLOOKUP($A37,[1]Hoja1!$A$9:$AM$280,4,0)</f>
        <v>0</v>
      </c>
      <c r="J37" s="15">
        <f>VLOOKUP($A37,[1]Hoja1!$A$9:$AM$280,7,0)+VLOOKUP($A37,[1]Hoja1!$A$9:$AM$280,8,0)</f>
        <v>4500</v>
      </c>
      <c r="K37" s="16">
        <f t="shared" si="11"/>
        <v>15956.51</v>
      </c>
      <c r="L37" s="15">
        <f>VLOOKUP($A37,[1]Hoja1!$A$9:$AM$280,31,0)+VLOOKUP(A37,[2]Hoja2!$A$9:$K$98,8,0)</f>
        <v>1200.3700000000001</v>
      </c>
      <c r="M37" s="16">
        <f t="shared" si="12"/>
        <v>14756.14</v>
      </c>
    </row>
    <row r="38" spans="1:13" s="11" customFormat="1" ht="10.5" customHeight="1" x14ac:dyDescent="0.25">
      <c r="A38" s="34" t="s">
        <v>153</v>
      </c>
      <c r="B38" s="13" t="s">
        <v>126</v>
      </c>
      <c r="C38" s="14" t="s">
        <v>127</v>
      </c>
      <c r="D38" s="14" t="s">
        <v>185</v>
      </c>
      <c r="E38" s="15">
        <f t="shared" si="10"/>
        <v>475</v>
      </c>
      <c r="F38" s="15">
        <f>VLOOKUP($A38,[1]Hoja1!$A$9:$AM$280,3,0)</f>
        <v>14250</v>
      </c>
      <c r="G38" s="15">
        <f>VLOOKUP(A38,[2]Hoja2!$A$9:$K$97,5,0)</f>
        <v>23750</v>
      </c>
      <c r="H38" s="15">
        <f>VLOOKUP($A38,[1]Hoja1!$A$9:$AM$280,5,0)+VLOOKUP($A38,[1]Hoja1!$A$9:$AM$280,6,0)</f>
        <v>1662.5</v>
      </c>
      <c r="I38" s="15">
        <f>VLOOKUP($A38,[1]Hoja1!$A$9:$AM$280,4,0)</f>
        <v>0</v>
      </c>
      <c r="J38" s="15">
        <f>VLOOKUP($A38,[1]Hoja1!$A$9:$AM$280,7,0)+VLOOKUP($A38,[1]Hoja1!$A$9:$AM$280,8,0)</f>
        <v>9537.56</v>
      </c>
      <c r="K38" s="16">
        <f t="shared" si="11"/>
        <v>49200.06</v>
      </c>
      <c r="L38" s="15">
        <f>VLOOKUP($A38,[1]Hoja1!$A$9:$AM$280,31,0)+VLOOKUP(A38,[2]Hoja2!$A$9:$K$98,8,0)</f>
        <v>8842.7999999999993</v>
      </c>
      <c r="M38" s="16">
        <f t="shared" si="12"/>
        <v>40357.259999999995</v>
      </c>
    </row>
    <row r="39" spans="1:13" s="11" customFormat="1" ht="10.5" customHeight="1" x14ac:dyDescent="0.2">
      <c r="A39" s="34" t="s">
        <v>202</v>
      </c>
      <c r="B39" s="35" t="s">
        <v>203</v>
      </c>
      <c r="C39" s="14" t="s">
        <v>17</v>
      </c>
      <c r="D39" s="14" t="s">
        <v>185</v>
      </c>
      <c r="E39" s="15">
        <f t="shared" si="10"/>
        <v>150</v>
      </c>
      <c r="F39" s="15">
        <f>VLOOKUP($A39,[1]Hoja1!$A$9:$AM$280,3,0)</f>
        <v>4500</v>
      </c>
      <c r="G39" s="15">
        <f>VLOOKUP(A39,[2]Hoja2!$A$9:$K$97,5,0)</f>
        <v>6287.67</v>
      </c>
      <c r="H39" s="15">
        <f>VLOOKUP($A39,[1]Hoja1!$A$9:$AM$280,5,0)+VLOOKUP($A39,[1]Hoja1!$A$9:$AM$280,6,0)</f>
        <v>525</v>
      </c>
      <c r="I39" s="15">
        <f>VLOOKUP($A39,[1]Hoja1!$A$9:$AM$280,4,0)</f>
        <v>0</v>
      </c>
      <c r="J39" s="15">
        <f>VLOOKUP($A39,[1]Hoja1!$A$9:$AM$280,7,0)+VLOOKUP($A39,[1]Hoja1!$A$9:$AM$280,8,0)</f>
        <v>3100</v>
      </c>
      <c r="K39" s="16">
        <f t="shared" si="11"/>
        <v>14412.67</v>
      </c>
      <c r="L39" s="15">
        <f>VLOOKUP($A39,[1]Hoja1!$A$9:$AM$280,31,0)+VLOOKUP(A39,[2]Hoja2!$A$9:$K$98,8,0)</f>
        <v>983.58</v>
      </c>
      <c r="M39" s="16">
        <f t="shared" si="12"/>
        <v>13429.09</v>
      </c>
    </row>
    <row r="40" spans="1:13" s="11" customFormat="1" ht="10.5" customHeight="1" x14ac:dyDescent="0.2">
      <c r="A40" s="34" t="s">
        <v>204</v>
      </c>
      <c r="B40" s="35" t="s">
        <v>205</v>
      </c>
      <c r="C40" s="14" t="s">
        <v>17</v>
      </c>
      <c r="D40" s="14" t="s">
        <v>185</v>
      </c>
      <c r="E40" s="15">
        <f t="shared" si="10"/>
        <v>150</v>
      </c>
      <c r="F40" s="15">
        <f>VLOOKUP($A40,[1]Hoja1!$A$9:$AM$280,3,0)</f>
        <v>4500</v>
      </c>
      <c r="G40" s="15">
        <f>VLOOKUP(A40,[2]Hoja2!$A$9:$K$97,5,0)</f>
        <v>6226.03</v>
      </c>
      <c r="H40" s="15">
        <f>VLOOKUP($A40,[1]Hoja1!$A$9:$AM$280,5,0)+VLOOKUP($A40,[1]Hoja1!$A$9:$AM$280,6,0)</f>
        <v>525</v>
      </c>
      <c r="I40" s="15">
        <f>VLOOKUP($A40,[1]Hoja1!$A$9:$AM$280,4,0)</f>
        <v>0</v>
      </c>
      <c r="J40" s="15">
        <f>VLOOKUP($A40,[1]Hoja1!$A$9:$AM$280,7,0)+VLOOKUP($A40,[1]Hoja1!$A$9:$AM$280,8,0)</f>
        <v>3100</v>
      </c>
      <c r="K40" s="16">
        <f t="shared" si="11"/>
        <v>14351.029999999999</v>
      </c>
      <c r="L40" s="15">
        <f>VLOOKUP($A40,[1]Hoja1!$A$9:$AM$280,31,0)+VLOOKUP(A40,[2]Hoja2!$A$9:$K$98,8,0)</f>
        <v>979.64</v>
      </c>
      <c r="M40" s="16">
        <f t="shared" si="12"/>
        <v>13371.39</v>
      </c>
    </row>
    <row r="41" spans="1:13" s="11" customFormat="1" ht="10.5" customHeight="1" x14ac:dyDescent="0.25">
      <c r="A41" s="34"/>
      <c r="B41" s="17"/>
      <c r="C41" s="14"/>
      <c r="D41" s="14"/>
      <c r="E41" s="15"/>
      <c r="F41" s="15"/>
      <c r="G41" s="14"/>
      <c r="H41" s="14"/>
      <c r="I41" s="14"/>
      <c r="J41" s="14"/>
      <c r="K41" s="16"/>
      <c r="L41" s="16"/>
      <c r="M41" s="16"/>
    </row>
    <row r="42" spans="1:13" s="11" customFormat="1" ht="17.25" customHeight="1" x14ac:dyDescent="0.25">
      <c r="A42" s="6" t="s">
        <v>40</v>
      </c>
      <c r="B42" s="7"/>
      <c r="C42" s="8"/>
      <c r="D42" s="8"/>
      <c r="E42" s="9"/>
      <c r="F42" s="9"/>
      <c r="G42" s="8"/>
      <c r="H42" s="8"/>
      <c r="I42" s="8"/>
      <c r="J42" s="8"/>
      <c r="K42" s="10"/>
      <c r="L42" s="10"/>
      <c r="M42" s="10"/>
    </row>
    <row r="43" spans="1:13" s="11" customFormat="1" ht="10.5" customHeight="1" x14ac:dyDescent="0.25">
      <c r="A43" s="34" t="s">
        <v>41</v>
      </c>
      <c r="B43" s="13" t="s">
        <v>42</v>
      </c>
      <c r="C43" s="14" t="s">
        <v>43</v>
      </c>
      <c r="D43" s="14" t="s">
        <v>18</v>
      </c>
      <c r="E43" s="15">
        <f t="shared" ref="E43:E66" si="13">+F43/30</f>
        <v>392.25</v>
      </c>
      <c r="F43" s="15">
        <f>VLOOKUP($A43,[1]Hoja1!$A$9:$AM$280,3,0)</f>
        <v>11767.5</v>
      </c>
      <c r="G43" s="15">
        <f>VLOOKUP(A43,[2]Hoja2!$A$9:$K$97,5,0)</f>
        <v>19612.5</v>
      </c>
      <c r="H43" s="15">
        <f>VLOOKUP($A43,[1]Hoja1!$A$9:$AM$280,5,0)+VLOOKUP($A43,[1]Hoja1!$A$9:$AM$280,6,0)</f>
        <v>1372.88</v>
      </c>
      <c r="I43" s="15">
        <f>VLOOKUP($A43,[1]Hoja1!$A$9:$AM$280,4,0)</f>
        <v>0</v>
      </c>
      <c r="J43" s="15">
        <f>VLOOKUP($A43,[1]Hoja1!$A$9:$AM$280,7,0)+VLOOKUP($A43,[1]Hoja1!$A$9:$AM$280,8,0)</f>
        <v>0</v>
      </c>
      <c r="K43" s="16">
        <f t="shared" ref="K43:K66" si="14">SUM(F43:J43)</f>
        <v>32752.880000000001</v>
      </c>
      <c r="L43" s="15">
        <f>VLOOKUP($A43,[1]Hoja1!$A$9:$AM$280,31,0)+VLOOKUP(A43,[2]Hoja2!$A$9:$K$98,8,0)</f>
        <v>7542.5</v>
      </c>
      <c r="M43" s="16">
        <f t="shared" ref="M43:M66" si="15">+K43-L43</f>
        <v>25210.38</v>
      </c>
    </row>
    <row r="44" spans="1:13" s="11" customFormat="1" ht="10.5" customHeight="1" x14ac:dyDescent="0.25">
      <c r="A44" s="34" t="s">
        <v>44</v>
      </c>
      <c r="B44" s="13" t="s">
        <v>45</v>
      </c>
      <c r="C44" s="14" t="s">
        <v>46</v>
      </c>
      <c r="D44" s="14" t="s">
        <v>18</v>
      </c>
      <c r="E44" s="15">
        <f t="shared" si="13"/>
        <v>222</v>
      </c>
      <c r="F44" s="15">
        <f>VLOOKUP($A44,[1]Hoja1!$A$9:$AM$280,3,0)</f>
        <v>6660</v>
      </c>
      <c r="G44" s="15">
        <f>VLOOKUP(A44,[2]Hoja2!$A$9:$K$97,5,0)</f>
        <v>11100</v>
      </c>
      <c r="H44" s="15">
        <f>VLOOKUP($A44,[1]Hoja1!$A$9:$AM$280,5,0)+VLOOKUP($A44,[1]Hoja1!$A$9:$AM$280,6,0)</f>
        <v>777</v>
      </c>
      <c r="I44" s="15">
        <f>VLOOKUP($A44,[1]Hoja1!$A$9:$AM$280,4,0)</f>
        <v>0</v>
      </c>
      <c r="J44" s="15">
        <f>VLOOKUP($A44,[1]Hoja1!$A$9:$AM$280,7,0)+VLOOKUP($A44,[1]Hoja1!$A$9:$AM$280,8,0)</f>
        <v>0</v>
      </c>
      <c r="K44" s="16">
        <f t="shared" si="14"/>
        <v>18537</v>
      </c>
      <c r="L44" s="15">
        <f>VLOOKUP($A44,[1]Hoja1!$A$9:$AM$280,31,0)+VLOOKUP(A44,[2]Hoja2!$A$9:$K$98,8,0)</f>
        <v>1302.08</v>
      </c>
      <c r="M44" s="16">
        <f t="shared" si="15"/>
        <v>17234.919999999998</v>
      </c>
    </row>
    <row r="45" spans="1:13" s="11" customFormat="1" ht="10.5" customHeight="1" x14ac:dyDescent="0.25">
      <c r="A45" s="34" t="s">
        <v>47</v>
      </c>
      <c r="B45" s="13" t="s">
        <v>48</v>
      </c>
      <c r="C45" s="14" t="s">
        <v>46</v>
      </c>
      <c r="D45" s="14" t="s">
        <v>18</v>
      </c>
      <c r="E45" s="15">
        <f t="shared" si="13"/>
        <v>222</v>
      </c>
      <c r="F45" s="15">
        <f>VLOOKUP($A45,[1]Hoja1!$A$9:$AM$280,3,0)</f>
        <v>6660</v>
      </c>
      <c r="G45" s="15">
        <f>VLOOKUP(A45,[2]Hoja2!$A$9:$K$97,5,0)</f>
        <v>11100</v>
      </c>
      <c r="H45" s="15">
        <f>VLOOKUP($A45,[1]Hoja1!$A$9:$AM$280,5,0)+VLOOKUP($A45,[1]Hoja1!$A$9:$AM$280,6,0)</f>
        <v>777</v>
      </c>
      <c r="I45" s="15">
        <f>VLOOKUP($A45,[1]Hoja1!$A$9:$AM$280,4,0)</f>
        <v>0</v>
      </c>
      <c r="J45" s="15">
        <f>VLOOKUP($A45,[1]Hoja1!$A$9:$AM$280,7,0)+VLOOKUP($A45,[1]Hoja1!$A$9:$AM$280,8,0)</f>
        <v>0</v>
      </c>
      <c r="K45" s="16">
        <f t="shared" si="14"/>
        <v>18537</v>
      </c>
      <c r="L45" s="15">
        <f>VLOOKUP($A45,[1]Hoja1!$A$9:$AM$280,31,0)+VLOOKUP(A45,[2]Hoja2!$A$9:$K$98,8,0)</f>
        <v>3680.1299999999997</v>
      </c>
      <c r="M45" s="16">
        <f t="shared" si="15"/>
        <v>14856.87</v>
      </c>
    </row>
    <row r="46" spans="1:13" s="11" customFormat="1" ht="10.5" customHeight="1" x14ac:dyDescent="0.25">
      <c r="A46" s="34" t="s">
        <v>49</v>
      </c>
      <c r="B46" s="13" t="s">
        <v>50</v>
      </c>
      <c r="C46" s="14" t="s">
        <v>46</v>
      </c>
      <c r="D46" s="14" t="s">
        <v>18</v>
      </c>
      <c r="E46" s="15">
        <f t="shared" si="13"/>
        <v>222</v>
      </c>
      <c r="F46" s="15">
        <f>VLOOKUP($A46,[1]Hoja1!$A$9:$AM$280,3,0)</f>
        <v>6660</v>
      </c>
      <c r="G46" s="15">
        <f>VLOOKUP(A46,[2]Hoja2!$A$9:$K$97,5,0)</f>
        <v>11100</v>
      </c>
      <c r="H46" s="15">
        <f>VLOOKUP($A46,[1]Hoja1!$A$9:$AM$280,5,0)+VLOOKUP($A46,[1]Hoja1!$A$9:$AM$280,6,0)</f>
        <v>777</v>
      </c>
      <c r="I46" s="15">
        <f>VLOOKUP($A46,[1]Hoja1!$A$9:$AM$280,4,0)</f>
        <v>0</v>
      </c>
      <c r="J46" s="15">
        <f>VLOOKUP($A46,[1]Hoja1!$A$9:$AM$280,7,0)+VLOOKUP($A46,[1]Hoja1!$A$9:$AM$280,8,0)</f>
        <v>0</v>
      </c>
      <c r="K46" s="16">
        <f t="shared" si="14"/>
        <v>18537</v>
      </c>
      <c r="L46" s="15">
        <f>VLOOKUP($A46,[1]Hoja1!$A$9:$AM$280,31,0)+VLOOKUP(A46,[2]Hoja2!$A$9:$K$98,8,0)</f>
        <v>3587.71</v>
      </c>
      <c r="M46" s="16">
        <f t="shared" si="15"/>
        <v>14949.29</v>
      </c>
    </row>
    <row r="47" spans="1:13" s="11" customFormat="1" ht="10.5" customHeight="1" x14ac:dyDescent="0.25">
      <c r="A47" s="34" t="s">
        <v>51</v>
      </c>
      <c r="B47" s="13" t="s">
        <v>52</v>
      </c>
      <c r="C47" s="14" t="s">
        <v>43</v>
      </c>
      <c r="D47" s="14" t="s">
        <v>18</v>
      </c>
      <c r="E47" s="15">
        <f t="shared" si="13"/>
        <v>305.60000000000002</v>
      </c>
      <c r="F47" s="15">
        <f>VLOOKUP($A47,[1]Hoja1!$A$9:$AM$280,3,0)</f>
        <v>9168</v>
      </c>
      <c r="G47" s="15">
        <f>VLOOKUP(A47,[2]Hoja2!$A$9:$K$97,5,0)</f>
        <v>15280</v>
      </c>
      <c r="H47" s="15">
        <f>VLOOKUP($A47,[1]Hoja1!$A$9:$AM$280,5,0)+VLOOKUP($A47,[1]Hoja1!$A$9:$AM$280,6,0)</f>
        <v>1069.5999999999999</v>
      </c>
      <c r="I47" s="15">
        <f>VLOOKUP($A47,[1]Hoja1!$A$9:$AM$280,4,0)</f>
        <v>0</v>
      </c>
      <c r="J47" s="15">
        <f>VLOOKUP($A47,[1]Hoja1!$A$9:$AM$280,7,0)+VLOOKUP($A47,[1]Hoja1!$A$9:$AM$280,8,0)</f>
        <v>2534.8000000000002</v>
      </c>
      <c r="K47" s="16">
        <f t="shared" si="14"/>
        <v>28052.399999999998</v>
      </c>
      <c r="L47" s="15">
        <f>VLOOKUP($A47,[1]Hoja1!$A$9:$AM$280,31,0)+VLOOKUP(A47,[2]Hoja2!$A$9:$K$98,8,0)</f>
        <v>7588.8200000000006</v>
      </c>
      <c r="M47" s="16">
        <f t="shared" si="15"/>
        <v>20463.579999999998</v>
      </c>
    </row>
    <row r="48" spans="1:13" s="11" customFormat="1" ht="10.5" customHeight="1" x14ac:dyDescent="0.25">
      <c r="A48" s="34" t="s">
        <v>38</v>
      </c>
      <c r="B48" s="13" t="s">
        <v>39</v>
      </c>
      <c r="C48" s="14" t="s">
        <v>17</v>
      </c>
      <c r="D48" s="14" t="s">
        <v>18</v>
      </c>
      <c r="E48" s="15">
        <f t="shared" si="13"/>
        <v>263.94</v>
      </c>
      <c r="F48" s="15">
        <f>VLOOKUP($A48,[1]Hoja1!$A$9:$AM$280,3,0)</f>
        <v>7918.2</v>
      </c>
      <c r="G48" s="15">
        <f>VLOOKUP(A48,[2]Hoja2!$A$9:$K$97,5,0)</f>
        <v>13197</v>
      </c>
      <c r="H48" s="15">
        <f>VLOOKUP($A48,[1]Hoja1!$A$9:$AM$280,5,0)+VLOOKUP($A48,[1]Hoja1!$A$9:$AM$280,6,0)</f>
        <v>923.79</v>
      </c>
      <c r="I48" s="15">
        <f>VLOOKUP($A48,[1]Hoja1!$A$9:$AM$280,4,0)</f>
        <v>0</v>
      </c>
      <c r="J48" s="15">
        <f>VLOOKUP($A48,[1]Hoja1!$A$9:$AM$280,7,0)+VLOOKUP($A48,[1]Hoja1!$A$9:$AM$280,8,0)</f>
        <v>0</v>
      </c>
      <c r="K48" s="16">
        <f t="shared" si="14"/>
        <v>22038.99</v>
      </c>
      <c r="L48" s="15">
        <f>VLOOKUP($A48,[1]Hoja1!$A$9:$AM$280,31,0)+VLOOKUP(A48,[2]Hoja2!$A$9:$K$98,8,0)</f>
        <v>1969.17</v>
      </c>
      <c r="M48" s="16">
        <f t="shared" si="15"/>
        <v>20069.82</v>
      </c>
    </row>
    <row r="49" spans="1:13" s="11" customFormat="1" ht="10.5" customHeight="1" x14ac:dyDescent="0.25">
      <c r="A49" s="34" t="s">
        <v>55</v>
      </c>
      <c r="B49" s="13" t="s">
        <v>56</v>
      </c>
      <c r="C49" s="14" t="s">
        <v>17</v>
      </c>
      <c r="D49" s="14" t="s">
        <v>18</v>
      </c>
      <c r="E49" s="15">
        <f t="shared" si="13"/>
        <v>516.79999999999995</v>
      </c>
      <c r="F49" s="15">
        <f>VLOOKUP($A49,[1]Hoja1!$A$9:$AM$280,3,0)</f>
        <v>15504</v>
      </c>
      <c r="G49" s="15">
        <f>VLOOKUP(A49,[2]Hoja2!$A$9:$K$97,5,0)</f>
        <v>25840</v>
      </c>
      <c r="H49" s="15">
        <f>VLOOKUP($A49,[1]Hoja1!$A$9:$AM$280,5,0)+VLOOKUP($A49,[1]Hoja1!$A$9:$AM$280,6,0)</f>
        <v>1808.8</v>
      </c>
      <c r="I49" s="15">
        <f>VLOOKUP($A49,[1]Hoja1!$A$9:$AM$280,4,0)</f>
        <v>0</v>
      </c>
      <c r="J49" s="15">
        <f>VLOOKUP($A49,[1]Hoja1!$A$9:$AM$280,7,0)+VLOOKUP($A49,[1]Hoja1!$A$9:$AM$280,8,0)</f>
        <v>0</v>
      </c>
      <c r="K49" s="16">
        <f t="shared" si="14"/>
        <v>43152.800000000003</v>
      </c>
      <c r="L49" s="15">
        <f>VLOOKUP($A49,[1]Hoja1!$A$9:$AM$280,31,0)+VLOOKUP(A49,[2]Hoja2!$A$9:$K$98,8,0)</f>
        <v>12978.3</v>
      </c>
      <c r="M49" s="16">
        <f t="shared" si="15"/>
        <v>30174.500000000004</v>
      </c>
    </row>
    <row r="50" spans="1:13" s="11" customFormat="1" ht="10.5" customHeight="1" x14ac:dyDescent="0.25">
      <c r="A50" s="34" t="s">
        <v>57</v>
      </c>
      <c r="B50" s="13" t="s">
        <v>58</v>
      </c>
      <c r="C50" s="14" t="s">
        <v>59</v>
      </c>
      <c r="D50" s="14" t="s">
        <v>18</v>
      </c>
      <c r="E50" s="15">
        <f t="shared" si="13"/>
        <v>525</v>
      </c>
      <c r="F50" s="15">
        <f>VLOOKUP($A50,[1]Hoja1!$A$9:$AM$280,3,0)</f>
        <v>15750</v>
      </c>
      <c r="G50" s="15">
        <f>VLOOKUP(A50,[2]Hoja2!$A$9:$K$97,5,0)</f>
        <v>26250</v>
      </c>
      <c r="H50" s="15">
        <f>VLOOKUP($A50,[1]Hoja1!$A$9:$AM$280,5,0)+VLOOKUP($A50,[1]Hoja1!$A$9:$AM$280,6,0)</f>
        <v>1837.5</v>
      </c>
      <c r="I50" s="15">
        <f>VLOOKUP($A50,[1]Hoja1!$A$9:$AM$280,4,0)</f>
        <v>0</v>
      </c>
      <c r="J50" s="15">
        <f>VLOOKUP($A50,[1]Hoja1!$A$9:$AM$280,7,0)+VLOOKUP($A50,[1]Hoja1!$A$9:$AM$280,8,0)</f>
        <v>0</v>
      </c>
      <c r="K50" s="16">
        <f t="shared" si="14"/>
        <v>43837.5</v>
      </c>
      <c r="L50" s="15">
        <f>VLOOKUP($A50,[1]Hoja1!$A$9:$AM$280,31,0)+VLOOKUP(A50,[2]Hoja2!$A$9:$K$98,8,0)</f>
        <v>9310.1</v>
      </c>
      <c r="M50" s="16">
        <f t="shared" si="15"/>
        <v>34527.4</v>
      </c>
    </row>
    <row r="51" spans="1:13" s="11" customFormat="1" ht="10.5" customHeight="1" x14ac:dyDescent="0.25">
      <c r="A51" s="34" t="s">
        <v>60</v>
      </c>
      <c r="B51" s="13" t="s">
        <v>61</v>
      </c>
      <c r="C51" s="14" t="s">
        <v>62</v>
      </c>
      <c r="D51" s="14" t="s">
        <v>18</v>
      </c>
      <c r="E51" s="15">
        <f t="shared" si="13"/>
        <v>212.8</v>
      </c>
      <c r="F51" s="15">
        <f>VLOOKUP($A51,[1]Hoja1!$A$9:$AM$280,3,0)</f>
        <v>6384</v>
      </c>
      <c r="G51" s="15">
        <f>VLOOKUP(A51,[2]Hoja2!$A$9:$K$97,5,0)</f>
        <v>10640</v>
      </c>
      <c r="H51" s="15">
        <f>VLOOKUP($A51,[1]Hoja1!$A$9:$AM$280,5,0)+VLOOKUP($A51,[1]Hoja1!$A$9:$AM$280,6,0)</f>
        <v>744.8</v>
      </c>
      <c r="I51" s="15">
        <f>VLOOKUP($A51,[1]Hoja1!$A$9:$AM$280,4,0)</f>
        <v>0</v>
      </c>
      <c r="J51" s="15">
        <f>VLOOKUP($A51,[1]Hoja1!$A$9:$AM$280,7,0)+VLOOKUP($A51,[1]Hoja1!$A$9:$AM$280,8,0)</f>
        <v>0</v>
      </c>
      <c r="K51" s="16">
        <f t="shared" si="14"/>
        <v>17768.8</v>
      </c>
      <c r="L51" s="15">
        <f>VLOOKUP($A51,[1]Hoja1!$A$9:$AM$280,31,0)+VLOOKUP(A51,[2]Hoja2!$A$9:$K$98,8,0)</f>
        <v>1214.43</v>
      </c>
      <c r="M51" s="16">
        <f t="shared" si="15"/>
        <v>16554.37</v>
      </c>
    </row>
    <row r="52" spans="1:13" s="11" customFormat="1" ht="10.5" customHeight="1" x14ac:dyDescent="0.25">
      <c r="A52" s="34" t="s">
        <v>165</v>
      </c>
      <c r="B52" s="13" t="s">
        <v>64</v>
      </c>
      <c r="C52" s="14" t="s">
        <v>63</v>
      </c>
      <c r="D52" s="14" t="s">
        <v>18</v>
      </c>
      <c r="E52" s="15">
        <f t="shared" si="13"/>
        <v>534.42999999999995</v>
      </c>
      <c r="F52" s="15">
        <f>VLOOKUP($A52,[1]Hoja1!$A$9:$AM$280,3,0)</f>
        <v>16032.9</v>
      </c>
      <c r="G52" s="15">
        <f>VLOOKUP(A52,[2]Hoja2!$A$9:$K$97,5,0)</f>
        <v>26721.5</v>
      </c>
      <c r="H52" s="15">
        <f>VLOOKUP($A52,[1]Hoja1!$A$9:$AM$280,5,0)+VLOOKUP($A52,[1]Hoja1!$A$9:$AM$280,6,0)</f>
        <v>1870.5</v>
      </c>
      <c r="I52" s="15">
        <f>VLOOKUP($A52,[1]Hoja1!$A$9:$AM$280,4,0)</f>
        <v>0</v>
      </c>
      <c r="J52" s="15">
        <f>VLOOKUP($A52,[1]Hoja1!$A$9:$AM$280,7,0)+VLOOKUP($A52,[1]Hoja1!$A$9:$AM$280,8,0)</f>
        <v>2600</v>
      </c>
      <c r="K52" s="16">
        <f t="shared" si="14"/>
        <v>47224.9</v>
      </c>
      <c r="L52" s="15">
        <f>VLOOKUP($A52,[1]Hoja1!$A$9:$AM$280,31,0)+VLOOKUP(A52,[2]Hoja2!$A$9:$K$98,8,0)</f>
        <v>10535.09</v>
      </c>
      <c r="M52" s="16">
        <f t="shared" si="15"/>
        <v>36689.81</v>
      </c>
    </row>
    <row r="53" spans="1:13" s="11" customFormat="1" ht="10.5" customHeight="1" x14ac:dyDescent="0.25">
      <c r="A53" s="34" t="s">
        <v>166</v>
      </c>
      <c r="B53" s="13" t="s">
        <v>66</v>
      </c>
      <c r="C53" s="14" t="s">
        <v>63</v>
      </c>
      <c r="D53" s="14" t="s">
        <v>18</v>
      </c>
      <c r="E53" s="15">
        <f t="shared" si="13"/>
        <v>446.53</v>
      </c>
      <c r="F53" s="15">
        <f>VLOOKUP($A53,[1]Hoja1!$A$9:$AM$280,3,0)</f>
        <v>13395.9</v>
      </c>
      <c r="G53" s="15">
        <f>VLOOKUP(A53,[2]Hoja2!$A$9:$K$97,5,0)</f>
        <v>22326.5</v>
      </c>
      <c r="H53" s="15">
        <f>VLOOKUP($A53,[1]Hoja1!$A$9:$AM$280,5,0)+VLOOKUP($A53,[1]Hoja1!$A$9:$AM$280,6,0)</f>
        <v>1562.86</v>
      </c>
      <c r="I53" s="15">
        <f>VLOOKUP($A53,[1]Hoja1!$A$9:$AM$280,4,0)</f>
        <v>0</v>
      </c>
      <c r="J53" s="15">
        <f>VLOOKUP($A53,[1]Hoja1!$A$9:$AM$280,7,0)+VLOOKUP($A53,[1]Hoja1!$A$9:$AM$280,8,0)</f>
        <v>2600</v>
      </c>
      <c r="K53" s="16">
        <f t="shared" si="14"/>
        <v>39885.26</v>
      </c>
      <c r="L53" s="15">
        <f>VLOOKUP($A53,[1]Hoja1!$A$9:$AM$280,31,0)+VLOOKUP(A53,[2]Hoja2!$A$9:$K$98,8,0)</f>
        <v>6881.08</v>
      </c>
      <c r="M53" s="16">
        <f t="shared" si="15"/>
        <v>33004.18</v>
      </c>
    </row>
    <row r="54" spans="1:13" s="11" customFormat="1" ht="10.5" customHeight="1" x14ac:dyDescent="0.25">
      <c r="A54" s="34" t="s">
        <v>167</v>
      </c>
      <c r="B54" s="13" t="s">
        <v>118</v>
      </c>
      <c r="C54" s="14" t="s">
        <v>17</v>
      </c>
      <c r="D54" s="14" t="s">
        <v>185</v>
      </c>
      <c r="E54" s="15">
        <f t="shared" si="13"/>
        <v>108.63666666666667</v>
      </c>
      <c r="F54" s="15">
        <f>VLOOKUP($A54,[1]Hoja1!$A$9:$AM$280,3,0)</f>
        <v>3259.1</v>
      </c>
      <c r="G54" s="15">
        <f>VLOOKUP(A54,[2]Hoja2!$A$9:$K$97,5,0)</f>
        <v>7085</v>
      </c>
      <c r="H54" s="15">
        <f>VLOOKUP($A54,[1]Hoja1!$A$9:$AM$280,5,0)+VLOOKUP($A54,[1]Hoja1!$A$9:$AM$280,6,0)</f>
        <v>495.95</v>
      </c>
      <c r="I54" s="15">
        <f>VLOOKUP($A54,[1]Hoja1!$A$9:$AM$280,4,0)</f>
        <v>0</v>
      </c>
      <c r="J54" s="15">
        <f>VLOOKUP($A54,[1]Hoja1!$A$9:$AM$280,7,0)+VLOOKUP($A54,[1]Hoja1!$A$9:$AM$280,8,0)</f>
        <v>0</v>
      </c>
      <c r="K54" s="16">
        <f t="shared" si="14"/>
        <v>10840.050000000001</v>
      </c>
      <c r="L54" s="15">
        <f>VLOOKUP($A54,[1]Hoja1!$A$9:$AM$280,31,0)+VLOOKUP(A54,[2]Hoja2!$A$9:$K$98,8,0)</f>
        <v>72</v>
      </c>
      <c r="M54" s="16">
        <f t="shared" si="15"/>
        <v>10768.050000000001</v>
      </c>
    </row>
    <row r="55" spans="1:13" s="11" customFormat="1" ht="10.5" customHeight="1" x14ac:dyDescent="0.25">
      <c r="A55" s="34" t="s">
        <v>168</v>
      </c>
      <c r="B55" s="13" t="s">
        <v>119</v>
      </c>
      <c r="C55" s="14" t="s">
        <v>17</v>
      </c>
      <c r="D55" s="14" t="s">
        <v>185</v>
      </c>
      <c r="E55" s="15">
        <f t="shared" si="13"/>
        <v>141.69999999999999</v>
      </c>
      <c r="F55" s="15">
        <f>VLOOKUP($A55,[1]Hoja1!$A$9:$AM$280,3,0)</f>
        <v>4251</v>
      </c>
      <c r="G55" s="15">
        <f>VLOOKUP(A55,[2]Hoja2!$A$9:$K$97,5,0)</f>
        <v>7085</v>
      </c>
      <c r="H55" s="15">
        <f>VLOOKUP($A55,[1]Hoja1!$A$9:$AM$280,5,0)+VLOOKUP($A55,[1]Hoja1!$A$9:$AM$280,6,0)</f>
        <v>495.95</v>
      </c>
      <c r="I55" s="15">
        <f>VLOOKUP($A55,[1]Hoja1!$A$9:$AM$280,4,0)</f>
        <v>0</v>
      </c>
      <c r="J55" s="15">
        <f>VLOOKUP($A55,[1]Hoja1!$A$9:$AM$280,7,0)+VLOOKUP($A55,[1]Hoja1!$A$9:$AM$280,8,0)</f>
        <v>0</v>
      </c>
      <c r="K55" s="16">
        <f t="shared" si="14"/>
        <v>11831.95</v>
      </c>
      <c r="L55" s="15">
        <f>VLOOKUP($A55,[1]Hoja1!$A$9:$AM$280,31,0)+VLOOKUP(A55,[2]Hoja2!$A$9:$K$98,8,0)</f>
        <v>147.51</v>
      </c>
      <c r="M55" s="16">
        <f t="shared" si="15"/>
        <v>11684.44</v>
      </c>
    </row>
    <row r="56" spans="1:13" s="11" customFormat="1" ht="10.5" customHeight="1" x14ac:dyDescent="0.25">
      <c r="A56" s="34" t="s">
        <v>154</v>
      </c>
      <c r="B56" s="13" t="s">
        <v>67</v>
      </c>
      <c r="C56" s="14" t="s">
        <v>68</v>
      </c>
      <c r="D56" s="14" t="s">
        <v>185</v>
      </c>
      <c r="E56" s="15">
        <f t="shared" si="13"/>
        <v>233.32999999999998</v>
      </c>
      <c r="F56" s="15">
        <f>VLOOKUP($A56,[1]Hoja1!$A$9:$AM$280,3,0)</f>
        <v>6999.9</v>
      </c>
      <c r="G56" s="15">
        <f>VLOOKUP(A56,[2]Hoja2!$A$9:$K$97,5,0)</f>
        <v>11666.5</v>
      </c>
      <c r="H56" s="15">
        <f>VLOOKUP($A56,[1]Hoja1!$A$9:$AM$280,5,0)+VLOOKUP($A56,[1]Hoja1!$A$9:$AM$280,6,0)</f>
        <v>816.66</v>
      </c>
      <c r="I56" s="15">
        <f>VLOOKUP($A56,[1]Hoja1!$A$9:$AM$280,4,0)</f>
        <v>0</v>
      </c>
      <c r="J56" s="15">
        <f>VLOOKUP($A56,[1]Hoja1!$A$9:$AM$280,7,0)+VLOOKUP($A56,[1]Hoja1!$A$9:$AM$280,8,0)</f>
        <v>1476.42</v>
      </c>
      <c r="K56" s="16">
        <f t="shared" si="14"/>
        <v>20959.480000000003</v>
      </c>
      <c r="L56" s="15">
        <f>VLOOKUP($A56,[1]Hoja1!$A$9:$AM$280,31,0)+VLOOKUP(A56,[2]Hoja2!$A$9:$K$98,8,0)</f>
        <v>1861.28</v>
      </c>
      <c r="M56" s="16">
        <f t="shared" si="15"/>
        <v>19098.200000000004</v>
      </c>
    </row>
    <row r="57" spans="1:13" s="11" customFormat="1" ht="10.5" customHeight="1" x14ac:dyDescent="0.25">
      <c r="A57" s="34" t="s">
        <v>155</v>
      </c>
      <c r="B57" s="13" t="s">
        <v>69</v>
      </c>
      <c r="C57" s="14" t="s">
        <v>68</v>
      </c>
      <c r="D57" s="14" t="s">
        <v>185</v>
      </c>
      <c r="E57" s="15">
        <f t="shared" si="13"/>
        <v>430</v>
      </c>
      <c r="F57" s="15">
        <f>VLOOKUP($A57,[1]Hoja1!$A$9:$AM$280,3,0)</f>
        <v>12900</v>
      </c>
      <c r="G57" s="15">
        <f>VLOOKUP(A57,[2]Hoja2!$A$9:$K$97,5,0)</f>
        <v>21500</v>
      </c>
      <c r="H57" s="15">
        <f>VLOOKUP($A57,[1]Hoja1!$A$9:$AM$280,5,0)+VLOOKUP($A57,[1]Hoja1!$A$9:$AM$280,6,0)</f>
        <v>1505</v>
      </c>
      <c r="I57" s="15">
        <f>VLOOKUP($A57,[1]Hoja1!$A$9:$AM$280,4,0)</f>
        <v>0</v>
      </c>
      <c r="J57" s="15">
        <f>VLOOKUP($A57,[1]Hoja1!$A$9:$AM$280,7,0)+VLOOKUP($A57,[1]Hoja1!$A$9:$AM$280,8,0)</f>
        <v>0</v>
      </c>
      <c r="K57" s="16">
        <f t="shared" si="14"/>
        <v>35905</v>
      </c>
      <c r="L57" s="15">
        <f>VLOOKUP($A57,[1]Hoja1!$A$9:$AM$280,31,0)+VLOOKUP(A57,[2]Hoja2!$A$9:$K$98,8,0)</f>
        <v>5544.64</v>
      </c>
      <c r="M57" s="16">
        <f t="shared" si="15"/>
        <v>30360.36</v>
      </c>
    </row>
    <row r="58" spans="1:13" s="11" customFormat="1" ht="10.5" customHeight="1" x14ac:dyDescent="0.25">
      <c r="A58" s="34" t="s">
        <v>120</v>
      </c>
      <c r="B58" s="13" t="s">
        <v>123</v>
      </c>
      <c r="C58" s="14" t="s">
        <v>124</v>
      </c>
      <c r="D58" s="14" t="s">
        <v>185</v>
      </c>
      <c r="E58" s="15">
        <f t="shared" si="13"/>
        <v>580.98</v>
      </c>
      <c r="F58" s="15">
        <f>VLOOKUP($A58,[1]Hoja1!$A$9:$AM$280,3,0)</f>
        <v>17429.400000000001</v>
      </c>
      <c r="G58" s="15">
        <f>VLOOKUP(A58,[2]Hoja2!$A$9:$K$97,5,0)</f>
        <v>29049</v>
      </c>
      <c r="H58" s="15">
        <f>VLOOKUP($A58,[1]Hoja1!$A$9:$AM$280,5,0)+VLOOKUP($A58,[1]Hoja1!$A$9:$AM$280,6,0)</f>
        <v>2033.43</v>
      </c>
      <c r="I58" s="15">
        <f>VLOOKUP($A58,[1]Hoja1!$A$9:$AM$280,4,0)</f>
        <v>0</v>
      </c>
      <c r="J58" s="15">
        <f>VLOOKUP($A58,[1]Hoja1!$A$9:$AM$280,7,0)+VLOOKUP($A58,[1]Hoja1!$A$9:$AM$280,8,0)</f>
        <v>0</v>
      </c>
      <c r="K58" s="16">
        <f t="shared" si="14"/>
        <v>48511.83</v>
      </c>
      <c r="L58" s="15">
        <f>VLOOKUP($A58,[1]Hoja1!$A$9:$AM$280,31,0)+VLOOKUP(A58,[2]Hoja2!$A$9:$K$98,8,0)</f>
        <v>8458.2199999999993</v>
      </c>
      <c r="M58" s="16">
        <f t="shared" si="15"/>
        <v>40053.61</v>
      </c>
    </row>
    <row r="59" spans="1:13" s="11" customFormat="1" ht="10.5" customHeight="1" x14ac:dyDescent="0.25">
      <c r="A59" s="34" t="s">
        <v>186</v>
      </c>
      <c r="B59" s="13" t="s">
        <v>187</v>
      </c>
      <c r="C59" s="14" t="s">
        <v>188</v>
      </c>
      <c r="D59" s="14" t="s">
        <v>185</v>
      </c>
      <c r="E59" s="15">
        <f t="shared" si="13"/>
        <v>580.98</v>
      </c>
      <c r="F59" s="15">
        <f>VLOOKUP($A59,[1]Hoja1!$A$9:$AM$280,3,0)</f>
        <v>17429.400000000001</v>
      </c>
      <c r="G59" s="15">
        <f>VLOOKUP(A59,[2]Hoja2!$A$9:$K$97,5,0)</f>
        <v>29049</v>
      </c>
      <c r="H59" s="15">
        <f>VLOOKUP($A59,[1]Hoja1!$A$9:$AM$280,5,0)+VLOOKUP($A59,[1]Hoja1!$A$9:$AM$280,6,0)</f>
        <v>2033.43</v>
      </c>
      <c r="I59" s="15">
        <f>VLOOKUP($A59,[1]Hoja1!$A$9:$AM$280,4,0)</f>
        <v>0</v>
      </c>
      <c r="J59" s="15">
        <f>VLOOKUP($A59,[1]Hoja1!$A$9:$AM$280,7,0)+VLOOKUP($A59,[1]Hoja1!$A$9:$AM$280,8,0)</f>
        <v>0</v>
      </c>
      <c r="K59" s="16">
        <f t="shared" si="14"/>
        <v>48511.83</v>
      </c>
      <c r="L59" s="15">
        <f>VLOOKUP($A59,[1]Hoja1!$A$9:$AM$280,31,0)+VLOOKUP(A59,[2]Hoja2!$A$9:$K$98,8,0)</f>
        <v>8458.2199999999993</v>
      </c>
      <c r="M59" s="16">
        <f t="shared" si="15"/>
        <v>40053.61</v>
      </c>
    </row>
    <row r="60" spans="1:13" s="11" customFormat="1" ht="10.5" customHeight="1" x14ac:dyDescent="0.25">
      <c r="A60" s="34" t="s">
        <v>189</v>
      </c>
      <c r="B60" s="13" t="s">
        <v>190</v>
      </c>
      <c r="C60" s="14" t="s">
        <v>63</v>
      </c>
      <c r="D60" s="14" t="s">
        <v>185</v>
      </c>
      <c r="E60" s="15">
        <f t="shared" si="13"/>
        <v>250</v>
      </c>
      <c r="F60" s="15">
        <f>VLOOKUP($A60,[1]Hoja1!$A$9:$AM$280,3,0)</f>
        <v>7500</v>
      </c>
      <c r="G60" s="15">
        <f>VLOOKUP(A60,[2]Hoja2!$A$9:$K$97,5,0)</f>
        <v>11917.81</v>
      </c>
      <c r="H60" s="15">
        <f>VLOOKUP($A60,[1]Hoja1!$A$9:$AM$280,5,0)+VLOOKUP($A60,[1]Hoja1!$A$9:$AM$280,6,0)</f>
        <v>875</v>
      </c>
      <c r="I60" s="15">
        <f>VLOOKUP($A60,[1]Hoja1!$A$9:$AM$280,4,0)</f>
        <v>0</v>
      </c>
      <c r="J60" s="15">
        <f>VLOOKUP($A60,[1]Hoja1!$A$9:$AM$280,7,0)+VLOOKUP($A60,[1]Hoja1!$A$9:$AM$280,8,0)</f>
        <v>2440</v>
      </c>
      <c r="K60" s="16">
        <f t="shared" si="14"/>
        <v>22732.809999999998</v>
      </c>
      <c r="L60" s="15">
        <f>VLOOKUP($A60,[1]Hoja1!$A$9:$AM$280,31,0)+VLOOKUP(A60,[2]Hoja2!$A$9:$K$98,8,0)</f>
        <v>2106.16</v>
      </c>
      <c r="M60" s="16">
        <f t="shared" si="15"/>
        <v>20626.649999999998</v>
      </c>
    </row>
    <row r="61" spans="1:13" s="11" customFormat="1" ht="10.5" customHeight="1" x14ac:dyDescent="0.25">
      <c r="A61" s="34" t="s">
        <v>212</v>
      </c>
      <c r="B61" s="13" t="s">
        <v>213</v>
      </c>
      <c r="C61" s="14" t="s">
        <v>63</v>
      </c>
      <c r="D61" s="14" t="s">
        <v>185</v>
      </c>
      <c r="E61" s="15">
        <f t="shared" si="13"/>
        <v>180</v>
      </c>
      <c r="F61" s="15">
        <f>VLOOKUP($A61,[1]Hoja1!$A$9:$AM$280,3,0)</f>
        <v>5400</v>
      </c>
      <c r="G61" s="15">
        <f>VLOOKUP(A61,[2]Hoja2!$A$9:$K$97,5,0)</f>
        <v>7175.34</v>
      </c>
      <c r="H61" s="15">
        <f>VLOOKUP($A61,[1]Hoja1!$A$9:$AM$280,5,0)+VLOOKUP($A61,[1]Hoja1!$A$9:$AM$280,6,0)</f>
        <v>630</v>
      </c>
      <c r="I61" s="15">
        <f>VLOOKUP($A61,[1]Hoja1!$A$9:$AM$280,4,0)</f>
        <v>0</v>
      </c>
      <c r="J61" s="15">
        <f>VLOOKUP($A61,[1]Hoja1!$A$9:$AM$280,7,0)+VLOOKUP($A61,[1]Hoja1!$A$9:$AM$280,8,0)</f>
        <v>1600</v>
      </c>
      <c r="K61" s="16">
        <f t="shared" si="14"/>
        <v>14805.34</v>
      </c>
      <c r="L61" s="15">
        <f>VLOOKUP($A61,[1]Hoja1!$A$9:$AM$280,31,0)+VLOOKUP(A61,[2]Hoja2!$A$9:$K$98,8,0)</f>
        <v>872.94</v>
      </c>
      <c r="M61" s="16">
        <f t="shared" si="15"/>
        <v>13932.4</v>
      </c>
    </row>
    <row r="62" spans="1:13" s="11" customFormat="1" ht="10.5" customHeight="1" x14ac:dyDescent="0.25">
      <c r="A62" s="34" t="s">
        <v>242</v>
      </c>
      <c r="B62" s="13" t="s">
        <v>243</v>
      </c>
      <c r="C62" s="14" t="s">
        <v>17</v>
      </c>
      <c r="D62" s="14" t="s">
        <v>185</v>
      </c>
      <c r="E62" s="15">
        <f t="shared" ref="E62" si="16">+F62/30</f>
        <v>150</v>
      </c>
      <c r="F62" s="15">
        <f>VLOOKUP($A62,[1]Hoja1!$A$9:$AM$280,3,0)</f>
        <v>4500</v>
      </c>
      <c r="G62" s="15">
        <f>VLOOKUP(A62,[2]Hoja2!$A$9:$K$97,5,0)</f>
        <v>636.99</v>
      </c>
      <c r="H62" s="15">
        <f>VLOOKUP($A62,[1]Hoja1!$A$9:$AM$280,5,0)+VLOOKUP($A62,[1]Hoja1!$A$9:$AM$280,6,0)</f>
        <v>0</v>
      </c>
      <c r="I62" s="15">
        <f>VLOOKUP($A62,[1]Hoja1!$A$9:$AM$280,4,0)</f>
        <v>0</v>
      </c>
      <c r="J62" s="15">
        <f>VLOOKUP($A62,[1]Hoja1!$A$9:$AM$280,7,0)+VLOOKUP($A62,[1]Hoja1!$A$9:$AM$280,8,0)</f>
        <v>4766.6400000000003</v>
      </c>
      <c r="K62" s="16">
        <f t="shared" ref="K62" si="17">SUM(F62:J62)</f>
        <v>9903.630000000001</v>
      </c>
      <c r="L62" s="15">
        <f>VLOOKUP($A62,[1]Hoja1!$A$9:$AM$280,31,0)+VLOOKUP(A62,[2]Hoja2!$A$9:$K$98,8,0)</f>
        <v>984.01</v>
      </c>
      <c r="M62" s="16">
        <f t="shared" ref="M62" si="18">+K62-L62</f>
        <v>8919.6200000000008</v>
      </c>
    </row>
    <row r="63" spans="1:13" s="11" customFormat="1" ht="10.5" customHeight="1" x14ac:dyDescent="0.25">
      <c r="A63" s="34" t="s">
        <v>216</v>
      </c>
      <c r="B63" s="13" t="s">
        <v>217</v>
      </c>
      <c r="C63" s="14" t="s">
        <v>63</v>
      </c>
      <c r="D63" s="14" t="s">
        <v>185</v>
      </c>
      <c r="E63" s="15">
        <f t="shared" si="13"/>
        <v>180</v>
      </c>
      <c r="F63" s="15">
        <f>VLOOKUP($A63,[1]Hoja1!$A$9:$AM$280,3,0)</f>
        <v>5400</v>
      </c>
      <c r="G63" s="15">
        <f>VLOOKUP(A63,[2]Hoja2!$A$9:$K$97,5,0)</f>
        <v>6336.99</v>
      </c>
      <c r="H63" s="15">
        <f>VLOOKUP($A63,[1]Hoja1!$A$9:$AM$280,5,0)+VLOOKUP($A63,[1]Hoja1!$A$9:$AM$280,6,0)</f>
        <v>630</v>
      </c>
      <c r="I63" s="15">
        <f>VLOOKUP($A63,[1]Hoja1!$A$9:$AM$280,4,0)</f>
        <v>0</v>
      </c>
      <c r="J63" s="15">
        <f>VLOOKUP($A63,[1]Hoja1!$A$9:$AM$280,7,0)+VLOOKUP($A63,[1]Hoja1!$A$9:$AM$280,8,0)</f>
        <v>1600</v>
      </c>
      <c r="K63" s="16">
        <f t="shared" si="14"/>
        <v>13966.99</v>
      </c>
      <c r="L63" s="15">
        <f>VLOOKUP($A63,[1]Hoja1!$A$9:$AM$280,31,0)+VLOOKUP(A63,[2]Hoja2!$A$9:$K$98,8,0)</f>
        <v>781.72</v>
      </c>
      <c r="M63" s="16">
        <f t="shared" si="15"/>
        <v>13185.27</v>
      </c>
    </row>
    <row r="64" spans="1:13" s="11" customFormat="1" ht="10.5" customHeight="1" x14ac:dyDescent="0.25">
      <c r="A64" s="34" t="s">
        <v>220</v>
      </c>
      <c r="B64" s="13" t="s">
        <v>221</v>
      </c>
      <c r="C64" s="14" t="s">
        <v>63</v>
      </c>
      <c r="D64" s="14" t="s">
        <v>185</v>
      </c>
      <c r="E64" s="15">
        <f t="shared" si="13"/>
        <v>250</v>
      </c>
      <c r="F64" s="15">
        <f>VLOOKUP($A64,[1]Hoja1!$A$9:$AM$280,3,0)</f>
        <v>7500</v>
      </c>
      <c r="G64" s="15">
        <f>VLOOKUP(A64,[2]Hoja2!$A$9:$K$97,5,0)</f>
        <v>8390.41</v>
      </c>
      <c r="H64" s="15">
        <f>VLOOKUP($A64,[1]Hoja1!$A$9:$AM$280,5,0)+VLOOKUP($A64,[1]Hoja1!$A$9:$AM$280,6,0)</f>
        <v>875</v>
      </c>
      <c r="I64" s="15">
        <f>VLOOKUP($A64,[1]Hoja1!$A$9:$AM$280,4,0)</f>
        <v>0</v>
      </c>
      <c r="J64" s="15">
        <f>VLOOKUP($A64,[1]Hoja1!$A$9:$AM$280,7,0)+VLOOKUP($A64,[1]Hoja1!$A$9:$AM$280,8,0)</f>
        <v>700</v>
      </c>
      <c r="K64" s="16">
        <f t="shared" si="14"/>
        <v>17465.41</v>
      </c>
      <c r="L64" s="15">
        <f>VLOOKUP($A64,[1]Hoja1!$A$9:$AM$280,31,0)+VLOOKUP(A64,[2]Hoja2!$A$9:$K$98,8,0)</f>
        <v>1470.62</v>
      </c>
      <c r="M64" s="16">
        <f t="shared" si="15"/>
        <v>15994.79</v>
      </c>
    </row>
    <row r="65" spans="1:13" s="11" customFormat="1" ht="10.5" customHeight="1" x14ac:dyDescent="0.25">
      <c r="A65" s="34" t="s">
        <v>231</v>
      </c>
      <c r="B65" s="13" t="s">
        <v>232</v>
      </c>
      <c r="C65" s="14" t="s">
        <v>46</v>
      </c>
      <c r="D65" s="14" t="s">
        <v>185</v>
      </c>
      <c r="E65" s="15">
        <f t="shared" si="13"/>
        <v>142</v>
      </c>
      <c r="F65" s="15">
        <f>VLOOKUP($A65,[1]Hoja1!$A$9:$AM$280,3,0)</f>
        <v>4260</v>
      </c>
      <c r="G65" s="15">
        <f>VLOOKUP(A65,[2]Hoja2!$A$9:$K$97,5,0)</f>
        <v>3423.56</v>
      </c>
      <c r="H65" s="15">
        <f>VLOOKUP($A65,[1]Hoja1!$A$9:$AM$280,5,0)+VLOOKUP($A65,[1]Hoja1!$A$9:$AM$280,6,0)</f>
        <v>497</v>
      </c>
      <c r="I65" s="15">
        <f>VLOOKUP($A65,[1]Hoja1!$A$9:$AM$280,4,0)</f>
        <v>0</v>
      </c>
      <c r="J65" s="15">
        <f>VLOOKUP($A65,[1]Hoja1!$A$9:$AM$280,7,0)+VLOOKUP($A65,[1]Hoja1!$A$9:$AM$280,8,0)</f>
        <v>0</v>
      </c>
      <c r="K65" s="16">
        <f t="shared" si="14"/>
        <v>8180.5599999999995</v>
      </c>
      <c r="L65" s="15">
        <f>VLOOKUP($A65,[1]Hoja1!$A$9:$AM$280,31,0)+VLOOKUP(A65,[2]Hoja2!$A$9:$K$98,8,0)</f>
        <v>30.759999999999998</v>
      </c>
      <c r="M65" s="16">
        <f t="shared" ref="M65" si="19">+K65-L65</f>
        <v>8149.7999999999993</v>
      </c>
    </row>
    <row r="66" spans="1:13" s="11" customFormat="1" ht="10.5" customHeight="1" x14ac:dyDescent="0.25">
      <c r="A66" s="34" t="s">
        <v>224</v>
      </c>
      <c r="B66" s="13" t="s">
        <v>225</v>
      </c>
      <c r="C66" s="14" t="s">
        <v>46</v>
      </c>
      <c r="D66" s="14" t="s">
        <v>185</v>
      </c>
      <c r="E66" s="15">
        <f t="shared" si="13"/>
        <v>123.06666666666666</v>
      </c>
      <c r="F66" s="15">
        <f>VLOOKUP($A66,[1]Hoja1!$A$9:$AM$280,3,0)</f>
        <v>3692</v>
      </c>
      <c r="G66" s="15">
        <f>VLOOKUP(A66,[2]Hoja2!$A$9:$K$97,5,0)</f>
        <v>3851.51</v>
      </c>
      <c r="H66" s="15">
        <f>VLOOKUP($A66,[1]Hoja1!$A$9:$AM$280,5,0)+VLOOKUP($A66,[1]Hoja1!$A$9:$AM$280,6,0)</f>
        <v>1036.21</v>
      </c>
      <c r="I66" s="15">
        <f>VLOOKUP($A66,[1]Hoja1!$A$9:$AM$280,4,0)</f>
        <v>1540.6</v>
      </c>
      <c r="J66" s="15">
        <f>VLOOKUP($A66,[1]Hoja1!$A$9:$AM$280,7,0)+VLOOKUP($A66,[1]Hoja1!$A$9:$AM$280,8,0)</f>
        <v>0</v>
      </c>
      <c r="K66" s="16">
        <f t="shared" si="14"/>
        <v>10120.320000000002</v>
      </c>
      <c r="L66" s="15">
        <f>VLOOKUP($A66,[1]Hoja1!$A$9:$AM$280,31,0)+VLOOKUP(A66,[2]Hoja2!$A$9:$K$98,8,0)</f>
        <v>425.26</v>
      </c>
      <c r="M66" s="16">
        <f t="shared" si="15"/>
        <v>9695.0600000000013</v>
      </c>
    </row>
    <row r="67" spans="1:13" s="11" customFormat="1" ht="10.5" customHeight="1" x14ac:dyDescent="0.25">
      <c r="A67" s="34"/>
      <c r="B67" s="17"/>
      <c r="C67" s="14"/>
      <c r="D67" s="14"/>
      <c r="E67" s="15"/>
      <c r="F67" s="15"/>
      <c r="G67" s="14"/>
      <c r="H67" s="14"/>
      <c r="I67" s="14"/>
      <c r="J67" s="14"/>
      <c r="K67" s="16"/>
      <c r="L67" s="16"/>
      <c r="M67" s="16"/>
    </row>
    <row r="68" spans="1:13" s="11" customFormat="1" ht="17.25" customHeight="1" x14ac:dyDescent="0.25">
      <c r="A68" s="6" t="s">
        <v>70</v>
      </c>
      <c r="B68" s="7"/>
      <c r="C68" s="8"/>
      <c r="D68" s="8"/>
      <c r="E68" s="9"/>
      <c r="F68" s="9"/>
      <c r="G68" s="8"/>
      <c r="H68" s="8"/>
      <c r="I68" s="8"/>
      <c r="J68" s="8"/>
      <c r="K68" s="10"/>
      <c r="L68" s="10"/>
      <c r="M68" s="10"/>
    </row>
    <row r="69" spans="1:13" s="11" customFormat="1" ht="10.5" customHeight="1" x14ac:dyDescent="0.25">
      <c r="A69" s="34" t="s">
        <v>156</v>
      </c>
      <c r="B69" s="17" t="s">
        <v>71</v>
      </c>
      <c r="C69" s="14" t="s">
        <v>72</v>
      </c>
      <c r="D69" s="14" t="s">
        <v>185</v>
      </c>
      <c r="E69" s="15">
        <f t="shared" ref="E69:E73" si="20">+F69/30</f>
        <v>177.82000000000002</v>
      </c>
      <c r="F69" s="15">
        <f>VLOOKUP($A69,[1]Hoja1!$A$9:$AM$280,3,0)</f>
        <v>5334.6</v>
      </c>
      <c r="G69" s="15">
        <f>VLOOKUP(A69,[2]Hoja2!$A$9:$K$97,5,0)</f>
        <v>8891</v>
      </c>
      <c r="H69" s="15">
        <f>VLOOKUP($A69,[1]Hoja1!$A$9:$AM$280,5,0)+VLOOKUP($A69,[1]Hoja1!$A$9:$AM$280,6,0)</f>
        <v>622.37</v>
      </c>
      <c r="I69" s="15">
        <f>VLOOKUP($A69,[1]Hoja1!$A$9:$AM$280,4,0)</f>
        <v>0</v>
      </c>
      <c r="J69" s="15">
        <f>VLOOKUP($A69,[1]Hoja1!$A$9:$AM$280,7,0)+VLOOKUP($A69,[1]Hoja1!$A$9:$AM$280,8,0)</f>
        <v>0</v>
      </c>
      <c r="K69" s="16">
        <f t="shared" ref="K69:K73" si="21">SUM(F69:J69)</f>
        <v>14847.970000000001</v>
      </c>
      <c r="L69" s="15">
        <f>VLOOKUP($A69,[1]Hoja1!$A$9:$AM$280,31,0)+VLOOKUP(A69,[2]Hoja2!$A$9:$K$98,8,0)</f>
        <v>770.07999999999993</v>
      </c>
      <c r="M69" s="16">
        <f t="shared" ref="M69:M73" si="22">+K69-L69</f>
        <v>14077.890000000001</v>
      </c>
    </row>
    <row r="70" spans="1:13" s="11" customFormat="1" ht="10.5" customHeight="1" x14ac:dyDescent="0.25">
      <c r="A70" s="34" t="s">
        <v>152</v>
      </c>
      <c r="B70" s="17" t="s">
        <v>98</v>
      </c>
      <c r="C70" s="14" t="s">
        <v>72</v>
      </c>
      <c r="D70" s="14" t="s">
        <v>185</v>
      </c>
      <c r="E70" s="15">
        <f t="shared" si="20"/>
        <v>141.69999999999999</v>
      </c>
      <c r="F70" s="15">
        <f>VLOOKUP($A70,[1]Hoja1!$A$9:$AM$280,3,0)</f>
        <v>4251</v>
      </c>
      <c r="G70" s="15">
        <f>VLOOKUP(A70,[2]Hoja2!$A$9:$K$97,5,0)</f>
        <v>7085</v>
      </c>
      <c r="H70" s="15">
        <f>VLOOKUP($A70,[1]Hoja1!$A$9:$AM$280,5,0)+VLOOKUP($A70,[1]Hoja1!$A$9:$AM$280,6,0)</f>
        <v>495.95</v>
      </c>
      <c r="I70" s="15">
        <f>VLOOKUP($A70,[1]Hoja1!$A$9:$AM$280,4,0)</f>
        <v>0</v>
      </c>
      <c r="J70" s="15">
        <f>VLOOKUP($A70,[1]Hoja1!$A$9:$AM$280,7,0)+VLOOKUP($A70,[1]Hoja1!$A$9:$AM$280,8,0)</f>
        <v>0</v>
      </c>
      <c r="K70" s="16">
        <f t="shared" si="21"/>
        <v>11831.95</v>
      </c>
      <c r="L70" s="15">
        <f>VLOOKUP($A70,[1]Hoja1!$A$9:$AM$280,31,0)+VLOOKUP(A70,[2]Hoja2!$A$9:$K$98,8,0)</f>
        <v>147.51</v>
      </c>
      <c r="M70" s="16">
        <f t="shared" si="22"/>
        <v>11684.44</v>
      </c>
    </row>
    <row r="71" spans="1:13" s="11" customFormat="1" ht="10.5" customHeight="1" x14ac:dyDescent="0.25">
      <c r="A71" s="34" t="s">
        <v>115</v>
      </c>
      <c r="B71" s="17" t="s">
        <v>73</v>
      </c>
      <c r="C71" s="14" t="s">
        <v>72</v>
      </c>
      <c r="D71" s="14" t="s">
        <v>185</v>
      </c>
      <c r="E71" s="15">
        <f t="shared" si="20"/>
        <v>141.69999999999999</v>
      </c>
      <c r="F71" s="15">
        <f>VLOOKUP($A71,[1]Hoja1!$A$9:$AM$280,3,0)</f>
        <v>4251</v>
      </c>
      <c r="G71" s="15">
        <f>VLOOKUP(A71,[2]Hoja2!$A$9:$K$97,5,0)</f>
        <v>7085</v>
      </c>
      <c r="H71" s="15">
        <f>VLOOKUP($A71,[1]Hoja1!$A$9:$AM$280,5,0)+VLOOKUP($A71,[1]Hoja1!$A$9:$AM$280,6,0)</f>
        <v>495.95</v>
      </c>
      <c r="I71" s="15">
        <f>VLOOKUP($A71,[1]Hoja1!$A$9:$AM$280,4,0)</f>
        <v>0</v>
      </c>
      <c r="J71" s="15">
        <f>VLOOKUP($A71,[1]Hoja1!$A$9:$AM$280,7,0)+VLOOKUP($A71,[1]Hoja1!$A$9:$AM$280,8,0)</f>
        <v>0</v>
      </c>
      <c r="K71" s="16">
        <f t="shared" si="21"/>
        <v>11831.95</v>
      </c>
      <c r="L71" s="15">
        <f>VLOOKUP($A71,[1]Hoja1!$A$9:$AM$280,31,0)+VLOOKUP(A71,[2]Hoja2!$A$9:$K$98,8,0)</f>
        <v>147.51</v>
      </c>
      <c r="M71" s="16">
        <f t="shared" si="22"/>
        <v>11684.44</v>
      </c>
    </row>
    <row r="72" spans="1:13" s="11" customFormat="1" ht="10.5" customHeight="1" x14ac:dyDescent="0.25">
      <c r="A72" s="34" t="s">
        <v>117</v>
      </c>
      <c r="B72" s="17" t="s">
        <v>74</v>
      </c>
      <c r="C72" s="14" t="s">
        <v>72</v>
      </c>
      <c r="D72" s="14" t="s">
        <v>185</v>
      </c>
      <c r="E72" s="15">
        <f t="shared" si="20"/>
        <v>141.69999999999999</v>
      </c>
      <c r="F72" s="15">
        <f>VLOOKUP($A72,[1]Hoja1!$A$9:$AM$280,3,0)</f>
        <v>4251</v>
      </c>
      <c r="G72" s="15">
        <f>VLOOKUP(A72,[2]Hoja2!$A$9:$K$97,5,0)</f>
        <v>7085</v>
      </c>
      <c r="H72" s="15">
        <f>VLOOKUP($A72,[1]Hoja1!$A$9:$AM$280,5,0)+VLOOKUP($A72,[1]Hoja1!$A$9:$AM$280,6,0)</f>
        <v>495.95</v>
      </c>
      <c r="I72" s="15">
        <f>VLOOKUP($A72,[1]Hoja1!$A$9:$AM$280,4,0)</f>
        <v>0</v>
      </c>
      <c r="J72" s="15">
        <f>VLOOKUP($A72,[1]Hoja1!$A$9:$AM$280,7,0)+VLOOKUP($A72,[1]Hoja1!$A$9:$AM$280,8,0)</f>
        <v>0</v>
      </c>
      <c r="K72" s="16">
        <f t="shared" si="21"/>
        <v>11831.95</v>
      </c>
      <c r="L72" s="15">
        <f>VLOOKUP($A72,[1]Hoja1!$A$9:$AM$280,31,0)+VLOOKUP(A72,[2]Hoja2!$A$9:$K$98,8,0)</f>
        <v>147.51</v>
      </c>
      <c r="M72" s="16">
        <f t="shared" si="22"/>
        <v>11684.44</v>
      </c>
    </row>
    <row r="73" spans="1:13" s="11" customFormat="1" ht="10.5" customHeight="1" x14ac:dyDescent="0.25">
      <c r="A73" s="34" t="s">
        <v>177</v>
      </c>
      <c r="B73" s="17" t="s">
        <v>174</v>
      </c>
      <c r="C73" s="14" t="s">
        <v>72</v>
      </c>
      <c r="D73" s="14" t="s">
        <v>185</v>
      </c>
      <c r="E73" s="15">
        <f t="shared" si="20"/>
        <v>300</v>
      </c>
      <c r="F73" s="15">
        <f>VLOOKUP($A73,[1]Hoja1!$A$9:$AM$280,3,0)</f>
        <v>9000</v>
      </c>
      <c r="G73" s="15">
        <f>VLOOKUP(A73,[2]Hoja2!$A$9:$K$97,5,0)</f>
        <v>15000</v>
      </c>
      <c r="H73" s="15">
        <f>VLOOKUP($A73,[1]Hoja1!$A$9:$AM$280,5,0)+VLOOKUP($A73,[1]Hoja1!$A$9:$AM$280,6,0)</f>
        <v>1050</v>
      </c>
      <c r="I73" s="15">
        <f>VLOOKUP($A73,[1]Hoja1!$A$9:$AM$280,4,0)</f>
        <v>0</v>
      </c>
      <c r="J73" s="15">
        <f>VLOOKUP($A73,[1]Hoja1!$A$9:$AM$280,7,0)+VLOOKUP($A73,[1]Hoja1!$A$9:$AM$280,8,0)</f>
        <v>4200</v>
      </c>
      <c r="K73" s="16">
        <f t="shared" si="21"/>
        <v>29250</v>
      </c>
      <c r="L73" s="15">
        <f>VLOOKUP($A73,[1]Hoja1!$A$9:$AM$280,31,0)+VLOOKUP(A73,[2]Hoja2!$A$9:$K$98,8,0)</f>
        <v>3347.94</v>
      </c>
      <c r="M73" s="16">
        <f t="shared" si="22"/>
        <v>25902.06</v>
      </c>
    </row>
    <row r="74" spans="1:13" s="11" customFormat="1" ht="10.5" customHeight="1" x14ac:dyDescent="0.25">
      <c r="A74" s="34"/>
      <c r="B74" s="17"/>
      <c r="C74" s="14"/>
      <c r="D74" s="14"/>
      <c r="E74" s="15"/>
      <c r="F74" s="15"/>
      <c r="G74" s="14"/>
      <c r="H74" s="14"/>
      <c r="I74" s="14"/>
      <c r="J74" s="14"/>
      <c r="K74" s="16"/>
      <c r="L74" s="16"/>
      <c r="M74" s="16"/>
    </row>
    <row r="75" spans="1:13" s="11" customFormat="1" ht="17.25" customHeight="1" x14ac:dyDescent="0.25">
      <c r="A75" s="6" t="s">
        <v>75</v>
      </c>
      <c r="B75" s="7"/>
      <c r="C75" s="8"/>
      <c r="D75" s="8"/>
      <c r="E75" s="9"/>
      <c r="F75" s="9"/>
      <c r="G75" s="8"/>
      <c r="H75" s="8"/>
      <c r="I75" s="8"/>
      <c r="J75" s="8"/>
      <c r="K75" s="10"/>
      <c r="L75" s="10"/>
      <c r="M75" s="10"/>
    </row>
    <row r="76" spans="1:13" s="11" customFormat="1" ht="12" customHeight="1" x14ac:dyDescent="0.25">
      <c r="A76" s="34" t="s">
        <v>76</v>
      </c>
      <c r="B76" s="13" t="s">
        <v>77</v>
      </c>
      <c r="C76" s="22" t="s">
        <v>17</v>
      </c>
      <c r="D76" s="22" t="s">
        <v>18</v>
      </c>
      <c r="E76" s="15">
        <f t="shared" ref="E76:E82" si="23">+F76/30</f>
        <v>214.35</v>
      </c>
      <c r="F76" s="15">
        <f>VLOOKUP($A76,[1]Hoja1!$A$9:$AM$280,3,0)</f>
        <v>6430.5</v>
      </c>
      <c r="G76" s="15">
        <f>VLOOKUP(A76,[2]Hoja2!$A$9:$K$97,5,0)</f>
        <v>10717.5</v>
      </c>
      <c r="H76" s="15">
        <f>VLOOKUP($A76,[1]Hoja1!$A$9:$AM$280,5,0)+VLOOKUP($A76,[1]Hoja1!$A$9:$AM$280,6,0)</f>
        <v>750.23</v>
      </c>
      <c r="I76" s="15">
        <f>VLOOKUP($A76,[1]Hoja1!$A$9:$AM$280,4,0)</f>
        <v>0</v>
      </c>
      <c r="J76" s="15">
        <f>VLOOKUP($A76,[1]Hoja1!$A$9:$AM$280,7,0)+VLOOKUP($A76,[1]Hoja1!$A$9:$AM$280,8,0)</f>
        <v>0</v>
      </c>
      <c r="K76" s="16">
        <f t="shared" ref="K76:K82" si="24">SUM(F76:J76)</f>
        <v>17898.23</v>
      </c>
      <c r="L76" s="15">
        <f>VLOOKUP($A76,[1]Hoja1!$A$9:$AM$280,31,0)+VLOOKUP(A76,[2]Hoja2!$A$9:$K$98,8,0)</f>
        <v>3968.37</v>
      </c>
      <c r="M76" s="16">
        <f t="shared" ref="M76:M82" si="25">+K76-L76</f>
        <v>13929.86</v>
      </c>
    </row>
    <row r="77" spans="1:13" s="11" customFormat="1" ht="10.5" customHeight="1" x14ac:dyDescent="0.25">
      <c r="A77" s="34" t="s">
        <v>78</v>
      </c>
      <c r="B77" s="13" t="s">
        <v>79</v>
      </c>
      <c r="C77" s="22" t="s">
        <v>17</v>
      </c>
      <c r="D77" s="22" t="s">
        <v>18</v>
      </c>
      <c r="E77" s="15">
        <f t="shared" si="23"/>
        <v>305.60000000000002</v>
      </c>
      <c r="F77" s="15">
        <f>VLOOKUP($A77,[1]Hoja1!$A$9:$AM$280,3,0)</f>
        <v>9168</v>
      </c>
      <c r="G77" s="15">
        <f>VLOOKUP(A77,[2]Hoja2!$A$9:$K$97,5,0)</f>
        <v>15280</v>
      </c>
      <c r="H77" s="15">
        <f>VLOOKUP($A77,[1]Hoja1!$A$9:$AM$280,5,0)+VLOOKUP($A77,[1]Hoja1!$A$9:$AM$280,6,0)</f>
        <v>1069.5999999999999</v>
      </c>
      <c r="I77" s="15">
        <f>VLOOKUP($A77,[1]Hoja1!$A$9:$AM$280,4,0)</f>
        <v>0</v>
      </c>
      <c r="J77" s="15">
        <f>VLOOKUP($A77,[1]Hoja1!$A$9:$AM$280,7,0)+VLOOKUP($A77,[1]Hoja1!$A$9:$AM$280,8,0)</f>
        <v>0</v>
      </c>
      <c r="K77" s="16">
        <f t="shared" si="24"/>
        <v>25517.599999999999</v>
      </c>
      <c r="L77" s="15">
        <f>VLOOKUP($A77,[1]Hoja1!$A$9:$AM$280,31,0)+VLOOKUP(A77,[2]Hoja2!$A$9:$K$98,8,0)</f>
        <v>3747.6499999999996</v>
      </c>
      <c r="M77" s="16">
        <f t="shared" si="25"/>
        <v>21769.949999999997</v>
      </c>
    </row>
    <row r="78" spans="1:13" s="11" customFormat="1" ht="10.5" customHeight="1" x14ac:dyDescent="0.25">
      <c r="A78" s="34" t="s">
        <v>227</v>
      </c>
      <c r="B78" s="13" t="s">
        <v>228</v>
      </c>
      <c r="C78" s="22" t="s">
        <v>17</v>
      </c>
      <c r="D78" s="22" t="s">
        <v>18</v>
      </c>
      <c r="E78" s="15">
        <f>+F78/15</f>
        <v>300</v>
      </c>
      <c r="F78" s="15">
        <f>VLOOKUP($A78,[1]Hoja1!$A$9:$AM$280,3,0)</f>
        <v>4500</v>
      </c>
      <c r="G78" s="15">
        <f>VLOOKUP(A78,[2]Hoja2!$A$9:$K$97,5,0)</f>
        <v>1890.41</v>
      </c>
      <c r="H78" s="15">
        <f>VLOOKUP($A78,[1]Hoja1!$A$9:$AM$280,5,0)+VLOOKUP($A78,[1]Hoja1!$A$9:$AM$280,6,0)</f>
        <v>0</v>
      </c>
      <c r="I78" s="15">
        <f>VLOOKUP($A78,[1]Hoja1!$A$9:$AM$280,4,0)</f>
        <v>0</v>
      </c>
      <c r="J78" s="15">
        <f>VLOOKUP($A78,[1]Hoja1!$A$9:$AM$280,7,0)+VLOOKUP($A78,[1]Hoja1!$A$9:$AM$280,8,0)</f>
        <v>3200</v>
      </c>
      <c r="K78" s="16">
        <f t="shared" si="24"/>
        <v>9590.41</v>
      </c>
      <c r="L78" s="15">
        <f>VLOOKUP($A78,[1]Hoja1!$A$9:$AM$280,31,0)+VLOOKUP(A78,[2]Hoja2!$A$9:$K$98,8,0)</f>
        <v>809.15</v>
      </c>
      <c r="M78" s="16">
        <f t="shared" ref="M78" si="26">+K78-L78</f>
        <v>8781.26</v>
      </c>
    </row>
    <row r="79" spans="1:13" s="11" customFormat="1" ht="10.5" customHeight="1" x14ac:dyDescent="0.25">
      <c r="A79" s="34" t="s">
        <v>157</v>
      </c>
      <c r="B79" s="13" t="s">
        <v>80</v>
      </c>
      <c r="C79" s="22" t="s">
        <v>17</v>
      </c>
      <c r="D79" s="22" t="s">
        <v>185</v>
      </c>
      <c r="E79" s="15">
        <f t="shared" si="23"/>
        <v>333.33</v>
      </c>
      <c r="F79" s="15">
        <f>VLOOKUP($A79,[1]Hoja1!$A$9:$AM$280,3,0)</f>
        <v>9999.9</v>
      </c>
      <c r="G79" s="15">
        <f>VLOOKUP(A79,[2]Hoja2!$A$9:$K$97,5,0)</f>
        <v>16666.5</v>
      </c>
      <c r="H79" s="15">
        <f>VLOOKUP($A79,[1]Hoja1!$A$9:$AM$280,5,0)+VLOOKUP($A79,[1]Hoja1!$A$9:$AM$280,6,0)</f>
        <v>1166.6500000000001</v>
      </c>
      <c r="I79" s="15">
        <f>VLOOKUP($A79,[1]Hoja1!$A$9:$AM$280,4,0)</f>
        <v>0</v>
      </c>
      <c r="J79" s="15">
        <f>VLOOKUP($A79,[1]Hoja1!$A$9:$AM$280,7,0)+VLOOKUP($A79,[1]Hoja1!$A$9:$AM$280,8,0)</f>
        <v>5614.72</v>
      </c>
      <c r="K79" s="16">
        <f t="shared" si="24"/>
        <v>33447.770000000004</v>
      </c>
      <c r="L79" s="15">
        <f>VLOOKUP($A79,[1]Hoja1!$A$9:$AM$280,31,0)+VLOOKUP(A79,[2]Hoja2!$A$9:$K$98,8,0)</f>
        <v>4591.38</v>
      </c>
      <c r="M79" s="16">
        <f t="shared" si="25"/>
        <v>28856.390000000003</v>
      </c>
    </row>
    <row r="80" spans="1:13" s="11" customFormat="1" ht="10.5" customHeight="1" x14ac:dyDescent="0.25">
      <c r="A80" s="34" t="s">
        <v>229</v>
      </c>
      <c r="B80" s="13" t="s">
        <v>230</v>
      </c>
      <c r="C80" s="22" t="s">
        <v>17</v>
      </c>
      <c r="D80" s="22" t="s">
        <v>185</v>
      </c>
      <c r="E80" s="15">
        <f>+F80/15</f>
        <v>300</v>
      </c>
      <c r="F80" s="15">
        <f>VLOOKUP($A80,[1]Hoja1!$A$9:$AM$280,3,0)</f>
        <v>4500</v>
      </c>
      <c r="G80" s="15">
        <f>VLOOKUP(A80,[2]Hoja2!$A$9:$K$97,5,0)</f>
        <v>3472.6</v>
      </c>
      <c r="H80" s="15">
        <f>VLOOKUP($A80,[1]Hoja1!$A$9:$AM$280,5,0)+VLOOKUP($A80,[1]Hoja1!$A$9:$AM$280,6,0)</f>
        <v>0</v>
      </c>
      <c r="I80" s="15">
        <f>VLOOKUP($A80,[1]Hoja1!$A$9:$AM$280,4,0)</f>
        <v>0</v>
      </c>
      <c r="J80" s="15">
        <f>VLOOKUP($A80,[1]Hoja1!$A$9:$AM$280,7,0)+VLOOKUP($A80,[1]Hoja1!$A$9:$AM$280,8,0)</f>
        <v>900</v>
      </c>
      <c r="K80" s="16">
        <f t="shared" si="24"/>
        <v>8872.6</v>
      </c>
      <c r="L80" s="15">
        <f>VLOOKUP($A80,[1]Hoja1!$A$9:$AM$280,31,0)+VLOOKUP(A80,[2]Hoja2!$A$9:$K$98,8,0)</f>
        <v>284.92</v>
      </c>
      <c r="M80" s="16">
        <f t="shared" ref="M80" si="27">+K80-L80</f>
        <v>8587.68</v>
      </c>
    </row>
    <row r="81" spans="1:13" s="11" customFormat="1" ht="10.5" customHeight="1" x14ac:dyDescent="0.25">
      <c r="A81" s="34" t="s">
        <v>195</v>
      </c>
      <c r="B81" s="13" t="s">
        <v>196</v>
      </c>
      <c r="C81" s="22" t="s">
        <v>17</v>
      </c>
      <c r="D81" s="22" t="s">
        <v>185</v>
      </c>
      <c r="E81" s="15">
        <f t="shared" si="23"/>
        <v>150</v>
      </c>
      <c r="F81" s="15">
        <f>VLOOKUP($A81,[1]Hoja1!$A$9:$AM$280,3,0)</f>
        <v>4500</v>
      </c>
      <c r="G81" s="15">
        <f>VLOOKUP(A81,[2]Hoja2!$A$9:$K$97,5,0)</f>
        <v>6431.51</v>
      </c>
      <c r="H81" s="15">
        <f>VLOOKUP($A81,[1]Hoja1!$A$9:$AM$280,5,0)+VLOOKUP($A81,[1]Hoja1!$A$9:$AM$280,6,0)</f>
        <v>525</v>
      </c>
      <c r="I81" s="15">
        <f>VLOOKUP($A81,[1]Hoja1!$A$9:$AM$280,4,0)</f>
        <v>0</v>
      </c>
      <c r="J81" s="15">
        <f>VLOOKUP($A81,[1]Hoja1!$A$9:$AM$280,7,0)+VLOOKUP($A81,[1]Hoja1!$A$9:$AM$280,8,0)</f>
        <v>4500</v>
      </c>
      <c r="K81" s="16">
        <f t="shared" si="24"/>
        <v>15956.51</v>
      </c>
      <c r="L81" s="15">
        <f>VLOOKUP($A81,[1]Hoja1!$A$9:$AM$280,31,0)+VLOOKUP(A81,[2]Hoja2!$A$9:$K$98,8,0)</f>
        <v>1183.31</v>
      </c>
      <c r="M81" s="16">
        <f t="shared" si="25"/>
        <v>14773.2</v>
      </c>
    </row>
    <row r="82" spans="1:13" s="11" customFormat="1" ht="10.5" customHeight="1" x14ac:dyDescent="0.25">
      <c r="A82" s="34" t="s">
        <v>192</v>
      </c>
      <c r="B82" s="13" t="s">
        <v>191</v>
      </c>
      <c r="C82" s="22" t="s">
        <v>128</v>
      </c>
      <c r="D82" s="22" t="s">
        <v>185</v>
      </c>
      <c r="E82" s="15">
        <f t="shared" si="23"/>
        <v>348</v>
      </c>
      <c r="F82" s="15">
        <f>VLOOKUP($A82,[1]Hoja1!$A$9:$AM$280,3,0)</f>
        <v>10440</v>
      </c>
      <c r="G82" s="15">
        <f>VLOOKUP(A82,[2]Hoja2!$A$9:$K$97,5,0)</f>
        <v>16398.900000000001</v>
      </c>
      <c r="H82" s="15">
        <f>VLOOKUP($A82,[1]Hoja1!$A$9:$AM$280,5,0)+VLOOKUP($A82,[1]Hoja1!$A$9:$AM$280,6,0)</f>
        <v>1218</v>
      </c>
      <c r="I82" s="15">
        <f>VLOOKUP($A82,[1]Hoja1!$A$9:$AM$280,4,0)</f>
        <v>0</v>
      </c>
      <c r="J82" s="15">
        <f>VLOOKUP($A82,[1]Hoja1!$A$9:$AM$280,7,0)+VLOOKUP($A82,[1]Hoja1!$A$9:$AM$280,8,0)</f>
        <v>6989.48</v>
      </c>
      <c r="K82" s="16">
        <f t="shared" si="24"/>
        <v>35046.380000000005</v>
      </c>
      <c r="L82" s="15">
        <f>VLOOKUP($A82,[1]Hoja1!$A$9:$AM$280,31,0)+VLOOKUP(A82,[2]Hoja2!$A$9:$K$98,8,0)</f>
        <v>5081.25</v>
      </c>
      <c r="M82" s="16">
        <f t="shared" si="25"/>
        <v>29965.130000000005</v>
      </c>
    </row>
    <row r="83" spans="1:13" x14ac:dyDescent="0.25">
      <c r="A83" s="34"/>
    </row>
    <row r="84" spans="1:13" s="11" customFormat="1" ht="10.5" customHeight="1" x14ac:dyDescent="0.25">
      <c r="A84" s="34"/>
      <c r="B84" s="17"/>
      <c r="C84" s="14"/>
      <c r="D84" s="14"/>
      <c r="E84" s="15"/>
      <c r="F84" s="15"/>
      <c r="G84" s="14"/>
      <c r="H84" s="14"/>
      <c r="I84" s="14"/>
      <c r="J84" s="14"/>
      <c r="K84" s="16"/>
      <c r="L84" s="16"/>
      <c r="M84" s="16"/>
    </row>
    <row r="85" spans="1:13" s="11" customFormat="1" ht="17.25" customHeight="1" x14ac:dyDescent="0.25">
      <c r="A85" s="6" t="s">
        <v>134</v>
      </c>
      <c r="B85" s="7"/>
      <c r="C85" s="8"/>
      <c r="D85" s="8"/>
      <c r="E85" s="9"/>
      <c r="F85" s="9"/>
      <c r="G85" s="8"/>
      <c r="H85" s="8"/>
      <c r="I85" s="8"/>
      <c r="J85" s="8"/>
      <c r="K85" s="10"/>
      <c r="L85" s="10"/>
      <c r="M85" s="10"/>
    </row>
    <row r="86" spans="1:13" s="11" customFormat="1" ht="10.5" customHeight="1" x14ac:dyDescent="0.25">
      <c r="A86" s="34" t="s">
        <v>199</v>
      </c>
      <c r="B86" s="13" t="s">
        <v>200</v>
      </c>
      <c r="C86" s="22" t="s">
        <v>201</v>
      </c>
      <c r="D86" s="22" t="s">
        <v>18</v>
      </c>
      <c r="E86" s="15">
        <f>+F86/30</f>
        <v>348</v>
      </c>
      <c r="F86" s="15">
        <f>VLOOKUP($A86,[1]Hoja1!$A$9:$AM$280,3,0)</f>
        <v>10440</v>
      </c>
      <c r="G86" s="15">
        <f>VLOOKUP(A86,[2]Hoja2!$A$9:$K$97,5,0)</f>
        <v>17400</v>
      </c>
      <c r="H86" s="15">
        <f>VLOOKUP($A86,[1]Hoja1!$A$9:$AM$280,5,0)+VLOOKUP($A86,[1]Hoja1!$A$9:$AM$280,6,0)</f>
        <v>1218</v>
      </c>
      <c r="I86" s="15">
        <f>VLOOKUP($A86,[1]Hoja1!$A$9:$AM$280,4,0)</f>
        <v>0</v>
      </c>
      <c r="J86" s="15">
        <f>VLOOKUP($A86,[1]Hoja1!$A$9:$AM$280,7,0)+VLOOKUP($A86,[1]Hoja1!$A$9:$AM$280,8,0)</f>
        <v>6989.48</v>
      </c>
      <c r="K86" s="16">
        <f>SUM(F86:J86)</f>
        <v>36047.479999999996</v>
      </c>
      <c r="L86" s="15">
        <f>VLOOKUP($A86,[1]Hoja1!$A$9:$AM$280,31,0)+VLOOKUP(A86,[2]Hoja2!$A$9:$K$98,8,0)</f>
        <v>5260.65</v>
      </c>
      <c r="M86" s="16">
        <f>+K86-L86</f>
        <v>30786.829999999994</v>
      </c>
    </row>
    <row r="87" spans="1:13" s="11" customFormat="1" ht="10.5" customHeight="1" x14ac:dyDescent="0.25">
      <c r="A87" s="34"/>
      <c r="B87" s="17"/>
      <c r="C87" s="14"/>
      <c r="D87" s="14"/>
      <c r="E87" s="15"/>
      <c r="F87" s="15"/>
      <c r="G87" s="14"/>
      <c r="H87" s="14"/>
      <c r="I87" s="14"/>
      <c r="J87" s="14"/>
      <c r="K87" s="16"/>
      <c r="L87" s="16"/>
      <c r="M87" s="16"/>
    </row>
    <row r="88" spans="1:13" s="11" customFormat="1" ht="17.25" customHeight="1" x14ac:dyDescent="0.25">
      <c r="A88" s="6" t="s">
        <v>81</v>
      </c>
      <c r="B88" s="7"/>
      <c r="C88" s="8"/>
      <c r="D88" s="8"/>
      <c r="E88" s="9"/>
      <c r="F88" s="9"/>
      <c r="G88" s="8"/>
      <c r="H88" s="8"/>
      <c r="I88" s="8"/>
      <c r="J88" s="8"/>
      <c r="K88" s="10"/>
      <c r="L88" s="10"/>
      <c r="M88" s="10"/>
    </row>
    <row r="89" spans="1:13" s="11" customFormat="1" ht="10.5" customHeight="1" x14ac:dyDescent="0.25">
      <c r="A89" s="34" t="s">
        <v>82</v>
      </c>
      <c r="B89" s="13" t="s">
        <v>83</v>
      </c>
      <c r="C89" s="22" t="s">
        <v>84</v>
      </c>
      <c r="D89" s="22" t="s">
        <v>18</v>
      </c>
      <c r="E89" s="15">
        <f t="shared" ref="E89:E90" si="28">+F89/30</f>
        <v>263.94</v>
      </c>
      <c r="F89" s="15">
        <f>VLOOKUP($A89,[1]Hoja1!$A$9:$AM$280,3,0)</f>
        <v>7918.2</v>
      </c>
      <c r="G89" s="15">
        <f>VLOOKUP(A89,[2]Hoja2!$A$9:$K$97,5,0)</f>
        <v>13197</v>
      </c>
      <c r="H89" s="15">
        <f>VLOOKUP($A89,[1]Hoja1!$A$9:$AM$280,5,0)+VLOOKUP($A89,[1]Hoja1!$A$9:$AM$280,6,0)</f>
        <v>923.79</v>
      </c>
      <c r="I89" s="15">
        <f>VLOOKUP($A89,[1]Hoja1!$A$9:$AM$280,4,0)</f>
        <v>0</v>
      </c>
      <c r="J89" s="15">
        <f>VLOOKUP($A89,[1]Hoja1!$A$9:$AM$280,7,0)+VLOOKUP($A89,[1]Hoja1!$A$9:$AM$280,8,0)</f>
        <v>2000</v>
      </c>
      <c r="K89" s="16">
        <f t="shared" ref="K89:K90" si="29">SUM(F89:J89)</f>
        <v>24038.99</v>
      </c>
      <c r="L89" s="15">
        <f>VLOOKUP($A89,[1]Hoja1!$A$9:$AM$280,31,0)+VLOOKUP(A89,[2]Hoja2!$A$9:$K$98,8,0)</f>
        <v>2250.41</v>
      </c>
      <c r="M89" s="16">
        <f t="shared" ref="M89:M90" si="30">+K89-L89</f>
        <v>21788.58</v>
      </c>
    </row>
    <row r="90" spans="1:13" s="11" customFormat="1" ht="10.5" customHeight="1" x14ac:dyDescent="0.25">
      <c r="A90" s="34" t="s">
        <v>158</v>
      </c>
      <c r="B90" s="17" t="s">
        <v>145</v>
      </c>
      <c r="C90" s="14" t="s">
        <v>146</v>
      </c>
      <c r="D90" s="14" t="s">
        <v>185</v>
      </c>
      <c r="E90" s="15">
        <f t="shared" si="28"/>
        <v>475</v>
      </c>
      <c r="F90" s="15">
        <f>VLOOKUP($A90,[1]Hoja1!$A$9:$AM$280,3,0)</f>
        <v>14250</v>
      </c>
      <c r="G90" s="15">
        <f>VLOOKUP(A90,[2]Hoja2!$A$9:$K$97,5,0)</f>
        <v>23750</v>
      </c>
      <c r="H90" s="15">
        <f>VLOOKUP($A90,[1]Hoja1!$A$9:$AM$280,5,0)+VLOOKUP($A90,[1]Hoja1!$A$9:$AM$280,6,0)</f>
        <v>1662.5</v>
      </c>
      <c r="I90" s="15">
        <f>VLOOKUP($A90,[1]Hoja1!$A$9:$AM$280,4,0)</f>
        <v>0</v>
      </c>
      <c r="J90" s="15">
        <f>VLOOKUP($A90,[1]Hoja1!$A$9:$AM$280,7,0)+VLOOKUP($A90,[1]Hoja1!$A$9:$AM$280,8,0)</f>
        <v>9537.56</v>
      </c>
      <c r="K90" s="16">
        <f t="shared" si="29"/>
        <v>49200.06</v>
      </c>
      <c r="L90" s="15">
        <f>VLOOKUP($A90,[1]Hoja1!$A$9:$AM$280,31,0)+VLOOKUP(A90,[2]Hoja2!$A$9:$K$98,8,0)</f>
        <v>8842.7999999999993</v>
      </c>
      <c r="M90" s="16">
        <f t="shared" si="30"/>
        <v>40357.259999999995</v>
      </c>
    </row>
    <row r="91" spans="1:13" s="11" customFormat="1" ht="10.5" customHeight="1" x14ac:dyDescent="0.25">
      <c r="A91" s="34"/>
      <c r="B91" s="17"/>
      <c r="C91" s="14"/>
      <c r="D91" s="14"/>
      <c r="E91" s="15"/>
      <c r="F91" s="15"/>
      <c r="G91" s="14"/>
      <c r="H91" s="14"/>
      <c r="I91" s="14"/>
      <c r="J91" s="14"/>
      <c r="K91" s="16"/>
      <c r="L91" s="16"/>
      <c r="M91" s="16"/>
    </row>
    <row r="92" spans="1:13" s="11" customFormat="1" ht="17.25" customHeight="1" x14ac:dyDescent="0.25">
      <c r="A92" s="6" t="s">
        <v>135</v>
      </c>
      <c r="B92" s="7"/>
      <c r="C92" s="8"/>
      <c r="D92" s="8"/>
      <c r="E92" s="9"/>
      <c r="F92" s="9"/>
      <c r="G92" s="8"/>
      <c r="H92" s="8"/>
      <c r="I92" s="8"/>
      <c r="J92" s="8"/>
      <c r="K92" s="10"/>
      <c r="L92" s="10"/>
      <c r="M92" s="10"/>
    </row>
    <row r="93" spans="1:13" s="11" customFormat="1" ht="10.5" customHeight="1" x14ac:dyDescent="0.25">
      <c r="A93" s="34" t="s">
        <v>159</v>
      </c>
      <c r="B93" s="13" t="s">
        <v>136</v>
      </c>
      <c r="C93" s="22" t="s">
        <v>17</v>
      </c>
      <c r="D93" s="14" t="s">
        <v>185</v>
      </c>
      <c r="E93" s="15">
        <f t="shared" ref="E93:E94" si="31">+F93/30</f>
        <v>200</v>
      </c>
      <c r="F93" s="15">
        <f>VLOOKUP($A93,[1]Hoja1!$A$9:$AM$280,3,0)</f>
        <v>6000</v>
      </c>
      <c r="G93" s="15">
        <f>VLOOKUP(A93,[2]Hoja2!$A$9:$K$97,5,0)</f>
        <v>10000</v>
      </c>
      <c r="H93" s="15">
        <f>VLOOKUP($A93,[1]Hoja1!$A$9:$AM$280,5,0)+VLOOKUP($A93,[1]Hoja1!$A$9:$AM$280,6,0)</f>
        <v>700</v>
      </c>
      <c r="I93" s="15">
        <f>VLOOKUP($A93,[1]Hoja1!$A$9:$AM$280,4,0)</f>
        <v>0</v>
      </c>
      <c r="J93" s="15">
        <f>VLOOKUP($A93,[1]Hoja1!$A$9:$AM$280,7,0)+VLOOKUP($A93,[1]Hoja1!$A$9:$AM$280,8,0)</f>
        <v>2139.6999999999998</v>
      </c>
      <c r="K93" s="16">
        <f t="shared" ref="K93:K94" si="32">SUM(F93:J93)</f>
        <v>18839.7</v>
      </c>
      <c r="L93" s="15">
        <f>VLOOKUP($A93,[1]Hoja1!$A$9:$AM$280,31,0)+VLOOKUP(A93,[2]Hoja2!$A$9:$K$98,8,0)</f>
        <v>1629.3400000000001</v>
      </c>
      <c r="M93" s="16">
        <f t="shared" ref="M93:M94" si="33">+K93-L93</f>
        <v>17210.36</v>
      </c>
    </row>
    <row r="94" spans="1:13" s="11" customFormat="1" ht="10.5" customHeight="1" x14ac:dyDescent="0.25">
      <c r="A94" s="34" t="s">
        <v>160</v>
      </c>
      <c r="B94" s="17" t="s">
        <v>137</v>
      </c>
      <c r="C94" s="14" t="s">
        <v>17</v>
      </c>
      <c r="D94" s="14" t="s">
        <v>185</v>
      </c>
      <c r="E94" s="15">
        <f t="shared" si="31"/>
        <v>200</v>
      </c>
      <c r="F94" s="15">
        <f>VLOOKUP($A94,[1]Hoja1!$A$9:$AM$280,3,0)</f>
        <v>6000</v>
      </c>
      <c r="G94" s="15">
        <f>VLOOKUP(A94,[2]Hoja2!$A$9:$K$97,5,0)</f>
        <v>10000</v>
      </c>
      <c r="H94" s="15">
        <f>VLOOKUP($A94,[1]Hoja1!$A$9:$AM$280,5,0)+VLOOKUP($A94,[1]Hoja1!$A$9:$AM$280,6,0)</f>
        <v>700</v>
      </c>
      <c r="I94" s="15">
        <f>VLOOKUP($A94,[1]Hoja1!$A$9:$AM$280,4,0)</f>
        <v>0</v>
      </c>
      <c r="J94" s="15">
        <f>VLOOKUP($A94,[1]Hoja1!$A$9:$AM$280,7,0)+VLOOKUP($A94,[1]Hoja1!$A$9:$AM$280,8,0)</f>
        <v>2139.6999999999998</v>
      </c>
      <c r="K94" s="16">
        <f t="shared" si="32"/>
        <v>18839.7</v>
      </c>
      <c r="L94" s="15">
        <f>VLOOKUP($A94,[1]Hoja1!$A$9:$AM$280,31,0)+VLOOKUP(A94,[2]Hoja2!$A$9:$K$98,8,0)</f>
        <v>1629.3400000000001</v>
      </c>
      <c r="M94" s="16">
        <f t="shared" si="33"/>
        <v>17210.36</v>
      </c>
    </row>
    <row r="95" spans="1:13" s="11" customFormat="1" ht="10.5" customHeight="1" x14ac:dyDescent="0.25">
      <c r="A95" s="34"/>
      <c r="B95" s="17"/>
      <c r="C95" s="14"/>
      <c r="D95" s="14"/>
      <c r="E95" s="15"/>
      <c r="F95" s="15"/>
      <c r="G95" s="14"/>
      <c r="H95" s="14"/>
      <c r="I95" s="14"/>
      <c r="J95" s="14"/>
      <c r="K95" s="16"/>
      <c r="L95" s="16"/>
      <c r="M95" s="16"/>
    </row>
    <row r="96" spans="1:13" s="11" customFormat="1" ht="17.25" customHeight="1" x14ac:dyDescent="0.25">
      <c r="A96" s="6" t="s">
        <v>85</v>
      </c>
      <c r="B96" s="7"/>
      <c r="C96" s="8"/>
      <c r="D96" s="8"/>
      <c r="E96" s="9"/>
      <c r="F96" s="9"/>
      <c r="G96" s="8"/>
      <c r="H96" s="8"/>
      <c r="I96" s="8"/>
      <c r="J96" s="8"/>
      <c r="K96" s="10"/>
      <c r="L96" s="10"/>
      <c r="M96" s="10"/>
    </row>
    <row r="97" spans="1:13" s="11" customFormat="1" ht="10.5" customHeight="1" x14ac:dyDescent="0.25">
      <c r="A97" s="34" t="s">
        <v>86</v>
      </c>
      <c r="B97" s="13" t="s">
        <v>87</v>
      </c>
      <c r="C97" s="22" t="s">
        <v>88</v>
      </c>
      <c r="D97" s="22" t="s">
        <v>18</v>
      </c>
      <c r="E97" s="15">
        <f>+F97/30</f>
        <v>436.25</v>
      </c>
      <c r="F97" s="15">
        <f>VLOOKUP($A97,[1]Hoja1!$A$9:$AM$280,3,0)</f>
        <v>13087.5</v>
      </c>
      <c r="G97" s="15">
        <f>VLOOKUP(A97,[2]Hoja2!$A$9:$K$97,5,0)</f>
        <v>21812.5</v>
      </c>
      <c r="H97" s="15">
        <f>VLOOKUP($A97,[1]Hoja1!$A$9:$AM$280,5,0)+VLOOKUP($A97,[1]Hoja1!$A$9:$AM$280,6,0)</f>
        <v>1526.88</v>
      </c>
      <c r="I97" s="15">
        <f>VLOOKUP($A97,[1]Hoja1!$A$9:$AM$280,4,0)</f>
        <v>0</v>
      </c>
      <c r="J97" s="15">
        <f>VLOOKUP($A97,[1]Hoja1!$A$9:$AM$280,7,0)+VLOOKUP($A97,[1]Hoja1!$A$9:$AM$280,8,0)</f>
        <v>0</v>
      </c>
      <c r="K97" s="16">
        <f>SUM(F97:J97)</f>
        <v>36426.879999999997</v>
      </c>
      <c r="L97" s="15">
        <f>VLOOKUP($A97,[1]Hoja1!$A$9:$AM$280,31,0)+VLOOKUP(A97,[2]Hoja2!$A$9:$K$98,8,0)</f>
        <v>9550.82</v>
      </c>
      <c r="M97" s="16">
        <f>+K97-L97</f>
        <v>26876.059999999998</v>
      </c>
    </row>
    <row r="98" spans="1:13" s="11" customFormat="1" ht="10.5" customHeight="1" x14ac:dyDescent="0.25">
      <c r="A98" s="34"/>
      <c r="B98" s="17"/>
      <c r="C98" s="14"/>
      <c r="D98" s="14"/>
      <c r="E98" s="15"/>
      <c r="F98" s="15"/>
      <c r="G98" s="14"/>
      <c r="H98" s="14"/>
      <c r="I98" s="14"/>
      <c r="J98" s="14"/>
      <c r="K98" s="16"/>
      <c r="L98" s="16"/>
      <c r="M98" s="16"/>
    </row>
    <row r="99" spans="1:13" s="11" customFormat="1" ht="17.25" customHeight="1" x14ac:dyDescent="0.25">
      <c r="A99" s="6" t="s">
        <v>89</v>
      </c>
      <c r="B99" s="7"/>
      <c r="C99" s="8"/>
      <c r="D99" s="8"/>
      <c r="E99" s="9"/>
      <c r="F99" s="9"/>
      <c r="G99" s="8"/>
      <c r="H99" s="8"/>
      <c r="I99" s="8"/>
      <c r="J99" s="8"/>
      <c r="K99" s="10"/>
      <c r="L99" s="10"/>
      <c r="M99" s="10"/>
    </row>
    <row r="100" spans="1:13" s="11" customFormat="1" ht="10.5" customHeight="1" x14ac:dyDescent="0.25">
      <c r="A100" s="34" t="s">
        <v>90</v>
      </c>
      <c r="B100" s="13" t="s">
        <v>91</v>
      </c>
      <c r="C100" s="22" t="s">
        <v>17</v>
      </c>
      <c r="D100" s="22" t="s">
        <v>18</v>
      </c>
      <c r="E100" s="15">
        <f t="shared" ref="E100:E101" si="34">+F100/30</f>
        <v>326.69</v>
      </c>
      <c r="F100" s="15">
        <f>VLOOKUP($A100,[1]Hoja1!$A$9:$AM$280,3,0)</f>
        <v>9800.7000000000007</v>
      </c>
      <c r="G100" s="15">
        <f>VLOOKUP(A100,[2]Hoja2!$A$9:$K$97,5,0)</f>
        <v>16334.5</v>
      </c>
      <c r="H100" s="15">
        <f>VLOOKUP($A100,[1]Hoja1!$A$9:$AM$280,5,0)+VLOOKUP($A100,[1]Hoja1!$A$9:$AM$280,6,0)</f>
        <v>1143.4100000000001</v>
      </c>
      <c r="I100" s="15">
        <f>VLOOKUP($A100,[1]Hoja1!$A$9:$AM$280,4,0)</f>
        <v>0</v>
      </c>
      <c r="J100" s="15">
        <f>VLOOKUP($A100,[1]Hoja1!$A$9:$AM$280,7,0)+VLOOKUP($A100,[1]Hoja1!$A$9:$AM$280,8,0)</f>
        <v>0</v>
      </c>
      <c r="K100" s="16">
        <f t="shared" ref="K100:K101" si="35">SUM(F100:J100)</f>
        <v>27278.61</v>
      </c>
      <c r="L100" s="15">
        <f>VLOOKUP($A100,[1]Hoja1!$A$9:$AM$280,31,0)+VLOOKUP(A100,[2]Hoja2!$A$9:$K$98,8,0)</f>
        <v>3277.46</v>
      </c>
      <c r="M100" s="16">
        <f t="shared" ref="M100:M101" si="36">+K100-L100</f>
        <v>24001.15</v>
      </c>
    </row>
    <row r="101" spans="1:13" s="11" customFormat="1" ht="10.5" customHeight="1" x14ac:dyDescent="0.25">
      <c r="A101" s="34" t="s">
        <v>149</v>
      </c>
      <c r="B101" s="13" t="s">
        <v>138</v>
      </c>
      <c r="C101" s="22" t="s">
        <v>139</v>
      </c>
      <c r="D101" s="22" t="s">
        <v>18</v>
      </c>
      <c r="E101" s="15">
        <f t="shared" si="34"/>
        <v>333</v>
      </c>
      <c r="F101" s="15">
        <f>VLOOKUP($A101,[1]Hoja1!$A$9:$AM$280,3,0)</f>
        <v>9990</v>
      </c>
      <c r="G101" s="15">
        <f>VLOOKUP(A101,[2]Hoja2!$A$9:$K$97,5,0)</f>
        <v>16650</v>
      </c>
      <c r="H101" s="15">
        <f>VLOOKUP($A101,[1]Hoja1!$A$9:$AM$280,5,0)+VLOOKUP($A101,[1]Hoja1!$A$9:$AM$280,6,0)</f>
        <v>1165.5</v>
      </c>
      <c r="I101" s="15">
        <f>VLOOKUP($A101,[1]Hoja1!$A$9:$AM$280,4,0)</f>
        <v>0</v>
      </c>
      <c r="J101" s="15">
        <f>VLOOKUP($A101,[1]Hoja1!$A$9:$AM$280,7,0)+VLOOKUP($A101,[1]Hoja1!$A$9:$AM$280,8,0)</f>
        <v>1120.74</v>
      </c>
      <c r="K101" s="16">
        <f t="shared" si="35"/>
        <v>28926.240000000002</v>
      </c>
      <c r="L101" s="15">
        <f>VLOOKUP($A101,[1]Hoja1!$A$9:$AM$280,31,0)+VLOOKUP(A101,[2]Hoja2!$A$9:$K$98,8,0)</f>
        <v>3575.76</v>
      </c>
      <c r="M101" s="16">
        <f t="shared" si="36"/>
        <v>25350.480000000003</v>
      </c>
    </row>
    <row r="102" spans="1:13" s="11" customFormat="1" ht="10.5" customHeight="1" x14ac:dyDescent="0.25">
      <c r="A102" s="34"/>
      <c r="B102" s="17"/>
      <c r="C102" s="14"/>
      <c r="D102" s="14"/>
      <c r="E102" s="15"/>
      <c r="F102" s="15"/>
      <c r="G102" s="14"/>
      <c r="H102" s="14"/>
      <c r="I102" s="14"/>
      <c r="J102" s="14"/>
      <c r="K102" s="16"/>
      <c r="L102" s="16"/>
      <c r="M102" s="16"/>
    </row>
    <row r="103" spans="1:13" s="11" customFormat="1" ht="17.25" customHeight="1" x14ac:dyDescent="0.25">
      <c r="A103" s="6" t="s">
        <v>92</v>
      </c>
      <c r="B103" s="7"/>
      <c r="C103" s="8"/>
      <c r="D103" s="8"/>
      <c r="E103" s="9"/>
      <c r="F103" s="9"/>
      <c r="G103" s="8"/>
      <c r="H103" s="8"/>
      <c r="I103" s="8"/>
      <c r="J103" s="8"/>
      <c r="K103" s="10"/>
      <c r="L103" s="10"/>
      <c r="M103" s="10"/>
    </row>
    <row r="104" spans="1:13" s="11" customFormat="1" ht="10.5" customHeight="1" x14ac:dyDescent="0.25">
      <c r="A104" s="34" t="s">
        <v>93</v>
      </c>
      <c r="B104" s="13" t="s">
        <v>94</v>
      </c>
      <c r="C104" s="22" t="s">
        <v>17</v>
      </c>
      <c r="D104" s="22" t="s">
        <v>18</v>
      </c>
      <c r="E104" s="15">
        <f>+F104/30</f>
        <v>305.60000000000002</v>
      </c>
      <c r="F104" s="15">
        <f>VLOOKUP($A104,[1]Hoja1!$A$9:$AM$280,3,0)</f>
        <v>9168</v>
      </c>
      <c r="G104" s="15">
        <f>VLOOKUP(A104,[2]Hoja2!$A$9:$K$97,5,0)</f>
        <v>15280</v>
      </c>
      <c r="H104" s="15">
        <f>VLOOKUP($A104,[1]Hoja1!$A$9:$AM$280,5,0)+VLOOKUP($A104,[1]Hoja1!$A$9:$AM$280,6,0)</f>
        <v>1069.5999999999999</v>
      </c>
      <c r="I104" s="15">
        <f>VLOOKUP($A104,[1]Hoja1!$A$9:$AM$280,4,0)</f>
        <v>0</v>
      </c>
      <c r="J104" s="15">
        <f>VLOOKUP($A104,[1]Hoja1!$A$9:$AM$280,7,0)+VLOOKUP($A104,[1]Hoja1!$A$9:$AM$280,8,0)</f>
        <v>0</v>
      </c>
      <c r="K104" s="16">
        <f>SUM(F104:J104)</f>
        <v>25517.599999999999</v>
      </c>
      <c r="L104" s="15">
        <f>VLOOKUP($A104,[1]Hoja1!$A$9:$AM$280,31,0)+VLOOKUP(A104,[2]Hoja2!$A$9:$K$98,8,0)</f>
        <v>2729.01</v>
      </c>
      <c r="M104" s="16">
        <f>+K104-L104</f>
        <v>22788.589999999997</v>
      </c>
    </row>
    <row r="105" spans="1:13" s="11" customFormat="1" ht="10.5" customHeight="1" x14ac:dyDescent="0.25">
      <c r="A105" s="34" t="s">
        <v>235</v>
      </c>
      <c r="B105" s="13" t="s">
        <v>236</v>
      </c>
      <c r="C105" s="22" t="s">
        <v>132</v>
      </c>
      <c r="D105" s="22" t="s">
        <v>18</v>
      </c>
      <c r="E105" s="15">
        <f>+F105/30</f>
        <v>348</v>
      </c>
      <c r="F105" s="15">
        <f>VLOOKUP($A105,[1]Hoja1!$A$9:$AM$280,3,0)</f>
        <v>10440</v>
      </c>
      <c r="G105" s="15">
        <f>VLOOKUP(A105,[2]Hoja2!$A$9:$K$97,5,0)</f>
        <v>7293.7</v>
      </c>
      <c r="H105" s="15">
        <f>VLOOKUP($A105,[1]Hoja1!$A$9:$AM$280,5,0)+VLOOKUP($A105,[1]Hoja1!$A$9:$AM$280,6,0)</f>
        <v>0</v>
      </c>
      <c r="I105" s="15">
        <f>VLOOKUP($A105,[1]Hoja1!$A$9:$AM$280,4,0)</f>
        <v>0</v>
      </c>
      <c r="J105" s="15">
        <f>VLOOKUP($A105,[1]Hoja1!$A$9:$AM$280,7,0)+VLOOKUP($A105,[1]Hoja1!$A$9:$AM$280,8,0)</f>
        <v>6989.48</v>
      </c>
      <c r="K105" s="16">
        <f>SUM(F105:J105)</f>
        <v>24723.18</v>
      </c>
      <c r="L105" s="15">
        <f>VLOOKUP($A105,[1]Hoja1!$A$9:$AM$280,31,0)+VLOOKUP(A105,[2]Hoja2!$A$9:$K$98,8,0)</f>
        <v>3531.04</v>
      </c>
      <c r="M105" s="16">
        <f>+K105-L105</f>
        <v>21192.14</v>
      </c>
    </row>
    <row r="106" spans="1:13" s="11" customFormat="1" ht="10.5" customHeight="1" x14ac:dyDescent="0.25">
      <c r="A106" s="34"/>
      <c r="B106" s="17"/>
      <c r="C106" s="14"/>
      <c r="D106" s="14"/>
      <c r="E106" s="15"/>
      <c r="F106" s="15"/>
      <c r="G106" s="14"/>
      <c r="H106" s="14"/>
      <c r="I106" s="14"/>
      <c r="J106" s="14"/>
      <c r="K106" s="16"/>
      <c r="L106" s="16"/>
      <c r="M106" s="16"/>
    </row>
    <row r="107" spans="1:13" s="11" customFormat="1" ht="17.25" customHeight="1" x14ac:dyDescent="0.25">
      <c r="A107" s="6" t="s">
        <v>95</v>
      </c>
      <c r="B107" s="7"/>
      <c r="C107" s="8"/>
      <c r="D107" s="8"/>
      <c r="E107" s="9"/>
      <c r="F107" s="9"/>
      <c r="G107" s="8"/>
      <c r="H107" s="8"/>
      <c r="I107" s="8"/>
      <c r="J107" s="8"/>
      <c r="K107" s="10"/>
      <c r="L107" s="10"/>
      <c r="M107" s="10"/>
    </row>
    <row r="108" spans="1:13" s="11" customFormat="1" ht="10.5" customHeight="1" x14ac:dyDescent="0.25">
      <c r="A108" s="34" t="s">
        <v>96</v>
      </c>
      <c r="B108" s="13" t="s">
        <v>97</v>
      </c>
      <c r="C108" s="22" t="s">
        <v>17</v>
      </c>
      <c r="D108" s="22" t="s">
        <v>18</v>
      </c>
      <c r="E108" s="15">
        <f>+F108/30</f>
        <v>480.3</v>
      </c>
      <c r="F108" s="15">
        <f>VLOOKUP($A108,[1]Hoja1!$A$9:$AM$280,3,0)</f>
        <v>14409</v>
      </c>
      <c r="G108" s="15">
        <f>VLOOKUP(A108,[2]Hoja2!$A$9:$K$97,5,0)</f>
        <v>24015</v>
      </c>
      <c r="H108" s="15">
        <f>VLOOKUP($A108,[1]Hoja1!$A$9:$AM$280,5,0)+VLOOKUP($A108,[1]Hoja1!$A$9:$AM$280,6,0)</f>
        <v>1681.05</v>
      </c>
      <c r="I108" s="15">
        <f>VLOOKUP($A108,[1]Hoja1!$A$9:$AM$280,4,0)</f>
        <v>0</v>
      </c>
      <c r="J108" s="15">
        <f>VLOOKUP($A108,[1]Hoja1!$A$9:$AM$280,7,0)+VLOOKUP($A108,[1]Hoja1!$A$9:$AM$280,8,0)</f>
        <v>0</v>
      </c>
      <c r="K108" s="16">
        <f>SUM(F108:J108)</f>
        <v>40105.050000000003</v>
      </c>
      <c r="L108" s="15">
        <f>VLOOKUP($A108,[1]Hoja1!$A$9:$AM$280,31,0)+VLOOKUP(A108,[2]Hoja2!$A$9:$K$98,8,0)</f>
        <v>10680.2</v>
      </c>
      <c r="M108" s="16">
        <f>+K108-L108</f>
        <v>29424.850000000002</v>
      </c>
    </row>
    <row r="109" spans="1:13" s="11" customFormat="1" ht="10.5" customHeight="1" x14ac:dyDescent="0.25">
      <c r="A109" s="34"/>
      <c r="B109" s="17"/>
      <c r="C109" s="14"/>
      <c r="D109" s="14"/>
      <c r="E109" s="15"/>
      <c r="F109" s="15"/>
      <c r="G109" s="14"/>
      <c r="H109" s="14"/>
      <c r="I109" s="14"/>
      <c r="J109" s="14"/>
      <c r="K109" s="16"/>
      <c r="L109" s="16"/>
      <c r="M109" s="16"/>
    </row>
    <row r="110" spans="1:13" s="11" customFormat="1" ht="17.25" customHeight="1" x14ac:dyDescent="0.25">
      <c r="A110" s="34" t="s">
        <v>99</v>
      </c>
      <c r="B110" s="7"/>
      <c r="C110" s="8"/>
      <c r="D110" s="8"/>
      <c r="E110" s="9"/>
      <c r="F110" s="9"/>
      <c r="G110" s="8"/>
      <c r="H110" s="8"/>
      <c r="I110" s="8"/>
      <c r="J110" s="8"/>
      <c r="K110" s="10"/>
      <c r="L110" s="10"/>
      <c r="M110" s="10"/>
    </row>
    <row r="111" spans="1:13" s="11" customFormat="1" ht="10.5" customHeight="1" x14ac:dyDescent="0.25">
      <c r="A111" s="34" t="s">
        <v>100</v>
      </c>
      <c r="B111" s="13" t="s">
        <v>101</v>
      </c>
      <c r="C111" s="22" t="s">
        <v>17</v>
      </c>
      <c r="D111" s="22" t="s">
        <v>18</v>
      </c>
      <c r="E111" s="15">
        <f t="shared" ref="E111:E113" si="37">+F111/30</f>
        <v>263.94</v>
      </c>
      <c r="F111" s="15">
        <f>VLOOKUP($A111,[1]Hoja1!$A$9:$AM$280,3,0)</f>
        <v>7918.2</v>
      </c>
      <c r="G111" s="15">
        <f>VLOOKUP(A111,[2]Hoja2!$A$9:$K$97,5,0)</f>
        <v>13197</v>
      </c>
      <c r="H111" s="15">
        <f>VLOOKUP($A111,[1]Hoja1!$A$9:$AM$280,5,0)+VLOOKUP($A111,[1]Hoja1!$A$9:$AM$280,6,0)</f>
        <v>923.79</v>
      </c>
      <c r="I111" s="15">
        <f>VLOOKUP($A111,[1]Hoja1!$A$9:$AM$280,4,0)</f>
        <v>0</v>
      </c>
      <c r="J111" s="15">
        <f>VLOOKUP($A111,[1]Hoja1!$A$9:$AM$280,7,0)+VLOOKUP($A111,[1]Hoja1!$A$9:$AM$280,8,0)</f>
        <v>0</v>
      </c>
      <c r="K111" s="16">
        <f t="shared" ref="K111:K115" si="38">SUM(F111:J111)</f>
        <v>22038.99</v>
      </c>
      <c r="L111" s="15">
        <f>VLOOKUP($A111,[1]Hoja1!$A$9:$AM$280,31,0)+VLOOKUP(A111,[2]Hoja2!$A$9:$K$98,8,0)</f>
        <v>1956.23</v>
      </c>
      <c r="M111" s="16">
        <f t="shared" ref="M111:M115" si="39">+K111-L111</f>
        <v>20082.760000000002</v>
      </c>
    </row>
    <row r="112" spans="1:13" s="11" customFormat="1" ht="10.5" customHeight="1" x14ac:dyDescent="0.25">
      <c r="A112" s="34" t="s">
        <v>102</v>
      </c>
      <c r="B112" s="13" t="s">
        <v>103</v>
      </c>
      <c r="C112" s="22" t="s">
        <v>46</v>
      </c>
      <c r="D112" s="22" t="s">
        <v>18</v>
      </c>
      <c r="E112" s="15">
        <f t="shared" si="37"/>
        <v>99.19</v>
      </c>
      <c r="F112" s="15">
        <f>VLOOKUP($A112,[1]Hoja1!$A$9:$AM$280,3,0)</f>
        <v>2975.7</v>
      </c>
      <c r="G112" s="15">
        <f>VLOOKUP(A112,[2]Hoja2!$A$9:$K$97,5,0)</f>
        <v>7085</v>
      </c>
      <c r="H112" s="15">
        <f>VLOOKUP($A112,[1]Hoja1!$A$9:$AM$280,5,0)+VLOOKUP($A112,[1]Hoja1!$A$9:$AM$280,6,0)</f>
        <v>495.95</v>
      </c>
      <c r="I112" s="15">
        <f>VLOOKUP($A112,[1]Hoja1!$A$9:$AM$280,4,0)</f>
        <v>0</v>
      </c>
      <c r="J112" s="15">
        <f>VLOOKUP($A112,[1]Hoja1!$A$9:$AM$280,7,0)+VLOOKUP($A112,[1]Hoja1!$A$9:$AM$280,8,0)</f>
        <v>0</v>
      </c>
      <c r="K112" s="16">
        <f t="shared" si="38"/>
        <v>10556.650000000001</v>
      </c>
      <c r="L112" s="15">
        <f>VLOOKUP($A112,[1]Hoja1!$A$9:$AM$280,31,0)+VLOOKUP(A112,[2]Hoja2!$A$9:$K$98,8,0)</f>
        <v>53.77000000000001</v>
      </c>
      <c r="M112" s="16">
        <f t="shared" si="39"/>
        <v>10502.880000000001</v>
      </c>
    </row>
    <row r="113" spans="1:13" s="11" customFormat="1" ht="10.5" customHeight="1" x14ac:dyDescent="0.25">
      <c r="A113" s="34" t="s">
        <v>161</v>
      </c>
      <c r="B113" s="13" t="s">
        <v>104</v>
      </c>
      <c r="C113" s="22" t="s">
        <v>17</v>
      </c>
      <c r="D113" s="22" t="s">
        <v>18</v>
      </c>
      <c r="E113" s="15">
        <f t="shared" si="37"/>
        <v>333.33</v>
      </c>
      <c r="F113" s="15">
        <f>VLOOKUP($A113,[1]Hoja1!$A$9:$AM$280,3,0)</f>
        <v>9999.9</v>
      </c>
      <c r="G113" s="15">
        <f>VLOOKUP(A113,[2]Hoja2!$A$9:$K$97,5,0)</f>
        <v>16666.5</v>
      </c>
      <c r="H113" s="15">
        <f>VLOOKUP($A113,[1]Hoja1!$A$9:$AM$280,5,0)+VLOOKUP($A113,[1]Hoja1!$A$9:$AM$280,6,0)</f>
        <v>1166.6500000000001</v>
      </c>
      <c r="I113" s="15">
        <f>VLOOKUP($A113,[1]Hoja1!$A$9:$AM$280,4,0)</f>
        <v>0</v>
      </c>
      <c r="J113" s="15">
        <f>VLOOKUP($A113,[1]Hoja1!$A$9:$AM$280,7,0)+VLOOKUP($A113,[1]Hoja1!$A$9:$AM$280,8,0)</f>
        <v>1110.8399999999999</v>
      </c>
      <c r="K113" s="16">
        <f t="shared" si="38"/>
        <v>28943.890000000003</v>
      </c>
      <c r="L113" s="15">
        <f>VLOOKUP($A113,[1]Hoja1!$A$9:$AM$280,31,0)+VLOOKUP(A113,[2]Hoja2!$A$9:$K$98,8,0)</f>
        <v>3978.48</v>
      </c>
      <c r="M113" s="16">
        <f t="shared" si="39"/>
        <v>24965.410000000003</v>
      </c>
    </row>
    <row r="114" spans="1:13" s="11" customFormat="1" ht="10.5" customHeight="1" x14ac:dyDescent="0.25">
      <c r="A114" s="34" t="s">
        <v>162</v>
      </c>
      <c r="B114" s="13" t="s">
        <v>142</v>
      </c>
      <c r="C114" s="22" t="s">
        <v>143</v>
      </c>
      <c r="D114" s="14" t="s">
        <v>185</v>
      </c>
      <c r="E114" s="15">
        <f t="shared" ref="E114" si="40">+F114/30</f>
        <v>400</v>
      </c>
      <c r="F114" s="15">
        <f>VLOOKUP($A114,[1]Hoja1!$A$9:$AM$280,3,0)</f>
        <v>12000</v>
      </c>
      <c r="G114" s="15">
        <f>VLOOKUP(A114,[2]Hoja2!$A$9:$K$97,5,0)</f>
        <v>20000</v>
      </c>
      <c r="H114" s="15">
        <f>VLOOKUP($A114,[1]Hoja1!$A$9:$AM$280,5,0)+VLOOKUP($A114,[1]Hoja1!$A$9:$AM$280,6,0)</f>
        <v>1400</v>
      </c>
      <c r="I114" s="15">
        <f>VLOOKUP($A114,[1]Hoja1!$A$9:$AM$280,4,0)</f>
        <v>0</v>
      </c>
      <c r="J114" s="15">
        <f>VLOOKUP($A114,[1]Hoja1!$A$9:$AM$280,7,0)+VLOOKUP($A114,[1]Hoja1!$A$9:$AM$280,8,0)</f>
        <v>8000</v>
      </c>
      <c r="K114" s="16">
        <f t="shared" ref="K114" si="41">SUM(F114:J114)</f>
        <v>41400</v>
      </c>
      <c r="L114" s="15">
        <f>VLOOKUP($A114,[1]Hoja1!$A$9:$AM$280,31,0)+VLOOKUP(A114,[2]Hoja2!$A$9:$K$98,8,0)</f>
        <v>6548.08</v>
      </c>
      <c r="M114" s="16">
        <f t="shared" ref="M114" si="42">+K114-L114</f>
        <v>34851.919999999998</v>
      </c>
    </row>
    <row r="115" spans="1:13" s="11" customFormat="1" ht="10.5" customHeight="1" x14ac:dyDescent="0.25">
      <c r="A115" s="34" t="s">
        <v>239</v>
      </c>
      <c r="B115" s="13" t="s">
        <v>240</v>
      </c>
      <c r="C115" s="22" t="s">
        <v>17</v>
      </c>
      <c r="D115" s="14" t="s">
        <v>185</v>
      </c>
      <c r="E115" s="15">
        <v>220</v>
      </c>
      <c r="F115" s="15">
        <f>VLOOKUP($A115,[1]Hoja1!$A$9:$AM$280,3,0)</f>
        <v>6600</v>
      </c>
      <c r="G115" s="15">
        <f>VLOOKUP(A115,[2]Hoja2!$A$9:$K$97,5,0)</f>
        <v>1175.3399999999999</v>
      </c>
      <c r="H115" s="15">
        <f>VLOOKUP($A115,[1]Hoja1!$A$9:$AM$280,5,0)+VLOOKUP($A115,[1]Hoja1!$A$9:$AM$280,6,0)</f>
        <v>0</v>
      </c>
      <c r="I115" s="15">
        <f>VLOOKUP($A115,[1]Hoja1!$A$9:$AM$280,4,0)</f>
        <v>0</v>
      </c>
      <c r="J115" s="15">
        <f>VLOOKUP($A115,[1]Hoja1!$A$9:$AM$280,7,0)+VLOOKUP($A115,[1]Hoja1!$A$9:$AM$280,8,0)</f>
        <v>2105.1</v>
      </c>
      <c r="K115" s="16">
        <f t="shared" si="38"/>
        <v>9880.44</v>
      </c>
      <c r="L115" s="15">
        <f>VLOOKUP($A115,[1]Hoja1!$A$9:$AM$280,31,0)+VLOOKUP(A115,[2]Hoja2!$A$9:$K$98,8,0)</f>
        <v>857.98</v>
      </c>
      <c r="M115" s="16">
        <f t="shared" si="39"/>
        <v>9022.4600000000009</v>
      </c>
    </row>
    <row r="116" spans="1:13" s="11" customFormat="1" ht="10.5" customHeight="1" x14ac:dyDescent="0.25">
      <c r="A116" s="34"/>
      <c r="B116" s="17"/>
      <c r="C116" s="14"/>
      <c r="D116" s="14"/>
      <c r="E116" s="15"/>
      <c r="F116" s="15"/>
      <c r="G116" s="14"/>
      <c r="H116" s="14"/>
      <c r="I116" s="14"/>
      <c r="J116" s="14"/>
      <c r="K116" s="16"/>
      <c r="L116" s="16"/>
      <c r="M116" s="16"/>
    </row>
    <row r="117" spans="1:13" s="11" customFormat="1" ht="17.25" customHeight="1" x14ac:dyDescent="0.25">
      <c r="A117" s="6" t="s">
        <v>105</v>
      </c>
      <c r="B117" s="7"/>
      <c r="C117" s="8"/>
      <c r="D117" s="8"/>
      <c r="E117" s="9"/>
      <c r="F117" s="9"/>
      <c r="G117" s="8"/>
      <c r="H117" s="8"/>
      <c r="I117" s="8"/>
      <c r="J117" s="8"/>
      <c r="K117" s="10"/>
      <c r="L117" s="10"/>
      <c r="M117" s="10"/>
    </row>
    <row r="118" spans="1:13" s="11" customFormat="1" ht="10.5" customHeight="1" x14ac:dyDescent="0.25">
      <c r="A118" s="34" t="s">
        <v>106</v>
      </c>
      <c r="B118" s="13" t="s">
        <v>107</v>
      </c>
      <c r="C118" s="22" t="s">
        <v>17</v>
      </c>
      <c r="D118" s="22" t="s">
        <v>18</v>
      </c>
      <c r="E118" s="15">
        <f t="shared" ref="E118:E119" si="43">+F118/30</f>
        <v>212.8</v>
      </c>
      <c r="F118" s="15">
        <f>VLOOKUP($A118,[1]Hoja1!$A$9:$AM$280,3,0)</f>
        <v>6384</v>
      </c>
      <c r="G118" s="15">
        <f>VLOOKUP(A118,[2]Hoja2!$A$9:$K$97,5,0)</f>
        <v>10640</v>
      </c>
      <c r="H118" s="15">
        <f>VLOOKUP($A118,[1]Hoja1!$A$9:$AM$280,5,0)+VLOOKUP($A118,[1]Hoja1!$A$9:$AM$280,6,0)</f>
        <v>744.8</v>
      </c>
      <c r="I118" s="15">
        <f>VLOOKUP($A118,[1]Hoja1!$A$9:$AM$280,4,0)</f>
        <v>0</v>
      </c>
      <c r="J118" s="15">
        <f>VLOOKUP($A118,[1]Hoja1!$A$9:$AM$280,7,0)+VLOOKUP($A118,[1]Hoja1!$A$9:$AM$280,8,0)</f>
        <v>0</v>
      </c>
      <c r="K118" s="16">
        <f t="shared" ref="K118:K119" si="44">SUM(F118:J118)</f>
        <v>17768.8</v>
      </c>
      <c r="L118" s="15">
        <f>VLOOKUP($A118,[1]Hoja1!$A$9:$AM$280,31,0)+VLOOKUP(A118,[2]Hoja2!$A$9:$K$98,8,0)</f>
        <v>4062.85</v>
      </c>
      <c r="M118" s="16">
        <f t="shared" ref="M118:M119" si="45">+K118-L118</f>
        <v>13705.949999999999</v>
      </c>
    </row>
    <row r="119" spans="1:13" s="11" customFormat="1" ht="10.5" customHeight="1" x14ac:dyDescent="0.25">
      <c r="A119" s="34" t="s">
        <v>180</v>
      </c>
      <c r="B119" s="13" t="s">
        <v>181</v>
      </c>
      <c r="C119" s="22" t="s">
        <v>143</v>
      </c>
      <c r="D119" s="14" t="s">
        <v>185</v>
      </c>
      <c r="E119" s="15">
        <f t="shared" si="43"/>
        <v>333.33</v>
      </c>
      <c r="F119" s="15">
        <f>VLOOKUP($A119,[1]Hoja1!$A$9:$AM$280,3,0)</f>
        <v>9999.9</v>
      </c>
      <c r="G119" s="15">
        <f>VLOOKUP(A119,[2]Hoja2!$A$9:$K$97,5,0)</f>
        <v>16666.5</v>
      </c>
      <c r="H119" s="15">
        <f>VLOOKUP($A119,[1]Hoja1!$A$9:$AM$280,5,0)+VLOOKUP($A119,[1]Hoja1!$A$9:$AM$280,6,0)</f>
        <v>1166.6500000000001</v>
      </c>
      <c r="I119" s="15">
        <f>VLOOKUP($A119,[1]Hoja1!$A$9:$AM$280,4,0)</f>
        <v>0</v>
      </c>
      <c r="J119" s="15">
        <f>VLOOKUP($A119,[1]Hoja1!$A$9:$AM$280,7,0)+VLOOKUP($A119,[1]Hoja1!$A$9:$AM$280,8,0)</f>
        <v>10000.1</v>
      </c>
      <c r="K119" s="16">
        <f t="shared" si="44"/>
        <v>37833.15</v>
      </c>
      <c r="L119" s="15">
        <f>VLOOKUP($A119,[1]Hoja1!$A$9:$AM$280,31,0)+VLOOKUP(A119,[2]Hoja2!$A$9:$K$98,8,0)</f>
        <v>5647.7800000000007</v>
      </c>
      <c r="M119" s="16">
        <f t="shared" si="45"/>
        <v>32185.370000000003</v>
      </c>
    </row>
    <row r="120" spans="1:13" s="11" customFormat="1" ht="10.5" customHeight="1" x14ac:dyDescent="0.25">
      <c r="A120" s="34"/>
      <c r="B120" s="17"/>
      <c r="C120" s="14"/>
      <c r="D120" s="14"/>
      <c r="E120" s="15"/>
      <c r="F120" s="15"/>
      <c r="G120" s="14"/>
      <c r="H120" s="14"/>
      <c r="I120" s="14"/>
      <c r="J120" s="14"/>
      <c r="K120" s="16"/>
      <c r="L120" s="16"/>
      <c r="M120" s="16"/>
    </row>
    <row r="121" spans="1:13" s="11" customFormat="1" ht="17.25" customHeight="1" x14ac:dyDescent="0.25">
      <c r="A121" s="6" t="s">
        <v>108</v>
      </c>
      <c r="B121" s="7"/>
      <c r="C121" s="8"/>
      <c r="D121" s="8"/>
      <c r="E121" s="9"/>
      <c r="F121" s="9"/>
      <c r="G121" s="8"/>
      <c r="H121" s="8"/>
      <c r="I121" s="8"/>
      <c r="J121" s="8"/>
      <c r="K121" s="10"/>
      <c r="L121" s="10"/>
      <c r="M121" s="10"/>
    </row>
    <row r="122" spans="1:13" s="11" customFormat="1" ht="13.5" customHeight="1" x14ac:dyDescent="0.25">
      <c r="A122" s="34" t="s">
        <v>214</v>
      </c>
      <c r="B122" s="13" t="s">
        <v>215</v>
      </c>
      <c r="C122" s="22" t="s">
        <v>17</v>
      </c>
      <c r="D122" s="22" t="s">
        <v>185</v>
      </c>
      <c r="E122" s="15">
        <f t="shared" ref="E122:E125" si="46">+F122/30</f>
        <v>150</v>
      </c>
      <c r="F122" s="15">
        <f>VLOOKUP($A122,[1]Hoja1!$A$9:$AM$280,3,0)</f>
        <v>4500</v>
      </c>
      <c r="G122" s="15">
        <f>VLOOKUP(A122,[2]Hoja2!$A$9:$K$97,5,0)</f>
        <v>5568.49</v>
      </c>
      <c r="H122" s="15">
        <f>VLOOKUP($A122,[1]Hoja1!$A$9:$AM$280,5,0)+VLOOKUP($A122,[1]Hoja1!$A$9:$AM$280,6,0)</f>
        <v>525</v>
      </c>
      <c r="I122" s="15">
        <f>VLOOKUP($A122,[1]Hoja1!$A$9:$AM$280,4,0)</f>
        <v>0</v>
      </c>
      <c r="J122" s="15">
        <f>VLOOKUP($A122,[1]Hoja1!$A$9:$AM$280,7,0)+VLOOKUP($A122,[1]Hoja1!$A$9:$AM$280,8,0)</f>
        <v>3500</v>
      </c>
      <c r="K122" s="16">
        <f t="shared" ref="K122:K125" si="47">SUM(F122:J122)</f>
        <v>14093.49</v>
      </c>
      <c r="L122" s="15">
        <f>VLOOKUP($A122,[1]Hoja1!$A$9:$AM$280,31,0)+VLOOKUP(A122,[2]Hoja2!$A$9:$K$98,8,0)</f>
        <v>991.99</v>
      </c>
      <c r="M122" s="16">
        <f t="shared" ref="M122:M125" si="48">+K122-L122</f>
        <v>13101.5</v>
      </c>
    </row>
    <row r="123" spans="1:13" s="11" customFormat="1" ht="13.5" customHeight="1" x14ac:dyDescent="0.25">
      <c r="A123" s="34" t="s">
        <v>182</v>
      </c>
      <c r="B123" s="13" t="s">
        <v>183</v>
      </c>
      <c r="C123" s="22" t="s">
        <v>17</v>
      </c>
      <c r="D123" s="22" t="s">
        <v>185</v>
      </c>
      <c r="E123" s="15">
        <f t="shared" si="46"/>
        <v>148.6</v>
      </c>
      <c r="F123" s="15">
        <f>VLOOKUP($A123,[1]Hoja1!$A$9:$AM$280,3,0)</f>
        <v>4458</v>
      </c>
      <c r="G123" s="15">
        <f>VLOOKUP(A123,[2]Hoja2!$A$9:$K$97,5,0)</f>
        <v>7430</v>
      </c>
      <c r="H123" s="15">
        <f>VLOOKUP($A123,[1]Hoja1!$A$9:$AM$280,5,0)+VLOOKUP($A123,[1]Hoja1!$A$9:$AM$280,6,0)</f>
        <v>520.1</v>
      </c>
      <c r="I123" s="15">
        <f>VLOOKUP($A123,[1]Hoja1!$A$9:$AM$280,4,0)</f>
        <v>0</v>
      </c>
      <c r="J123" s="15">
        <f>VLOOKUP($A123,[1]Hoja1!$A$9:$AM$280,7,0)+VLOOKUP($A123,[1]Hoja1!$A$9:$AM$280,8,0)</f>
        <v>1860</v>
      </c>
      <c r="K123" s="16">
        <f t="shared" si="47"/>
        <v>14268.1</v>
      </c>
      <c r="L123" s="15">
        <f>VLOOKUP($A123,[1]Hoja1!$A$9:$AM$280,31,0)+VLOOKUP(A123,[2]Hoja2!$A$9:$K$98,8,0)</f>
        <v>636.11</v>
      </c>
      <c r="M123" s="16">
        <f t="shared" si="48"/>
        <v>13631.99</v>
      </c>
    </row>
    <row r="124" spans="1:13" s="11" customFormat="1" ht="13.5" customHeight="1" x14ac:dyDescent="0.25">
      <c r="A124" s="34" t="s">
        <v>178</v>
      </c>
      <c r="B124" s="13" t="s">
        <v>179</v>
      </c>
      <c r="C124" s="22" t="s">
        <v>17</v>
      </c>
      <c r="D124" s="22" t="s">
        <v>185</v>
      </c>
      <c r="E124" s="15">
        <f t="shared" si="46"/>
        <v>212.6</v>
      </c>
      <c r="F124" s="15">
        <f>VLOOKUP($A124,[1]Hoja1!$A$9:$AM$280,3,0)</f>
        <v>6378</v>
      </c>
      <c r="G124" s="15">
        <f>VLOOKUP(A124,[2]Hoja2!$A$9:$K$97,5,0)</f>
        <v>10630</v>
      </c>
      <c r="H124" s="15">
        <f>VLOOKUP($A124,[1]Hoja1!$A$9:$AM$280,5,0)+VLOOKUP($A124,[1]Hoja1!$A$9:$AM$280,6,0)</f>
        <v>744.1</v>
      </c>
      <c r="I124" s="15">
        <f>VLOOKUP($A124,[1]Hoja1!$A$9:$AM$280,4,0)</f>
        <v>0</v>
      </c>
      <c r="J124" s="15">
        <f>VLOOKUP($A124,[1]Hoja1!$A$9:$AM$280,7,0)+VLOOKUP($A124,[1]Hoja1!$A$9:$AM$280,8,0)</f>
        <v>0</v>
      </c>
      <c r="K124" s="16">
        <f t="shared" si="47"/>
        <v>17752.099999999999</v>
      </c>
      <c r="L124" s="15">
        <f>VLOOKUP($A124,[1]Hoja1!$A$9:$AM$280,31,0)+VLOOKUP(A124,[2]Hoja2!$A$9:$K$98,8,0)</f>
        <v>2170.0500000000002</v>
      </c>
      <c r="M124" s="16">
        <f t="shared" si="48"/>
        <v>15582.05</v>
      </c>
    </row>
    <row r="125" spans="1:13" s="11" customFormat="1" ht="13.5" customHeight="1" x14ac:dyDescent="0.25">
      <c r="A125" s="34" t="s">
        <v>206</v>
      </c>
      <c r="B125" s="13" t="s">
        <v>207</v>
      </c>
      <c r="C125" s="22" t="s">
        <v>62</v>
      </c>
      <c r="D125" s="22" t="s">
        <v>185</v>
      </c>
      <c r="E125" s="15">
        <f t="shared" si="46"/>
        <v>157.44999999999999</v>
      </c>
      <c r="F125" s="15">
        <f>VLOOKUP($A125,[1]Hoja1!$A$9:$AM$280,3,0)</f>
        <v>4723.5</v>
      </c>
      <c r="G125" s="15">
        <f>VLOOKUP(A125,[2]Hoja2!$A$9:$K$97,5,0)</f>
        <v>6254.86</v>
      </c>
      <c r="H125" s="15">
        <f>VLOOKUP($A125,[1]Hoja1!$A$9:$AM$280,5,0)+VLOOKUP($A125,[1]Hoja1!$A$9:$AM$280,6,0)</f>
        <v>551.07000000000005</v>
      </c>
      <c r="I125" s="15">
        <f>VLOOKUP($A125,[1]Hoja1!$A$9:$AM$280,4,0)</f>
        <v>0</v>
      </c>
      <c r="J125" s="15">
        <f>VLOOKUP($A125,[1]Hoja1!$A$9:$AM$280,7,0)+VLOOKUP($A125,[1]Hoja1!$A$9:$AM$280,8,0)</f>
        <v>0</v>
      </c>
      <c r="K125" s="16">
        <f t="shared" si="47"/>
        <v>11529.43</v>
      </c>
      <c r="L125" s="15">
        <f>VLOOKUP($A125,[1]Hoja1!$A$9:$AM$280,31,0)+VLOOKUP(A125,[2]Hoja2!$A$9:$K$98,8,0)</f>
        <v>311.18</v>
      </c>
      <c r="M125" s="16">
        <f t="shared" si="48"/>
        <v>11218.25</v>
      </c>
    </row>
    <row r="126" spans="1:13" s="11" customFormat="1" ht="10.5" customHeight="1" x14ac:dyDescent="0.25">
      <c r="A126" s="34"/>
      <c r="B126" s="17"/>
      <c r="C126" s="14"/>
      <c r="D126" s="14"/>
      <c r="E126" s="15"/>
      <c r="F126" s="15"/>
      <c r="G126" s="14"/>
      <c r="H126" s="14"/>
      <c r="I126" s="14"/>
      <c r="J126" s="14"/>
      <c r="K126" s="16"/>
      <c r="L126" s="16"/>
      <c r="M126" s="16"/>
    </row>
    <row r="127" spans="1:13" s="11" customFormat="1" ht="17.25" customHeight="1" x14ac:dyDescent="0.25">
      <c r="A127" s="6" t="s">
        <v>109</v>
      </c>
      <c r="B127" s="7"/>
      <c r="C127" s="8"/>
      <c r="D127" s="8"/>
      <c r="E127" s="9"/>
      <c r="F127" s="9"/>
      <c r="G127" s="8"/>
      <c r="H127" s="8"/>
      <c r="I127" s="8"/>
      <c r="J127" s="8"/>
      <c r="K127" s="10"/>
      <c r="L127" s="10"/>
      <c r="M127" s="10"/>
    </row>
    <row r="128" spans="1:13" s="11" customFormat="1" ht="10.5" customHeight="1" x14ac:dyDescent="0.25">
      <c r="A128" s="34" t="s">
        <v>172</v>
      </c>
      <c r="B128" s="13" t="s">
        <v>173</v>
      </c>
      <c r="C128" s="22" t="s">
        <v>62</v>
      </c>
      <c r="D128" s="14" t="s">
        <v>185</v>
      </c>
      <c r="E128" s="15">
        <f t="shared" ref="E128:E129" si="49">+F128/30</f>
        <v>141.69999999999999</v>
      </c>
      <c r="F128" s="15">
        <f>VLOOKUP($A128,[1]Hoja1!$A$9:$AM$280,3,0)</f>
        <v>4251</v>
      </c>
      <c r="G128" s="15">
        <f>VLOOKUP(A128,[2]Hoja2!$A$9:$K$97,5,0)</f>
        <v>7085</v>
      </c>
      <c r="H128" s="15">
        <f>VLOOKUP($A128,[1]Hoja1!$A$9:$AM$280,5,0)+VLOOKUP($A128,[1]Hoja1!$A$9:$AM$280,6,0)</f>
        <v>495.95</v>
      </c>
      <c r="I128" s="15">
        <f>VLOOKUP($A128,[1]Hoja1!$A$9:$AM$280,4,0)</f>
        <v>0</v>
      </c>
      <c r="J128" s="15">
        <f>VLOOKUP($A128,[1]Hoja1!$A$9:$AM$280,7,0)+VLOOKUP($A128,[1]Hoja1!$A$9:$AM$280,8,0)</f>
        <v>0</v>
      </c>
      <c r="K128" s="16">
        <f t="shared" ref="K128:K129" si="50">SUM(F128:J128)</f>
        <v>11831.95</v>
      </c>
      <c r="L128" s="15">
        <f>VLOOKUP($A128,[1]Hoja1!$A$9:$AM$280,31,0)+VLOOKUP(A128,[2]Hoja2!$A$9:$K$98,8,0)</f>
        <v>147.51</v>
      </c>
      <c r="M128" s="16">
        <f t="shared" ref="M128:M129" si="51">+K128-L128</f>
        <v>11684.44</v>
      </c>
    </row>
    <row r="129" spans="1:13" s="11" customFormat="1" ht="10.5" customHeight="1" x14ac:dyDescent="0.25">
      <c r="A129" s="34" t="s">
        <v>170</v>
      </c>
      <c r="B129" s="13" t="s">
        <v>171</v>
      </c>
      <c r="C129" s="22" t="s">
        <v>17</v>
      </c>
      <c r="D129" s="14" t="s">
        <v>185</v>
      </c>
      <c r="E129" s="15">
        <f t="shared" si="49"/>
        <v>200</v>
      </c>
      <c r="F129" s="15">
        <f>VLOOKUP($A129,[1]Hoja1!$A$9:$AM$280,3,0)</f>
        <v>6000</v>
      </c>
      <c r="G129" s="15">
        <f>VLOOKUP(A129,[2]Hoja2!$A$9:$K$97,5,0)</f>
        <v>10000</v>
      </c>
      <c r="H129" s="15">
        <f>VLOOKUP($A129,[1]Hoja1!$A$9:$AM$280,5,0)+VLOOKUP($A129,[1]Hoja1!$A$9:$AM$280,6,0)</f>
        <v>700</v>
      </c>
      <c r="I129" s="15">
        <f>VLOOKUP($A129,[1]Hoja1!$A$9:$AM$280,4,0)</f>
        <v>0</v>
      </c>
      <c r="J129" s="15">
        <f>VLOOKUP($A129,[1]Hoja1!$A$9:$AM$280,7,0)+VLOOKUP($A129,[1]Hoja1!$A$9:$AM$280,8,0)</f>
        <v>2000</v>
      </c>
      <c r="K129" s="16">
        <f t="shared" si="50"/>
        <v>18700</v>
      </c>
      <c r="L129" s="15">
        <f>VLOOKUP($A129,[1]Hoja1!$A$9:$AM$280,31,0)+VLOOKUP(A129,[2]Hoja2!$A$9:$K$98,8,0)</f>
        <v>1610.3600000000001</v>
      </c>
      <c r="M129" s="16">
        <f t="shared" si="51"/>
        <v>17089.64</v>
      </c>
    </row>
    <row r="130" spans="1:13" s="11" customFormat="1" ht="10.5" customHeight="1" x14ac:dyDescent="0.25">
      <c r="A130" s="34"/>
      <c r="B130" s="17"/>
      <c r="C130" s="14"/>
      <c r="D130" s="14"/>
      <c r="E130" s="15"/>
      <c r="F130" s="15"/>
      <c r="G130" s="14"/>
      <c r="H130" s="14"/>
      <c r="I130" s="14"/>
      <c r="J130" s="14"/>
      <c r="K130" s="16"/>
      <c r="L130" s="16"/>
      <c r="M130" s="16"/>
    </row>
    <row r="131" spans="1:13" s="11" customFormat="1" ht="17.25" customHeight="1" x14ac:dyDescent="0.25">
      <c r="A131" s="6" t="s">
        <v>110</v>
      </c>
      <c r="B131" s="7"/>
      <c r="C131" s="8"/>
      <c r="D131" s="8"/>
      <c r="E131" s="9"/>
      <c r="F131" s="9"/>
      <c r="G131" s="8"/>
      <c r="H131" s="8"/>
      <c r="I131" s="8"/>
      <c r="J131" s="8"/>
      <c r="K131" s="10"/>
      <c r="L131" s="10"/>
      <c r="M131" s="10"/>
    </row>
    <row r="132" spans="1:13" s="11" customFormat="1" ht="10.5" customHeight="1" x14ac:dyDescent="0.25">
      <c r="A132" s="34" t="s">
        <v>163</v>
      </c>
      <c r="B132" s="17" t="s">
        <v>121</v>
      </c>
      <c r="C132" s="14" t="s">
        <v>17</v>
      </c>
      <c r="D132" s="14" t="s">
        <v>185</v>
      </c>
      <c r="E132" s="15">
        <f>+F132/30</f>
        <v>333.33</v>
      </c>
      <c r="F132" s="15">
        <f>VLOOKUP($A132,[1]Hoja1!$A$9:$AM$280,3,0)</f>
        <v>9999.9</v>
      </c>
      <c r="G132" s="15">
        <f>VLOOKUP(A132,[2]Hoja2!$A$9:$K$97,5,0)</f>
        <v>16666.5</v>
      </c>
      <c r="H132" s="15">
        <f>VLOOKUP($A132,[1]Hoja1!$A$9:$AM$280,5,0)+VLOOKUP($A132,[1]Hoja1!$A$9:$AM$280,6,0)</f>
        <v>1166.6500000000001</v>
      </c>
      <c r="I132" s="15">
        <f>VLOOKUP($A132,[1]Hoja1!$A$9:$AM$280,4,0)</f>
        <v>0</v>
      </c>
      <c r="J132" s="15">
        <f>VLOOKUP($A132,[1]Hoja1!$A$9:$AM$280,7,0)+VLOOKUP($A132,[1]Hoja1!$A$9:$AM$280,8,0)</f>
        <v>6603.04</v>
      </c>
      <c r="K132" s="16">
        <f>SUM(F132:J132)</f>
        <v>34436.090000000004</v>
      </c>
      <c r="L132" s="15">
        <f>VLOOKUP($A132,[1]Hoja1!$A$9:$AM$280,31,0)+VLOOKUP(A132,[2]Hoja2!$A$9:$K$98,8,0)</f>
        <v>4829.46</v>
      </c>
      <c r="M132" s="16">
        <f>+K132-L132</f>
        <v>29606.630000000005</v>
      </c>
    </row>
    <row r="133" spans="1:13" s="11" customFormat="1" ht="10.5" customHeight="1" x14ac:dyDescent="0.25">
      <c r="A133" s="34"/>
      <c r="B133" s="17"/>
      <c r="C133" s="14"/>
      <c r="D133" s="14"/>
      <c r="E133" s="15"/>
      <c r="F133" s="15"/>
      <c r="G133" s="14"/>
      <c r="H133" s="14"/>
      <c r="I133" s="14"/>
      <c r="J133" s="14"/>
      <c r="K133" s="16"/>
      <c r="L133" s="16"/>
      <c r="M133" s="16"/>
    </row>
    <row r="134" spans="1:13" s="11" customFormat="1" ht="17.25" customHeight="1" x14ac:dyDescent="0.25">
      <c r="A134" s="6" t="s">
        <v>140</v>
      </c>
      <c r="B134" s="7"/>
      <c r="C134" s="8"/>
      <c r="D134" s="8"/>
      <c r="E134" s="9"/>
      <c r="F134" s="9"/>
      <c r="G134" s="8"/>
      <c r="H134" s="8"/>
      <c r="I134" s="8"/>
      <c r="J134" s="8"/>
      <c r="K134" s="10"/>
      <c r="L134" s="10"/>
      <c r="M134" s="10"/>
    </row>
    <row r="135" spans="1:13" s="11" customFormat="1" ht="10.5" customHeight="1" x14ac:dyDescent="0.25">
      <c r="A135" s="34" t="s">
        <v>164</v>
      </c>
      <c r="B135" s="13" t="s">
        <v>141</v>
      </c>
      <c r="C135" s="22" t="s">
        <v>17</v>
      </c>
      <c r="D135" s="14" t="s">
        <v>185</v>
      </c>
      <c r="E135" s="15">
        <f t="shared" ref="E135:E136" si="52">+F135/30</f>
        <v>200</v>
      </c>
      <c r="F135" s="15">
        <f>VLOOKUP($A135,[1]Hoja1!$A$9:$AM$280,3,0)</f>
        <v>6000</v>
      </c>
      <c r="G135" s="15">
        <f>VLOOKUP(A135,[2]Hoja2!$A$9:$K$97,5,0)</f>
        <v>10000</v>
      </c>
      <c r="H135" s="15">
        <f>VLOOKUP($A135,[1]Hoja1!$A$9:$AM$280,5,0)+VLOOKUP($A135,[1]Hoja1!$A$9:$AM$280,6,0)</f>
        <v>700</v>
      </c>
      <c r="I135" s="15">
        <f>VLOOKUP($A135,[1]Hoja1!$A$9:$AM$280,4,0)</f>
        <v>0</v>
      </c>
      <c r="J135" s="15">
        <f>VLOOKUP($A135,[1]Hoja1!$A$9:$AM$280,7,0)+VLOOKUP($A135,[1]Hoja1!$A$9:$AM$280,8,0)</f>
        <v>2139.6999999999998</v>
      </c>
      <c r="K135" s="16">
        <f t="shared" ref="K135:K136" si="53">SUM(F135:J135)</f>
        <v>18839.7</v>
      </c>
      <c r="L135" s="15">
        <f>VLOOKUP($A135,[1]Hoja1!$A$9:$AM$280,31,0)+VLOOKUP(A135,[2]Hoja2!$A$9:$K$98,8,0)</f>
        <v>4785.99</v>
      </c>
      <c r="M135" s="16">
        <f t="shared" ref="M135:M136" si="54">+K135-L135</f>
        <v>14053.710000000001</v>
      </c>
    </row>
    <row r="136" spans="1:13" s="11" customFormat="1" ht="10.5" customHeight="1" x14ac:dyDescent="0.25">
      <c r="A136" s="34" t="s">
        <v>237</v>
      </c>
      <c r="B136" s="13" t="s">
        <v>238</v>
      </c>
      <c r="C136" s="22" t="s">
        <v>17</v>
      </c>
      <c r="D136" s="14" t="s">
        <v>185</v>
      </c>
      <c r="E136" s="15">
        <f t="shared" si="52"/>
        <v>200</v>
      </c>
      <c r="F136" s="15">
        <f>VLOOKUP($A136,[1]Hoja1!$A$9:$AM$280,3,0)</f>
        <v>6000</v>
      </c>
      <c r="G136" s="15">
        <f>VLOOKUP(A136,[2]Hoja2!$A$9:$K$97,5,0)</f>
        <v>2410.96</v>
      </c>
      <c r="H136" s="15">
        <f>VLOOKUP($A136,[1]Hoja1!$A$9:$AM$280,5,0)+VLOOKUP($A136,[1]Hoja1!$A$9:$AM$280,6,0)</f>
        <v>0</v>
      </c>
      <c r="I136" s="15">
        <f>VLOOKUP($A136,[1]Hoja1!$A$9:$AM$280,4,0)</f>
        <v>0</v>
      </c>
      <c r="J136" s="15">
        <f>VLOOKUP($A136,[1]Hoja1!$A$9:$AM$280,7,0)+VLOOKUP($A136,[1]Hoja1!$A$9:$AM$280,8,0)</f>
        <v>2139.6999999999998</v>
      </c>
      <c r="K136" s="16">
        <f t="shared" si="53"/>
        <v>10550.66</v>
      </c>
      <c r="L136" s="15">
        <f>VLOOKUP($A136,[1]Hoja1!$A$9:$AM$280,31,0)+VLOOKUP(A136,[2]Hoja2!$A$9:$K$98,8,0)</f>
        <v>6619.7</v>
      </c>
      <c r="M136" s="16">
        <f t="shared" si="54"/>
        <v>3930.96</v>
      </c>
    </row>
    <row r="137" spans="1:13" s="11" customFormat="1" ht="10.5" customHeight="1" x14ac:dyDescent="0.25">
      <c r="A137" s="34"/>
      <c r="B137" s="17"/>
      <c r="C137" s="14"/>
      <c r="D137" s="14"/>
      <c r="E137" s="15"/>
      <c r="F137" s="15"/>
      <c r="G137" s="14"/>
      <c r="H137" s="14"/>
      <c r="I137" s="14"/>
      <c r="J137" s="14"/>
      <c r="K137" s="16"/>
      <c r="L137" s="16"/>
      <c r="M137" s="16"/>
    </row>
    <row r="138" spans="1:13" s="11" customFormat="1" ht="17.25" customHeight="1" x14ac:dyDescent="0.25">
      <c r="A138" s="6" t="s">
        <v>226</v>
      </c>
      <c r="B138" s="7"/>
      <c r="C138" s="8"/>
      <c r="D138" s="8"/>
      <c r="E138" s="9"/>
      <c r="F138" s="9"/>
      <c r="G138" s="8"/>
      <c r="H138" s="8"/>
      <c r="I138" s="8"/>
      <c r="J138" s="8"/>
      <c r="K138" s="10"/>
      <c r="L138" s="10"/>
      <c r="M138" s="10"/>
    </row>
    <row r="139" spans="1:13" s="11" customFormat="1" ht="10.5" customHeight="1" x14ac:dyDescent="0.25">
      <c r="A139" s="34" t="s">
        <v>193</v>
      </c>
      <c r="B139" s="13" t="s">
        <v>194</v>
      </c>
      <c r="C139" s="14" t="s">
        <v>201</v>
      </c>
      <c r="D139" s="14" t="s">
        <v>185</v>
      </c>
      <c r="E139" s="15">
        <f>+F139/30</f>
        <v>580.98</v>
      </c>
      <c r="F139" s="15">
        <f>VLOOKUP($A139,[1]Hoja1!$A$9:$AM$280,3,0)</f>
        <v>17429.400000000001</v>
      </c>
      <c r="G139" s="15">
        <f>VLOOKUP(A139,[2]Hoja2!$A$9:$K$97,5,0)</f>
        <v>27377.69</v>
      </c>
      <c r="H139" s="15">
        <f>VLOOKUP($A139,[1]Hoja1!$A$9:$AM$280,5,0)+VLOOKUP($A139,[1]Hoja1!$A$9:$AM$280,6,0)</f>
        <v>2033.43</v>
      </c>
      <c r="I139" s="15">
        <f>VLOOKUP($A139,[1]Hoja1!$A$9:$AM$280,4,0)</f>
        <v>0</v>
      </c>
      <c r="J139" s="15">
        <f>VLOOKUP($A139,[1]Hoja1!$A$9:$AM$280,7,0)+VLOOKUP($A139,[1]Hoja1!$A$9:$AM$280,8,0)</f>
        <v>1500</v>
      </c>
      <c r="K139" s="16">
        <f>SUM(F139:J139)</f>
        <v>48340.52</v>
      </c>
      <c r="L139" s="15">
        <f>VLOOKUP($A139,[1]Hoja1!$A$9:$AM$280,31,0)+VLOOKUP(A139,[2]Hoja2!$A$9:$K$98,8,0)</f>
        <v>8421.630000000001</v>
      </c>
      <c r="M139" s="16">
        <f>+K139-L139</f>
        <v>39918.89</v>
      </c>
    </row>
    <row r="140" spans="1:13" s="11" customFormat="1" ht="10.5" customHeight="1" x14ac:dyDescent="0.25">
      <c r="A140" s="34"/>
      <c r="B140" s="17"/>
      <c r="C140" s="14"/>
      <c r="D140" s="14"/>
      <c r="E140" s="15"/>
      <c r="F140" s="15"/>
      <c r="G140" s="14"/>
      <c r="H140" s="14"/>
      <c r="I140" s="14"/>
      <c r="J140" s="14"/>
      <c r="K140" s="16"/>
      <c r="L140" s="16"/>
      <c r="M140" s="16"/>
    </row>
    <row r="141" spans="1:13" s="11" customFormat="1" ht="17.25" customHeight="1" x14ac:dyDescent="0.25">
      <c r="A141" s="6" t="s">
        <v>111</v>
      </c>
      <c r="B141" s="7"/>
      <c r="C141" s="8"/>
      <c r="D141" s="8"/>
      <c r="E141" s="9"/>
      <c r="F141" s="9"/>
      <c r="G141" s="8"/>
      <c r="H141" s="8"/>
      <c r="I141" s="8"/>
      <c r="J141" s="8"/>
      <c r="K141" s="10"/>
      <c r="L141" s="10"/>
      <c r="M141" s="10"/>
    </row>
    <row r="142" spans="1:13" s="11" customFormat="1" ht="10.5" customHeight="1" x14ac:dyDescent="0.25">
      <c r="A142" s="34" t="s">
        <v>112</v>
      </c>
      <c r="B142" s="13" t="s">
        <v>113</v>
      </c>
      <c r="C142" s="22" t="s">
        <v>17</v>
      </c>
      <c r="D142" s="22" t="s">
        <v>18</v>
      </c>
      <c r="E142" s="15">
        <f>+F142/30</f>
        <v>148.6</v>
      </c>
      <c r="F142" s="15">
        <f>VLOOKUP($A142,[1]Hoja1!$A$9:$AM$280,3,0)</f>
        <v>4458</v>
      </c>
      <c r="G142" s="15">
        <f>VLOOKUP(A142,[2]Hoja2!$A$9:$K$97,5,0)</f>
        <v>7430</v>
      </c>
      <c r="H142" s="15">
        <f>VLOOKUP($A142,[1]Hoja1!$A$9:$AM$280,5,0)+VLOOKUP($A142,[1]Hoja1!$A$9:$AM$280,6,0)</f>
        <v>520.1</v>
      </c>
      <c r="I142" s="15">
        <f>VLOOKUP($A142,[1]Hoja1!$A$9:$AM$280,4,0)</f>
        <v>0</v>
      </c>
      <c r="J142" s="15">
        <f>VLOOKUP($A142,[1]Hoja1!$A$9:$AM$280,7,0)+VLOOKUP($A142,[1]Hoja1!$A$9:$AM$280,8,0)</f>
        <v>1842</v>
      </c>
      <c r="K142" s="16">
        <f>SUM(F142:J142)</f>
        <v>14250.1</v>
      </c>
      <c r="L142" s="15">
        <f>VLOOKUP($A142,[1]Hoja1!$A$9:$AM$280,31,0)+VLOOKUP(A142,[2]Hoja2!$A$9:$K$98,8,0)</f>
        <v>633.75</v>
      </c>
      <c r="M142" s="16">
        <f>+K142-L142</f>
        <v>13616.35</v>
      </c>
    </row>
    <row r="143" spans="1:13" s="11" customFormat="1" ht="10.5" customHeight="1" x14ac:dyDescent="0.25">
      <c r="A143" s="34"/>
      <c r="B143" s="17"/>
      <c r="C143" s="14"/>
      <c r="D143" s="14"/>
      <c r="E143" s="15"/>
      <c r="F143" s="15"/>
      <c r="G143" s="14"/>
      <c r="H143" s="14"/>
      <c r="I143" s="14"/>
      <c r="J143" s="14"/>
      <c r="K143" s="16"/>
      <c r="L143" s="16"/>
      <c r="M143" s="16"/>
    </row>
    <row r="144" spans="1:13" s="11" customFormat="1" ht="17.25" customHeight="1" x14ac:dyDescent="0.25">
      <c r="A144" s="6" t="s">
        <v>114</v>
      </c>
      <c r="B144" s="7"/>
      <c r="C144" s="8"/>
      <c r="D144" s="8"/>
      <c r="E144" s="9"/>
      <c r="F144" s="9"/>
      <c r="G144" s="8"/>
      <c r="H144" s="8"/>
      <c r="I144" s="8"/>
      <c r="J144" s="8"/>
      <c r="K144" s="10"/>
      <c r="L144" s="10"/>
      <c r="M144" s="10"/>
    </row>
    <row r="145" spans="1:13" s="11" customFormat="1" ht="10.5" customHeight="1" x14ac:dyDescent="0.25">
      <c r="A145" s="34" t="s">
        <v>122</v>
      </c>
      <c r="B145" s="23" t="s">
        <v>116</v>
      </c>
      <c r="C145" s="22" t="s">
        <v>17</v>
      </c>
      <c r="D145" s="14" t="s">
        <v>185</v>
      </c>
      <c r="E145" s="15">
        <f>+F145/30</f>
        <v>141.69999999999999</v>
      </c>
      <c r="F145" s="15">
        <f>VLOOKUP($A145,[1]Hoja1!$A$9:$AM$280,3,0)</f>
        <v>4251</v>
      </c>
      <c r="G145" s="15">
        <f>VLOOKUP(A145,[2]Hoja2!$A$9:$K$97,5,0)</f>
        <v>7085</v>
      </c>
      <c r="H145" s="15">
        <f>VLOOKUP($A145,[1]Hoja1!$A$9:$AM$280,5,0)+VLOOKUP($A145,[1]Hoja1!$A$9:$AM$280,6,0)</f>
        <v>495.95</v>
      </c>
      <c r="I145" s="15">
        <f>VLOOKUP($A145,[1]Hoja1!$A$9:$AM$280,4,0)</f>
        <v>0</v>
      </c>
      <c r="J145" s="15">
        <f>VLOOKUP($A145,[1]Hoja1!$A$9:$AM$280,7,0)+VLOOKUP($A145,[1]Hoja1!$A$9:$AM$280,8,0)</f>
        <v>96</v>
      </c>
      <c r="K145" s="16">
        <f>SUM(F145:J145)</f>
        <v>11927.95</v>
      </c>
      <c r="L145" s="15">
        <f>VLOOKUP($A145,[1]Hoja1!$A$9:$AM$280,31,0)+VLOOKUP(A145,[2]Hoja2!$A$9:$K$98,8,0)</f>
        <v>153.65</v>
      </c>
      <c r="M145" s="16">
        <f>+K145-L145</f>
        <v>11774.300000000001</v>
      </c>
    </row>
    <row r="146" spans="1:13" x14ac:dyDescent="0.25">
      <c r="K146" s="26"/>
      <c r="L146" s="26"/>
      <c r="M146" s="26"/>
    </row>
    <row r="148" spans="1:13" x14ac:dyDescent="0.2">
      <c r="K148" s="31"/>
      <c r="L148" s="32"/>
      <c r="M148" s="32"/>
    </row>
    <row r="149" spans="1:13" x14ac:dyDescent="0.2">
      <c r="K149" s="47"/>
      <c r="L149" s="48"/>
      <c r="M149" s="48"/>
    </row>
    <row r="151" spans="1:13" ht="17.25" customHeight="1" x14ac:dyDescent="0.25"/>
    <row r="152" spans="1:13" ht="17.25" customHeight="1" x14ac:dyDescent="0.2">
      <c r="J152" s="25"/>
      <c r="K152" s="49"/>
      <c r="L152" s="49"/>
      <c r="M152" s="49"/>
    </row>
    <row r="153" spans="1:13" ht="17.25" customHeight="1" x14ac:dyDescent="0.2">
      <c r="K153" s="29"/>
      <c r="L153" s="30"/>
      <c r="M153" s="30"/>
    </row>
    <row r="154" spans="1:13" ht="17.25" customHeight="1" x14ac:dyDescent="0.25">
      <c r="L154" s="28"/>
      <c r="M154" s="28"/>
    </row>
    <row r="155" spans="1:13" ht="17.25" customHeight="1" x14ac:dyDescent="0.2">
      <c r="K155" s="33"/>
      <c r="L155" s="33"/>
      <c r="M155" s="33"/>
    </row>
    <row r="156" spans="1:13" ht="17.25" customHeight="1" x14ac:dyDescent="0.25">
      <c r="K156" s="28"/>
      <c r="L156" s="28"/>
      <c r="M156" s="28"/>
    </row>
    <row r="157" spans="1:13" ht="17.25" customHeight="1" x14ac:dyDescent="0.25"/>
    <row r="158" spans="1:13" ht="17.25" customHeight="1" x14ac:dyDescent="0.25"/>
    <row r="159" spans="1:13" ht="17.25" customHeight="1" x14ac:dyDescent="0.25"/>
    <row r="160" spans="1:13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  <row r="197" ht="17.25" customHeight="1" x14ac:dyDescent="0.25"/>
    <row r="198" ht="17.25" customHeight="1" x14ac:dyDescent="0.25"/>
    <row r="199" ht="17.25" customHeight="1" x14ac:dyDescent="0.25"/>
    <row r="200" ht="17.25" customHeight="1" x14ac:dyDescent="0.25"/>
    <row r="201" ht="17.25" customHeight="1" x14ac:dyDescent="0.25"/>
    <row r="202" ht="17.25" customHeight="1" x14ac:dyDescent="0.25"/>
    <row r="203" ht="17.25" customHeight="1" x14ac:dyDescent="0.25"/>
  </sheetData>
  <autoFilter ref="A6:M150" xr:uid="{00000000-0009-0000-0000-000000000000}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conditionalFormatting sqref="K149">
    <cfRule type="cellIs" dxfId="1" priority="2" operator="lessThan">
      <formula>0</formula>
    </cfRule>
  </conditionalFormatting>
  <conditionalFormatting sqref="L149:M149">
    <cfRule type="cellIs" dxfId="0" priority="1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2019-06-26T21:08:16Z</dcterms:created>
  <dcterms:modified xsi:type="dcterms:W3CDTF">2022-01-06T18:05:52Z</dcterms:modified>
</cp:coreProperties>
</file>