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Octubre" sheetId="1" r:id="rId1"/>
  </sheets>
  <externalReferences>
    <externalReference r:id="rId2"/>
    <externalReference r:id="rId3"/>
  </externalReferences>
  <definedNames>
    <definedName name="_xlnm._FilterDatabase" localSheetId="0" hidden="1">Octubre!$A$6:$M$151</definedName>
    <definedName name="_xlnm.Print_Area" localSheetId="0">Octubre!$A$1:$M$146</definedName>
    <definedName name="_xlnm.Print_Titles" localSheetId="0">Octubre!$1:$6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6" i="1" l="1"/>
  <c r="L143" i="1"/>
  <c r="L140" i="1"/>
  <c r="L137" i="1"/>
  <c r="L136" i="1"/>
  <c r="L133" i="1"/>
  <c r="L130" i="1"/>
  <c r="L129" i="1"/>
  <c r="L128" i="1"/>
  <c r="L125" i="1"/>
  <c r="L124" i="1"/>
  <c r="L123" i="1"/>
  <c r="L122" i="1"/>
  <c r="L119" i="1"/>
  <c r="L118" i="1"/>
  <c r="L115" i="1"/>
  <c r="L114" i="1"/>
  <c r="L113" i="1"/>
  <c r="L112" i="1"/>
  <c r="L111" i="1"/>
  <c r="L108" i="1"/>
  <c r="L105" i="1"/>
  <c r="L104" i="1"/>
  <c r="L101" i="1"/>
  <c r="L100" i="1"/>
  <c r="L97" i="1"/>
  <c r="L94" i="1"/>
  <c r="L93" i="1"/>
  <c r="L90" i="1"/>
  <c r="L89" i="1"/>
  <c r="L86" i="1"/>
  <c r="L82" i="1"/>
  <c r="L81" i="1"/>
  <c r="L80" i="1"/>
  <c r="L79" i="1"/>
  <c r="L78" i="1"/>
  <c r="L77" i="1"/>
  <c r="L76" i="1"/>
  <c r="L73" i="1"/>
  <c r="L72" i="1"/>
  <c r="L71" i="1"/>
  <c r="L70" i="1"/>
  <c r="L69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0" i="1"/>
  <c r="L39" i="1"/>
  <c r="L38" i="1"/>
  <c r="L37" i="1"/>
  <c r="L36" i="1"/>
  <c r="L33" i="1"/>
  <c r="L30" i="1"/>
  <c r="L29" i="1"/>
  <c r="L28" i="1"/>
  <c r="L27" i="1"/>
  <c r="L26" i="1"/>
  <c r="L25" i="1"/>
  <c r="L22" i="1"/>
  <c r="L21" i="1"/>
  <c r="L18" i="1"/>
  <c r="L15" i="1"/>
  <c r="L14" i="1"/>
  <c r="L13" i="1"/>
  <c r="L12" i="1"/>
  <c r="L11" i="1"/>
  <c r="L10" i="1"/>
  <c r="L9" i="1"/>
  <c r="L8" i="1"/>
  <c r="J146" i="1"/>
  <c r="I146" i="1"/>
  <c r="F146" i="1"/>
  <c r="J143" i="1"/>
  <c r="I143" i="1"/>
  <c r="F143" i="1"/>
  <c r="J140" i="1"/>
  <c r="I140" i="1"/>
  <c r="F140" i="1"/>
  <c r="J137" i="1"/>
  <c r="I137" i="1"/>
  <c r="F137" i="1"/>
  <c r="J136" i="1"/>
  <c r="I136" i="1"/>
  <c r="F136" i="1"/>
  <c r="J133" i="1"/>
  <c r="I133" i="1"/>
  <c r="F133" i="1"/>
  <c r="J130" i="1"/>
  <c r="I130" i="1"/>
  <c r="F130" i="1"/>
  <c r="J129" i="1"/>
  <c r="I129" i="1"/>
  <c r="F129" i="1"/>
  <c r="J128" i="1"/>
  <c r="I128" i="1"/>
  <c r="F128" i="1"/>
  <c r="J125" i="1"/>
  <c r="I125" i="1"/>
  <c r="F125" i="1"/>
  <c r="J124" i="1"/>
  <c r="I124" i="1"/>
  <c r="F124" i="1"/>
  <c r="J123" i="1"/>
  <c r="I123" i="1"/>
  <c r="F123" i="1"/>
  <c r="J122" i="1"/>
  <c r="I122" i="1"/>
  <c r="F122" i="1"/>
  <c r="J119" i="1"/>
  <c r="I119" i="1"/>
  <c r="F119" i="1"/>
  <c r="J118" i="1"/>
  <c r="I118" i="1"/>
  <c r="F118" i="1"/>
  <c r="J115" i="1"/>
  <c r="I115" i="1"/>
  <c r="F115" i="1"/>
  <c r="J114" i="1"/>
  <c r="I114" i="1"/>
  <c r="F114" i="1"/>
  <c r="J113" i="1"/>
  <c r="I113" i="1"/>
  <c r="F113" i="1"/>
  <c r="J112" i="1"/>
  <c r="I112" i="1"/>
  <c r="F112" i="1"/>
  <c r="J111" i="1"/>
  <c r="I111" i="1"/>
  <c r="F111" i="1"/>
  <c r="J108" i="1"/>
  <c r="I108" i="1"/>
  <c r="F108" i="1"/>
  <c r="J105" i="1"/>
  <c r="I105" i="1"/>
  <c r="F105" i="1"/>
  <c r="J104" i="1"/>
  <c r="I104" i="1"/>
  <c r="F104" i="1"/>
  <c r="J101" i="1"/>
  <c r="I101" i="1"/>
  <c r="F101" i="1"/>
  <c r="J100" i="1"/>
  <c r="I100" i="1"/>
  <c r="F100" i="1"/>
  <c r="J97" i="1"/>
  <c r="I97" i="1"/>
  <c r="F97" i="1"/>
  <c r="J94" i="1"/>
  <c r="I94" i="1"/>
  <c r="F94" i="1"/>
  <c r="J93" i="1"/>
  <c r="I93" i="1"/>
  <c r="F93" i="1"/>
  <c r="J90" i="1"/>
  <c r="I90" i="1"/>
  <c r="F90" i="1"/>
  <c r="J89" i="1"/>
  <c r="I89" i="1"/>
  <c r="F89" i="1"/>
  <c r="J86" i="1"/>
  <c r="I86" i="1"/>
  <c r="F86" i="1"/>
  <c r="J82" i="1"/>
  <c r="I82" i="1"/>
  <c r="F82" i="1"/>
  <c r="J81" i="1"/>
  <c r="I81" i="1"/>
  <c r="F81" i="1"/>
  <c r="J80" i="1"/>
  <c r="I80" i="1"/>
  <c r="F80" i="1"/>
  <c r="J79" i="1"/>
  <c r="I79" i="1"/>
  <c r="F79" i="1"/>
  <c r="J78" i="1"/>
  <c r="I78" i="1"/>
  <c r="F78" i="1"/>
  <c r="J77" i="1"/>
  <c r="I77" i="1"/>
  <c r="F77" i="1"/>
  <c r="J76" i="1"/>
  <c r="I76" i="1"/>
  <c r="F76" i="1"/>
  <c r="J73" i="1"/>
  <c r="I73" i="1"/>
  <c r="F73" i="1"/>
  <c r="J72" i="1"/>
  <c r="I72" i="1"/>
  <c r="F72" i="1"/>
  <c r="J71" i="1"/>
  <c r="I71" i="1"/>
  <c r="F71" i="1"/>
  <c r="J70" i="1"/>
  <c r="I70" i="1"/>
  <c r="F70" i="1"/>
  <c r="J69" i="1"/>
  <c r="I69" i="1"/>
  <c r="F69" i="1"/>
  <c r="J66" i="1"/>
  <c r="I66" i="1"/>
  <c r="F66" i="1"/>
  <c r="J65" i="1"/>
  <c r="I65" i="1"/>
  <c r="F65" i="1"/>
  <c r="J64" i="1"/>
  <c r="I64" i="1"/>
  <c r="F64" i="1"/>
  <c r="J63" i="1"/>
  <c r="I63" i="1"/>
  <c r="F63" i="1"/>
  <c r="J62" i="1"/>
  <c r="I62" i="1"/>
  <c r="F62" i="1"/>
  <c r="J61" i="1"/>
  <c r="I61" i="1"/>
  <c r="F61" i="1"/>
  <c r="J60" i="1"/>
  <c r="I60" i="1"/>
  <c r="F60" i="1"/>
  <c r="J59" i="1"/>
  <c r="I59" i="1"/>
  <c r="F59" i="1"/>
  <c r="J58" i="1"/>
  <c r="I58" i="1"/>
  <c r="F58" i="1"/>
  <c r="J57" i="1"/>
  <c r="I57" i="1"/>
  <c r="F57" i="1"/>
  <c r="J56" i="1"/>
  <c r="I56" i="1"/>
  <c r="F56" i="1"/>
  <c r="J55" i="1"/>
  <c r="I55" i="1"/>
  <c r="F55" i="1"/>
  <c r="J54" i="1"/>
  <c r="I54" i="1"/>
  <c r="F54" i="1"/>
  <c r="J53" i="1"/>
  <c r="I53" i="1"/>
  <c r="F53" i="1"/>
  <c r="J52" i="1"/>
  <c r="I52" i="1"/>
  <c r="F52" i="1"/>
  <c r="J51" i="1"/>
  <c r="I51" i="1"/>
  <c r="F51" i="1"/>
  <c r="J50" i="1"/>
  <c r="I50" i="1"/>
  <c r="F50" i="1"/>
  <c r="J49" i="1"/>
  <c r="I49" i="1"/>
  <c r="F49" i="1"/>
  <c r="J48" i="1"/>
  <c r="I48" i="1"/>
  <c r="F48" i="1"/>
  <c r="J47" i="1"/>
  <c r="I47" i="1"/>
  <c r="F47" i="1"/>
  <c r="J46" i="1"/>
  <c r="I46" i="1"/>
  <c r="F46" i="1"/>
  <c r="J45" i="1"/>
  <c r="I45" i="1"/>
  <c r="F45" i="1"/>
  <c r="J44" i="1"/>
  <c r="I44" i="1"/>
  <c r="F44" i="1"/>
  <c r="J43" i="1"/>
  <c r="I43" i="1"/>
  <c r="F43" i="1"/>
  <c r="J40" i="1"/>
  <c r="I40" i="1"/>
  <c r="F40" i="1"/>
  <c r="J39" i="1"/>
  <c r="I39" i="1"/>
  <c r="F39" i="1"/>
  <c r="J38" i="1"/>
  <c r="I38" i="1"/>
  <c r="F38" i="1"/>
  <c r="J37" i="1"/>
  <c r="I37" i="1"/>
  <c r="F37" i="1"/>
  <c r="J36" i="1"/>
  <c r="I36" i="1"/>
  <c r="F36" i="1"/>
  <c r="J33" i="1"/>
  <c r="I33" i="1"/>
  <c r="F33" i="1"/>
  <c r="J30" i="1"/>
  <c r="I30" i="1"/>
  <c r="F30" i="1"/>
  <c r="J29" i="1"/>
  <c r="I29" i="1"/>
  <c r="F29" i="1"/>
  <c r="J28" i="1"/>
  <c r="I28" i="1"/>
  <c r="F28" i="1"/>
  <c r="J27" i="1"/>
  <c r="I27" i="1"/>
  <c r="F27" i="1"/>
  <c r="J26" i="1"/>
  <c r="I26" i="1"/>
  <c r="F26" i="1"/>
  <c r="J25" i="1"/>
  <c r="I25" i="1"/>
  <c r="F25" i="1"/>
  <c r="J22" i="1"/>
  <c r="I22" i="1"/>
  <c r="F22" i="1"/>
  <c r="J21" i="1"/>
  <c r="I21" i="1"/>
  <c r="F21" i="1"/>
  <c r="J18" i="1"/>
  <c r="I18" i="1"/>
  <c r="F18" i="1"/>
  <c r="J15" i="1"/>
  <c r="I15" i="1"/>
  <c r="F15" i="1"/>
  <c r="J14" i="1"/>
  <c r="I14" i="1"/>
  <c r="F14" i="1"/>
  <c r="J13" i="1"/>
  <c r="I13" i="1"/>
  <c r="F13" i="1"/>
  <c r="J12" i="1"/>
  <c r="I12" i="1"/>
  <c r="F12" i="1"/>
  <c r="J11" i="1"/>
  <c r="I11" i="1"/>
  <c r="F11" i="1"/>
  <c r="J10" i="1"/>
  <c r="I10" i="1"/>
  <c r="F10" i="1"/>
  <c r="J9" i="1"/>
  <c r="I9" i="1"/>
  <c r="F9" i="1"/>
  <c r="J8" i="1"/>
  <c r="I8" i="1" l="1"/>
  <c r="F8" i="1"/>
  <c r="E105" i="1" l="1"/>
  <c r="K105" i="1" l="1"/>
  <c r="M105" i="1" s="1"/>
  <c r="K137" i="1"/>
  <c r="M137" i="1" s="1"/>
  <c r="E137" i="1"/>
  <c r="K136" i="1"/>
  <c r="M136" i="1" s="1"/>
  <c r="E136" i="1"/>
  <c r="K71" i="1"/>
  <c r="K90" i="1"/>
  <c r="K111" i="1"/>
  <c r="K143" i="1"/>
  <c r="K30" i="1"/>
  <c r="K44" i="1"/>
  <c r="K50" i="1"/>
  <c r="K65" i="1"/>
  <c r="K69" i="1"/>
  <c r="K73" i="1"/>
  <c r="K81" i="1"/>
  <c r="K104" i="1"/>
  <c r="K115" i="1"/>
  <c r="K125" i="1"/>
  <c r="K129" i="1"/>
  <c r="K9" i="1"/>
  <c r="K13" i="1"/>
  <c r="K26" i="1"/>
  <c r="K36" i="1"/>
  <c r="K40" i="1"/>
  <c r="K48" i="1"/>
  <c r="K54" i="1"/>
  <c r="K60" i="1"/>
  <c r="K62" i="1"/>
  <c r="K86" i="1"/>
  <c r="K94" i="1"/>
  <c r="K100" i="1"/>
  <c r="K113" i="1"/>
  <c r="K119" i="1"/>
  <c r="K133" i="1"/>
  <c r="K15" i="1"/>
  <c r="K22" i="1"/>
  <c r="K28" i="1"/>
  <c r="K51" i="1"/>
  <c r="K59" i="1"/>
  <c r="K64" i="1"/>
  <c r="K70" i="1"/>
  <c r="K76" i="1"/>
  <c r="K80" i="1"/>
  <c r="K89" i="1"/>
  <c r="K97" i="1"/>
  <c r="K108" i="1"/>
  <c r="K114" i="1"/>
  <c r="K122" i="1"/>
  <c r="K128" i="1"/>
  <c r="K146" i="1"/>
  <c r="K27" i="1"/>
  <c r="K38" i="1"/>
  <c r="K46" i="1"/>
  <c r="K52" i="1"/>
  <c r="K56" i="1"/>
  <c r="K58" i="1"/>
  <c r="K77" i="1"/>
  <c r="K79" i="1"/>
  <c r="K123" i="1"/>
  <c r="K11" i="1"/>
  <c r="K37" i="1"/>
  <c r="K43" i="1"/>
  <c r="K47" i="1"/>
  <c r="K55" i="1"/>
  <c r="K10" i="1"/>
  <c r="K12" i="1"/>
  <c r="K14" i="1"/>
  <c r="K18" i="1"/>
  <c r="K21" i="1"/>
  <c r="K25" i="1"/>
  <c r="K29" i="1"/>
  <c r="K33" i="1"/>
  <c r="K39" i="1"/>
  <c r="K45" i="1"/>
  <c r="K49" i="1"/>
  <c r="K53" i="1"/>
  <c r="K57" i="1"/>
  <c r="K61" i="1"/>
  <c r="K63" i="1"/>
  <c r="K66" i="1"/>
  <c r="K72" i="1"/>
  <c r="K78" i="1"/>
  <c r="K82" i="1"/>
  <c r="K93" i="1"/>
  <c r="K101" i="1"/>
  <c r="K112" i="1"/>
  <c r="K118" i="1"/>
  <c r="K124" i="1"/>
  <c r="K130" i="1"/>
  <c r="K140" i="1"/>
  <c r="E21" i="1"/>
  <c r="E64" i="1"/>
  <c r="E65" i="1"/>
  <c r="E80" i="1"/>
  <c r="E78" i="1"/>
  <c r="E143" i="1"/>
  <c r="E133" i="1"/>
  <c r="E129" i="1"/>
  <c r="E125" i="1"/>
  <c r="E123" i="1"/>
  <c r="E119" i="1"/>
  <c r="E115" i="1"/>
  <c r="E113" i="1"/>
  <c r="E111" i="1"/>
  <c r="E104" i="1"/>
  <c r="E100" i="1"/>
  <c r="E94" i="1"/>
  <c r="E90" i="1"/>
  <c r="E89" i="1"/>
  <c r="E82" i="1"/>
  <c r="E81" i="1"/>
  <c r="E77" i="1"/>
  <c r="E73" i="1"/>
  <c r="E71" i="1"/>
  <c r="E69" i="1"/>
  <c r="E62" i="1"/>
  <c r="E60" i="1"/>
  <c r="E58" i="1"/>
  <c r="E56" i="1"/>
  <c r="E54" i="1"/>
  <c r="E52" i="1"/>
  <c r="E50" i="1"/>
  <c r="E48" i="1"/>
  <c r="E46" i="1"/>
  <c r="E44" i="1"/>
  <c r="E40" i="1"/>
  <c r="E38" i="1"/>
  <c r="E36" i="1"/>
  <c r="E30" i="1"/>
  <c r="E27" i="1"/>
  <c r="E25" i="1"/>
  <c r="E22" i="1"/>
  <c r="E140" i="1"/>
  <c r="E15" i="1"/>
  <c r="E14" i="1"/>
  <c r="E13" i="1"/>
  <c r="E12" i="1"/>
  <c r="E11" i="1"/>
  <c r="E9" i="1"/>
  <c r="M21" i="1" l="1"/>
  <c r="M64" i="1"/>
  <c r="M65" i="1"/>
  <c r="M80" i="1"/>
  <c r="M78" i="1"/>
  <c r="M77" i="1"/>
  <c r="M94" i="1"/>
  <c r="M125" i="1"/>
  <c r="M15" i="1"/>
  <c r="M113" i="1"/>
  <c r="M40" i="1"/>
  <c r="M58" i="1"/>
  <c r="M82" i="1"/>
  <c r="M115" i="1"/>
  <c r="M143" i="1"/>
  <c r="M18" i="1"/>
  <c r="M9" i="1"/>
  <c r="M39" i="1"/>
  <c r="M57" i="1"/>
  <c r="M104" i="1"/>
  <c r="M11" i="1"/>
  <c r="M22" i="1"/>
  <c r="M30" i="1"/>
  <c r="M71" i="1"/>
  <c r="M89" i="1"/>
  <c r="M119" i="1"/>
  <c r="M129" i="1"/>
  <c r="M27" i="1"/>
  <c r="M49" i="1"/>
  <c r="M50" i="1"/>
  <c r="M69" i="1"/>
  <c r="M81" i="1"/>
  <c r="M100" i="1"/>
  <c r="E18" i="1"/>
  <c r="M25" i="1"/>
  <c r="M36" i="1"/>
  <c r="M45" i="1"/>
  <c r="M46" i="1"/>
  <c r="M53" i="1"/>
  <c r="M54" i="1"/>
  <c r="M61" i="1"/>
  <c r="M62" i="1"/>
  <c r="M73" i="1"/>
  <c r="M90" i="1"/>
  <c r="M111" i="1"/>
  <c r="M123" i="1"/>
  <c r="M133" i="1"/>
  <c r="M10" i="1"/>
  <c r="M13" i="1"/>
  <c r="M33" i="1"/>
  <c r="E33" i="1"/>
  <c r="E86" i="1"/>
  <c r="M86" i="1"/>
  <c r="E101" i="1"/>
  <c r="M101" i="1"/>
  <c r="E112" i="1"/>
  <c r="M112" i="1"/>
  <c r="E118" i="1"/>
  <c r="M118" i="1"/>
  <c r="E124" i="1"/>
  <c r="M124" i="1"/>
  <c r="E130" i="1"/>
  <c r="M130" i="1"/>
  <c r="E28" i="1"/>
  <c r="M28" i="1"/>
  <c r="E63" i="1"/>
  <c r="M63" i="1"/>
  <c r="E70" i="1"/>
  <c r="M70" i="1"/>
  <c r="E76" i="1"/>
  <c r="M76" i="1"/>
  <c r="E93" i="1"/>
  <c r="M93" i="1"/>
  <c r="M140" i="1"/>
  <c r="M66" i="1"/>
  <c r="M72" i="1"/>
  <c r="M79" i="1"/>
  <c r="E146" i="1"/>
  <c r="M146" i="1"/>
  <c r="M12" i="1"/>
  <c r="M14" i="1"/>
  <c r="E10" i="1"/>
  <c r="M26" i="1"/>
  <c r="E26" i="1"/>
  <c r="M29" i="1"/>
  <c r="E29" i="1"/>
  <c r="E37" i="1"/>
  <c r="M37" i="1"/>
  <c r="M38" i="1"/>
  <c r="E43" i="1"/>
  <c r="M43" i="1"/>
  <c r="M44" i="1"/>
  <c r="E47" i="1"/>
  <c r="M47" i="1"/>
  <c r="M48" i="1"/>
  <c r="E51" i="1"/>
  <c r="M51" i="1"/>
  <c r="M52" i="1"/>
  <c r="E55" i="1"/>
  <c r="M55" i="1"/>
  <c r="M56" i="1"/>
  <c r="E59" i="1"/>
  <c r="M59" i="1"/>
  <c r="M60" i="1"/>
  <c r="M97" i="1"/>
  <c r="M108" i="1"/>
  <c r="M114" i="1"/>
  <c r="M122" i="1"/>
  <c r="M128" i="1"/>
  <c r="E39" i="1"/>
  <c r="E45" i="1"/>
  <c r="E49" i="1"/>
  <c r="E53" i="1"/>
  <c r="E57" i="1"/>
  <c r="E61" i="1"/>
  <c r="E66" i="1"/>
  <c r="E72" i="1"/>
  <c r="E79" i="1"/>
  <c r="E97" i="1"/>
  <c r="E108" i="1"/>
  <c r="E114" i="1"/>
  <c r="E122" i="1"/>
  <c r="E128" i="1"/>
  <c r="E8" i="1" l="1"/>
  <c r="K8" i="1" l="1"/>
  <c r="M8" i="1" l="1"/>
  <c r="F154" i="1" l="1"/>
  <c r="F153" i="1" l="1"/>
  <c r="F155" i="1" s="1"/>
</calcChain>
</file>

<file path=xl/sharedStrings.xml><?xml version="1.0" encoding="utf-8"?>
<sst xmlns="http://schemas.openxmlformats.org/spreadsheetml/2006/main" count="402" uniqueCount="246">
  <si>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</si>
  <si>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</si>
  <si>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</si>
  <si>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</si>
  <si>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</si>
  <si>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</si>
  <si>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</si>
  <si>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</si>
  <si>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</si>
  <si>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</si>
  <si>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</si>
  <si>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</si>
  <si>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</si>
  <si>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</si>
  <si>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</si>
  <si>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</si>
  <si>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</si>
  <si>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</si>
  <si>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</si>
  <si>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</si>
  <si>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</si>
  <si>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</si>
  <si>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</si>
  <si>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</si>
  <si>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</si>
  <si>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</si>
  <si>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</si>
  <si>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</si>
  <si>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</si>
  <si>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</si>
  <si>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</si>
  <si>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</si>
  <si>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</si>
  <si>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</si>
  <si>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</si>
  <si>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</si>
  <si>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</si>
  <si>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</si>
  <si>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</si>
  <si>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</si>
  <si>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</si>
  <si>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</si>
  <si>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</si>
  <si>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</si>
  <si>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</si>
  <si>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</si>
  <si>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</si>
  <si>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</si>
  <si>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</si>
  <si>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</si>
  <si>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</si>
  <si>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</si>
  <si>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</si>
  <si>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</si>
  <si>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</si>
  <si>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</si>
  <si>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</si>
  <si>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</si>
  <si>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</si>
  <si>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</si>
  <si>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</si>
  <si>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</si>
  <si>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</si>
  <si>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</si>
  <si>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</si>
  <si>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</si>
  <si>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</si>
  <si>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</si>
  <si>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</si>
  <si>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</si>
  <si>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</si>
  <si>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</si>
  <si>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</si>
  <si>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</si>
  <si>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</si>
  <si>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</si>
  <si>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</si>
  <si>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</si>
  <si>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</si>
  <si>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</si>
  <si>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</si>
  <si>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</si>
  <si>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</si>
  <si>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</si>
  <si>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</si>
  <si>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</si>
  <si>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</si>
  <si>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</si>
  <si>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</si>
  <si>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</si>
  <si>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</si>
  <si>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</si>
  <si>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</si>
  <si>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</si>
  <si>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</si>
  <si>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</si>
  <si>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</si>
  <si>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</si>
  <si>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</si>
  <si>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</si>
  <si>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</si>
  <si>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</si>
  <si>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</si>
  <si>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</si>
  <si>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</si>
  <si>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</si>
  <si>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</si>
  <si>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</si>
  <si>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</si>
  <si>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</si>
  <si>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</si>
  <si>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</si>
  <si>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</si>
  <si>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</si>
  <si>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</si>
  <si>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</si>
  <si>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</si>
  <si>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</si>
  <si>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</si>
  <si>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</si>
  <si>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</si>
  <si>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</si>
  <si>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</si>
  <si>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</si>
  <si>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</si>
  <si>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</si>
  <si>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</si>
  <si>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</si>
  <si>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</si>
  <si>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</si>
  <si>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</si>
  <si>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</si>
  <si>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</si>
  <si>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</si>
  <si>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</si>
  <si>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</si>
  <si>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</si>
  <si>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</si>
  <si>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</si>
  <si>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</si>
  <si>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</si>
  <si>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</si>
  <si>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</si>
  <si>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</si>
  <si>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</si>
  <si>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</si>
  <si>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</si>
  <si>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</si>
  <si>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</si>
  <si>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</si>
  <si>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</si>
  <si>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</si>
  <si>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00866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</si>
  <si>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</si>
  <si>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</si>
  <si>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</si>
  <si>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</si>
  <si>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</si>
  <si>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</si>
  <si>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</si>
  <si>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</si>
  <si>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</si>
  <si>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</si>
  <si>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</si>
  <si>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</si>
  <si>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</si>
  <si>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</si>
  <si>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</si>
  <si>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</si>
  <si>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</si>
  <si>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</si>
  <si>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</si>
  <si>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</si>
  <si>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</si>
  <si>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</si>
  <si>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</si>
  <si>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</si>
  <si>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</si>
  <si>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</si>
  <si>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</si>
  <si>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</si>
  <si>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</si>
  <si>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</si>
  <si>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</si>
  <si>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</si>
  <si>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</si>
  <si>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</si>
  <si>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</si>
  <si>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</si>
  <si>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</si>
  <si>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</si>
  <si>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</si>
  <si>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</si>
  <si>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</si>
  <si>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</si>
  <si>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</si>
  <si>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</si>
  <si>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</si>
  <si>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</si>
  <si>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</si>
  <si>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</si>
  <si>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</si>
  <si>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</si>
  <si>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</si>
  <si>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</si>
  <si>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</si>
  <si>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</si>
  <si>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</si>
  <si>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</si>
  <si>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</si>
  <si>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00908</t>
  </si>
  <si>
    <t>Martinez Garcia Alvaro</t>
  </si>
  <si>
    <t>00915</t>
  </si>
  <si>
    <t>Carrillo Vazquez Jose Manuel</t>
  </si>
  <si>
    <t>00910</t>
  </si>
  <si>
    <t>Rodriguez Prudencio Brenda Citlali</t>
  </si>
  <si>
    <t>00927</t>
  </si>
  <si>
    <t>Coronado Rojas Jenifer Yaneth</t>
  </si>
  <si>
    <t>00933</t>
  </si>
  <si>
    <t>Gallardo Flores Emmanuel Alejandro</t>
  </si>
  <si>
    <t>00935</t>
  </si>
  <si>
    <t>Ruiz Nuño Martha Guadalupe</t>
  </si>
  <si>
    <t>00901</t>
  </si>
  <si>
    <t>Padilla Cruz Margarita</t>
  </si>
  <si>
    <t>00936</t>
  </si>
  <si>
    <t>Hernandez Arriaga Erik Daniel</t>
  </si>
  <si>
    <t>00939</t>
  </si>
  <si>
    <t>Cantu Perez Jose Manuel</t>
  </si>
  <si>
    <t>00940</t>
  </si>
  <si>
    <t>Alvarez Rostro Laura Patricia</t>
  </si>
  <si>
    <t>Departamento 4122 CDE SECRETARIA DE OPERACIÓN POLITICA</t>
  </si>
  <si>
    <t>00944</t>
  </si>
  <si>
    <t>Oceguera Macias Hector Salvador</t>
  </si>
  <si>
    <t>00943</t>
  </si>
  <si>
    <t>Reyes Rodriguez Daniela Alejandra</t>
  </si>
  <si>
    <t>00941</t>
  </si>
  <si>
    <t>Olivares Arevalo Ana Victoria</t>
  </si>
  <si>
    <t>00942</t>
  </si>
  <si>
    <t>Robles De León Ma Guadalupe</t>
  </si>
  <si>
    <t>00061</t>
  </si>
  <si>
    <t>Arreola Castañeda Alberto</t>
  </si>
  <si>
    <t>00945</t>
  </si>
  <si>
    <t>Velasco Figueroa Dario Roberto</t>
  </si>
  <si>
    <t>OCTUBRE DE 2021</t>
  </si>
  <si>
    <t>00946</t>
  </si>
  <si>
    <t>Velasco Benitez Jaime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</si>
</sst>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3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43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49" fontId="21" fillId="0" borderId="0" xfId="0" applyNumberFormat="1" applyFont="1"/>
    <xf numFmtId="43" fontId="18" fillId="0" borderId="0" xfId="1" applyFont="1" applyAlignment="1">
      <alignment horizontal="right" vertical="center"/>
    </xf>
    <xf numFmtId="164" fontId="22" fillId="0" borderId="0" xfId="4" applyNumberFormat="1" applyFont="1"/>
    <xf numFmtId="164" fontId="22" fillId="0" borderId="0" xfId="4" applyNumberFormat="1" applyFont="1"/>
    <xf numFmtId="164" fontId="22" fillId="0" borderId="0" xfId="6" applyNumberFormat="1" applyFont="1"/>
    <xf numFmtId="164" fontId="22" fillId="0" borderId="0" xfId="7" applyNumberFormat="1" applyFont="1"/>
    <xf numFmtId="164" fontId="22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4" fontId="21" fillId="0" borderId="0" xfId="11" applyNumberFormat="1" applyFont="1"/>
    <xf numFmtId="49" fontId="21" fillId="0" borderId="0" xfId="11" applyNumberFormat="1" applyFont="1"/>
    <xf numFmtId="40" fontId="18" fillId="0" borderId="0" xfId="0" applyNumberFormat="1" applyFont="1" applyAlignment="1">
      <alignment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10" xfId="10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0%20OCTUBRE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4251</v>
          </cell>
          <cell r="D14">
            <v>0</v>
          </cell>
          <cell r="E14">
            <v>0</v>
          </cell>
          <cell r="F14">
            <v>0</v>
          </cell>
          <cell r="G14">
            <v>4251</v>
          </cell>
          <cell r="H14">
            <v>0</v>
          </cell>
          <cell r="I14">
            <v>0</v>
          </cell>
          <cell r="J14">
            <v>0</v>
          </cell>
          <cell r="K14">
            <v>-377.42</v>
          </cell>
          <cell r="L14">
            <v>-133.86000000000001</v>
          </cell>
          <cell r="M14">
            <v>243.58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-133.86000000000001</v>
          </cell>
          <cell r="AA14">
            <v>4384.8599999999997</v>
          </cell>
          <cell r="AB14">
            <v>116.72</v>
          </cell>
          <cell r="AC14">
            <v>210.12</v>
          </cell>
          <cell r="AD14">
            <v>665.22</v>
          </cell>
          <cell r="AE14">
            <v>98.3</v>
          </cell>
          <cell r="AF14">
            <v>85.02</v>
          </cell>
          <cell r="AG14">
            <v>2457.46</v>
          </cell>
          <cell r="AH14">
            <v>992.06</v>
          </cell>
          <cell r="AI14">
            <v>245.74</v>
          </cell>
          <cell r="AJ14">
            <v>49.14</v>
          </cell>
          <cell r="AK14">
            <v>0</v>
          </cell>
          <cell r="AL14">
            <v>3927.72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4251</v>
          </cell>
          <cell r="D15">
            <v>0</v>
          </cell>
          <cell r="E15">
            <v>0</v>
          </cell>
          <cell r="F15">
            <v>0</v>
          </cell>
          <cell r="G15">
            <v>4251</v>
          </cell>
          <cell r="H15">
            <v>0</v>
          </cell>
          <cell r="I15">
            <v>0</v>
          </cell>
          <cell r="J15">
            <v>0</v>
          </cell>
          <cell r="K15">
            <v>-377.42</v>
          </cell>
          <cell r="L15">
            <v>-133.86000000000001</v>
          </cell>
          <cell r="M15">
            <v>243.58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-133.86000000000001</v>
          </cell>
          <cell r="AA15">
            <v>4384.8599999999997</v>
          </cell>
          <cell r="AB15">
            <v>116.72</v>
          </cell>
          <cell r="AC15">
            <v>210.12</v>
          </cell>
          <cell r="AD15">
            <v>665.22</v>
          </cell>
          <cell r="AE15">
            <v>98.3</v>
          </cell>
          <cell r="AF15">
            <v>85.02</v>
          </cell>
          <cell r="AG15">
            <v>2457.46</v>
          </cell>
          <cell r="AH15">
            <v>992.06</v>
          </cell>
          <cell r="AI15">
            <v>245.74</v>
          </cell>
          <cell r="AJ15">
            <v>49.14</v>
          </cell>
          <cell r="AK15">
            <v>0</v>
          </cell>
          <cell r="AL15">
            <v>3927.72</v>
          </cell>
        </row>
        <row r="16">
          <cell r="A16" t="str">
            <v>00846</v>
          </cell>
          <cell r="B16" t="str">
            <v>Rodriguez Ramirez Magdaleno</v>
          </cell>
          <cell r="C16">
            <v>4251</v>
          </cell>
          <cell r="D16">
            <v>0</v>
          </cell>
          <cell r="E16">
            <v>0</v>
          </cell>
          <cell r="F16">
            <v>0</v>
          </cell>
          <cell r="G16">
            <v>4251</v>
          </cell>
          <cell r="H16">
            <v>0</v>
          </cell>
          <cell r="I16">
            <v>0</v>
          </cell>
          <cell r="J16">
            <v>0</v>
          </cell>
          <cell r="K16">
            <v>-377.42</v>
          </cell>
          <cell r="L16">
            <v>-133.86000000000001</v>
          </cell>
          <cell r="M16">
            <v>243.58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-133.86000000000001</v>
          </cell>
          <cell r="AA16">
            <v>4384.8599999999997</v>
          </cell>
          <cell r="AB16">
            <v>116.72</v>
          </cell>
          <cell r="AC16">
            <v>210.12</v>
          </cell>
          <cell r="AD16">
            <v>665.22</v>
          </cell>
          <cell r="AE16">
            <v>98.3</v>
          </cell>
          <cell r="AF16">
            <v>85.02</v>
          </cell>
          <cell r="AG16">
            <v>2457.46</v>
          </cell>
          <cell r="AH16">
            <v>992.06</v>
          </cell>
          <cell r="AI16">
            <v>245.74</v>
          </cell>
          <cell r="AJ16">
            <v>49.14</v>
          </cell>
          <cell r="AK16">
            <v>0</v>
          </cell>
          <cell r="AL16">
            <v>3927.72</v>
          </cell>
        </row>
        <row r="17">
          <cell r="A17" t="str">
            <v>00857</v>
          </cell>
          <cell r="B17" t="str">
            <v>Delgado Valenzuela Roberto</v>
          </cell>
          <cell r="C17">
            <v>5334.6</v>
          </cell>
          <cell r="D17">
            <v>0</v>
          </cell>
          <cell r="E17">
            <v>0</v>
          </cell>
          <cell r="F17">
            <v>0</v>
          </cell>
          <cell r="G17">
            <v>5334.6</v>
          </cell>
          <cell r="H17">
            <v>0</v>
          </cell>
          <cell r="I17">
            <v>0</v>
          </cell>
          <cell r="J17">
            <v>0</v>
          </cell>
          <cell r="K17">
            <v>-290.76</v>
          </cell>
          <cell r="L17">
            <v>0</v>
          </cell>
          <cell r="M17">
            <v>312.92</v>
          </cell>
          <cell r="N17">
            <v>22.16</v>
          </cell>
          <cell r="O17">
            <v>146.5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168.66</v>
          </cell>
          <cell r="AA17">
            <v>5165.9399999999996</v>
          </cell>
          <cell r="AB17">
            <v>107.94</v>
          </cell>
          <cell r="AC17">
            <v>194.3</v>
          </cell>
          <cell r="AD17">
            <v>656.42</v>
          </cell>
          <cell r="AE17">
            <v>123.36</v>
          </cell>
          <cell r="AF17">
            <v>106.7</v>
          </cell>
          <cell r="AG17">
            <v>3084</v>
          </cell>
          <cell r="AH17">
            <v>958.66</v>
          </cell>
          <cell r="AI17">
            <v>308.39999999999998</v>
          </cell>
          <cell r="AJ17">
            <v>61.68</v>
          </cell>
          <cell r="AK17">
            <v>0</v>
          </cell>
          <cell r="AL17">
            <v>4642.8</v>
          </cell>
        </row>
        <row r="18">
          <cell r="A18" t="str">
            <v>Total Depto</v>
          </cell>
          <cell r="C18" t="str">
            <v xml:space="preserve">  -----------------------</v>
          </cell>
          <cell r="D18" t="str">
            <v xml:space="preserve">  -----------------------</v>
          </cell>
          <cell r="E18" t="str">
            <v xml:space="preserve">  -----------------------</v>
          </cell>
          <cell r="F18" t="str">
            <v xml:space="preserve">  -----------------------</v>
          </cell>
          <cell r="G18" t="str">
            <v xml:space="preserve">  -----------------------</v>
          </cell>
          <cell r="H18" t="str">
            <v xml:space="preserve">  -----------------------</v>
          </cell>
          <cell r="I18" t="str">
            <v xml:space="preserve">  -----------------------</v>
          </cell>
          <cell r="J18" t="str">
            <v xml:space="preserve">  -----------------------</v>
          </cell>
          <cell r="K18" t="str">
            <v xml:space="preserve">  -----------------------</v>
          </cell>
          <cell r="L18" t="str">
            <v xml:space="preserve">  -----------------------</v>
          </cell>
          <cell r="M18" t="str">
            <v xml:space="preserve">  -----------------------</v>
          </cell>
          <cell r="N18" t="str">
            <v xml:space="preserve">  -----------------------</v>
          </cell>
          <cell r="O18" t="str">
            <v xml:space="preserve">  -----------------------</v>
          </cell>
          <cell r="P18" t="str">
            <v xml:space="preserve">  -----------------------</v>
          </cell>
          <cell r="Q18" t="str">
            <v xml:space="preserve">  -----------------------</v>
          </cell>
          <cell r="R18" t="str">
            <v xml:space="preserve">  -----------------------</v>
          </cell>
          <cell r="S18" t="str">
            <v xml:space="preserve">  -----------------------</v>
          </cell>
          <cell r="T18" t="str">
            <v xml:space="preserve">  -----------------------</v>
          </cell>
          <cell r="U18" t="str">
            <v xml:space="preserve">  -----------------------</v>
          </cell>
          <cell r="V18" t="str">
            <v xml:space="preserve">  -----------------------</v>
          </cell>
          <cell r="W18" t="str">
            <v xml:space="preserve">  -----------------------</v>
          </cell>
          <cell r="X18" t="str">
            <v xml:space="preserve">  -----------------------</v>
          </cell>
          <cell r="Y18" t="str">
            <v xml:space="preserve">  -----------------------</v>
          </cell>
          <cell r="Z18" t="str">
            <v xml:space="preserve">  -----------------------</v>
          </cell>
          <cell r="AA18" t="str">
            <v xml:space="preserve">  -----------------------</v>
          </cell>
          <cell r="AB18" t="str">
            <v xml:space="preserve">  -----------------------</v>
          </cell>
          <cell r="AC18" t="str">
            <v xml:space="preserve">  -----------------------</v>
          </cell>
          <cell r="AD18" t="str">
            <v xml:space="preserve">  -----------------------</v>
          </cell>
          <cell r="AE18" t="str">
            <v xml:space="preserve">  -----------------------</v>
          </cell>
          <cell r="AF18" t="str">
            <v xml:space="preserve">  -----------------------</v>
          </cell>
          <cell r="AG18" t="str">
            <v xml:space="preserve">  -----------------------</v>
          </cell>
          <cell r="AH18" t="str">
            <v xml:space="preserve">  -----------------------</v>
          </cell>
          <cell r="AI18" t="str">
            <v xml:space="preserve">  -----------------------</v>
          </cell>
          <cell r="AJ18" t="str">
            <v xml:space="preserve">  -----------------------</v>
          </cell>
          <cell r="AK18" t="str">
            <v xml:space="preserve">  -----------------------</v>
          </cell>
          <cell r="AL18" t="str">
            <v xml:space="preserve">  -----------------------</v>
          </cell>
        </row>
        <row r="19">
          <cell r="C19">
            <v>18087.599999999999</v>
          </cell>
          <cell r="D19">
            <v>0</v>
          </cell>
          <cell r="E19">
            <v>0</v>
          </cell>
          <cell r="F19">
            <v>0</v>
          </cell>
          <cell r="G19">
            <v>18087.599999999999</v>
          </cell>
          <cell r="H19">
            <v>0</v>
          </cell>
          <cell r="I19">
            <v>0</v>
          </cell>
          <cell r="J19">
            <v>0</v>
          </cell>
          <cell r="K19">
            <v>-1423.02</v>
          </cell>
          <cell r="L19">
            <v>-401.58</v>
          </cell>
          <cell r="M19">
            <v>1043.6600000000001</v>
          </cell>
          <cell r="N19">
            <v>22.16</v>
          </cell>
          <cell r="O19">
            <v>146.5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-232.92</v>
          </cell>
          <cell r="AA19">
            <v>18320.52</v>
          </cell>
          <cell r="AB19">
            <v>458.1</v>
          </cell>
          <cell r="AC19">
            <v>824.66</v>
          </cell>
          <cell r="AD19">
            <v>2652.08</v>
          </cell>
          <cell r="AE19">
            <v>418.26</v>
          </cell>
          <cell r="AF19">
            <v>361.76</v>
          </cell>
          <cell r="AG19">
            <v>10456.379999999999</v>
          </cell>
          <cell r="AH19">
            <v>3934.84</v>
          </cell>
          <cell r="AI19">
            <v>1045.6199999999999</v>
          </cell>
          <cell r="AJ19">
            <v>209.1</v>
          </cell>
          <cell r="AK19">
            <v>0</v>
          </cell>
          <cell r="AL19">
            <v>16425.96</v>
          </cell>
        </row>
        <row r="21">
          <cell r="A21" t="str">
            <v>Departamento 17 OMPRI</v>
          </cell>
        </row>
        <row r="22">
          <cell r="A22" t="str">
            <v>00156</v>
          </cell>
          <cell r="B22" t="str">
            <v>Carrillo Carrillo Sandra Luz</v>
          </cell>
          <cell r="C22">
            <v>7918.2</v>
          </cell>
          <cell r="D22">
            <v>0</v>
          </cell>
          <cell r="E22">
            <v>0</v>
          </cell>
          <cell r="F22">
            <v>0</v>
          </cell>
          <cell r="G22">
            <v>7918.2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591.12</v>
          </cell>
          <cell r="N22">
            <v>591.12</v>
          </cell>
          <cell r="O22">
            <v>221.8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812.92</v>
          </cell>
          <cell r="AA22">
            <v>7105.28</v>
          </cell>
          <cell r="AB22">
            <v>160.22</v>
          </cell>
          <cell r="AC22">
            <v>288.38</v>
          </cell>
          <cell r="AD22">
            <v>720.66</v>
          </cell>
          <cell r="AE22">
            <v>183.1</v>
          </cell>
          <cell r="AF22">
            <v>158.36000000000001</v>
          </cell>
          <cell r="AG22">
            <v>4577.5600000000004</v>
          </cell>
          <cell r="AH22">
            <v>1169.26</v>
          </cell>
          <cell r="AI22">
            <v>457.76</v>
          </cell>
          <cell r="AJ22">
            <v>91.56</v>
          </cell>
          <cell r="AK22">
            <v>0</v>
          </cell>
          <cell r="AL22">
            <v>6637.6</v>
          </cell>
        </row>
        <row r="23">
          <cell r="A23" t="str">
            <v>Total Depto</v>
          </cell>
          <cell r="C23" t="str">
            <v xml:space="preserve">  -----------------------</v>
          </cell>
          <cell r="D23" t="str">
            <v xml:space="preserve">  -----------------------</v>
          </cell>
          <cell r="E23" t="str">
            <v xml:space="preserve">  -----------------------</v>
          </cell>
          <cell r="F23" t="str">
            <v xml:space="preserve">  -----------------------</v>
          </cell>
          <cell r="G23" t="str">
            <v xml:space="preserve">  -----------------------</v>
          </cell>
          <cell r="H23" t="str">
            <v xml:space="preserve">  -----------------------</v>
          </cell>
          <cell r="I23" t="str">
            <v xml:space="preserve">  -----------------------</v>
          </cell>
          <cell r="J23" t="str">
            <v xml:space="preserve">  -----------------------</v>
          </cell>
          <cell r="K23" t="str">
            <v xml:space="preserve">  -----------------------</v>
          </cell>
          <cell r="L23" t="str">
            <v xml:space="preserve">  -----------------------</v>
          </cell>
          <cell r="M23" t="str">
            <v xml:space="preserve">  -----------------------</v>
          </cell>
          <cell r="N23" t="str">
            <v xml:space="preserve">  -----------------------</v>
          </cell>
          <cell r="O23" t="str">
            <v xml:space="preserve">  -----------------------</v>
          </cell>
          <cell r="P23" t="str">
            <v xml:space="preserve">  -----------------------</v>
          </cell>
          <cell r="Q23" t="str">
            <v xml:space="preserve">  -----------------------</v>
          </cell>
          <cell r="R23" t="str">
            <v xml:space="preserve">  -----------------------</v>
          </cell>
          <cell r="S23" t="str">
            <v xml:space="preserve">  -----------------------</v>
          </cell>
          <cell r="T23" t="str">
            <v xml:space="preserve">  -----------------------</v>
          </cell>
          <cell r="U23" t="str">
            <v xml:space="preserve">  -----------------------</v>
          </cell>
          <cell r="V23" t="str">
            <v xml:space="preserve">  -----------------------</v>
          </cell>
          <cell r="W23" t="str">
            <v xml:space="preserve">  -----------------------</v>
          </cell>
          <cell r="X23" t="str">
            <v xml:space="preserve">  -----------------------</v>
          </cell>
          <cell r="Y23" t="str">
            <v xml:space="preserve">  -----------------------</v>
          </cell>
          <cell r="Z23" t="str">
            <v xml:space="preserve">  -----------------------</v>
          </cell>
          <cell r="AA23" t="str">
            <v xml:space="preserve">  -----------------------</v>
          </cell>
          <cell r="AB23" t="str">
            <v xml:space="preserve">  -----------------------</v>
          </cell>
          <cell r="AC23" t="str">
            <v xml:space="preserve">  -----------------------</v>
          </cell>
          <cell r="AD23" t="str">
            <v xml:space="preserve">  -----------------------</v>
          </cell>
          <cell r="AE23" t="str">
            <v xml:space="preserve">  -----------------------</v>
          </cell>
          <cell r="AF23" t="str">
            <v xml:space="preserve">  -----------------------</v>
          </cell>
          <cell r="AG23" t="str">
            <v xml:space="preserve">  -----------------------</v>
          </cell>
          <cell r="AH23" t="str">
            <v xml:space="preserve">  -----------------------</v>
          </cell>
          <cell r="AI23" t="str">
            <v xml:space="preserve">  -----------------------</v>
          </cell>
          <cell r="AJ23" t="str">
            <v xml:space="preserve">  -----------------------</v>
          </cell>
          <cell r="AK23" t="str">
            <v xml:space="preserve">  -----------------------</v>
          </cell>
          <cell r="AL23" t="str">
            <v xml:space="preserve">  -----------------------</v>
          </cell>
        </row>
        <row r="24">
          <cell r="C24">
            <v>7918.2</v>
          </cell>
          <cell r="D24">
            <v>0</v>
          </cell>
          <cell r="E24">
            <v>0</v>
          </cell>
          <cell r="F24">
            <v>0</v>
          </cell>
          <cell r="G24">
            <v>7918.2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591.12</v>
          </cell>
          <cell r="N24">
            <v>591.12</v>
          </cell>
          <cell r="O24">
            <v>221.8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812.92</v>
          </cell>
          <cell r="AA24">
            <v>7105.28</v>
          </cell>
          <cell r="AB24">
            <v>160.22</v>
          </cell>
          <cell r="AC24">
            <v>288.38</v>
          </cell>
          <cell r="AD24">
            <v>720.66</v>
          </cell>
          <cell r="AE24">
            <v>183.1</v>
          </cell>
          <cell r="AF24">
            <v>158.36000000000001</v>
          </cell>
          <cell r="AG24">
            <v>4577.5600000000004</v>
          </cell>
          <cell r="AH24">
            <v>1169.26</v>
          </cell>
          <cell r="AI24">
            <v>457.76</v>
          </cell>
          <cell r="AJ24">
            <v>91.56</v>
          </cell>
          <cell r="AK24">
            <v>0</v>
          </cell>
          <cell r="AL24">
            <v>6637.6</v>
          </cell>
        </row>
        <row r="26">
          <cell r="A26" t="str">
            <v>Departamento 24 SECRETARIA GRAL</v>
          </cell>
        </row>
        <row r="27">
          <cell r="A27" t="str">
            <v>00874</v>
          </cell>
          <cell r="B27" t="str">
            <v>Camiruaga Lopez Monica Del Carmen</v>
          </cell>
          <cell r="C27">
            <v>6000</v>
          </cell>
          <cell r="D27">
            <v>0</v>
          </cell>
          <cell r="E27">
            <v>4705.1000000000004</v>
          </cell>
          <cell r="F27">
            <v>0</v>
          </cell>
          <cell r="G27">
            <v>10705.1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956.66</v>
          </cell>
          <cell r="N27">
            <v>956.66</v>
          </cell>
          <cell r="O27">
            <v>288.66000000000003</v>
          </cell>
          <cell r="P27">
            <v>4000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5245.32</v>
          </cell>
          <cell r="AA27">
            <v>5459.78</v>
          </cell>
          <cell r="AB27">
            <v>202.4</v>
          </cell>
          <cell r="AC27">
            <v>364.3</v>
          </cell>
          <cell r="AD27">
            <v>789.38</v>
          </cell>
          <cell r="AE27">
            <v>231.3</v>
          </cell>
          <cell r="AF27">
            <v>214.1</v>
          </cell>
          <cell r="AG27">
            <v>5782.64</v>
          </cell>
          <cell r="AH27">
            <v>1356.08</v>
          </cell>
          <cell r="AI27">
            <v>578.26</v>
          </cell>
          <cell r="AJ27">
            <v>115.66</v>
          </cell>
          <cell r="AK27">
            <v>0</v>
          </cell>
          <cell r="AL27">
            <v>8278.0400000000009</v>
          </cell>
        </row>
        <row r="28">
          <cell r="A28" t="str">
            <v>Total Depto</v>
          </cell>
          <cell r="C28" t="str">
            <v xml:space="preserve">  -----------------------</v>
          </cell>
          <cell r="D28" t="str">
            <v xml:space="preserve">  -----------------------</v>
          </cell>
          <cell r="E28" t="str">
            <v xml:space="preserve">  -----------------------</v>
          </cell>
          <cell r="F28" t="str">
            <v xml:space="preserve">  -----------------------</v>
          </cell>
          <cell r="G28" t="str">
            <v xml:space="preserve">  -----------------------</v>
          </cell>
          <cell r="H28" t="str">
            <v xml:space="preserve">  -----------------------</v>
          </cell>
          <cell r="I28" t="str">
            <v xml:space="preserve">  -----------------------</v>
          </cell>
          <cell r="J28" t="str">
            <v xml:space="preserve">  -----------------------</v>
          </cell>
          <cell r="K28" t="str">
            <v xml:space="preserve">  -----------------------</v>
          </cell>
          <cell r="L28" t="str">
            <v xml:space="preserve">  -----------------------</v>
          </cell>
          <cell r="M28" t="str">
            <v xml:space="preserve">  -----------------------</v>
          </cell>
          <cell r="N28" t="str">
            <v xml:space="preserve">  -----------------------</v>
          </cell>
          <cell r="O28" t="str">
            <v xml:space="preserve">  -----------------------</v>
          </cell>
          <cell r="P28" t="str">
            <v xml:space="preserve">  -----------------------</v>
          </cell>
          <cell r="Q28" t="str">
            <v xml:space="preserve">  -----------------------</v>
          </cell>
          <cell r="R28" t="str">
            <v xml:space="preserve">  -----------------------</v>
          </cell>
          <cell r="S28" t="str">
            <v xml:space="preserve">  -----------------------</v>
          </cell>
          <cell r="T28" t="str">
            <v xml:space="preserve">  -----------------------</v>
          </cell>
          <cell r="U28" t="str">
            <v xml:space="preserve">  -----------------------</v>
          </cell>
          <cell r="V28" t="str">
            <v xml:space="preserve">  -----------------------</v>
          </cell>
          <cell r="W28" t="str">
            <v xml:space="preserve">  -----------------------</v>
          </cell>
          <cell r="X28" t="str">
            <v xml:space="preserve">  -----------------------</v>
          </cell>
          <cell r="Y28" t="str">
            <v xml:space="preserve">  -----------------------</v>
          </cell>
          <cell r="Z28" t="str">
            <v xml:space="preserve">  -----------------------</v>
          </cell>
          <cell r="AA28" t="str">
            <v xml:space="preserve">  -----------------------</v>
          </cell>
          <cell r="AB28" t="str">
            <v xml:space="preserve">  -----------------------</v>
          </cell>
          <cell r="AC28" t="str">
            <v xml:space="preserve">  -----------------------</v>
          </cell>
          <cell r="AD28" t="str">
            <v xml:space="preserve">  -----------------------</v>
          </cell>
          <cell r="AE28" t="str">
            <v xml:space="preserve">  -----------------------</v>
          </cell>
          <cell r="AF28" t="str">
            <v xml:space="preserve">  -----------------------</v>
          </cell>
          <cell r="AG28" t="str">
            <v xml:space="preserve">  -----------------------</v>
          </cell>
          <cell r="AH28" t="str">
            <v xml:space="preserve">  -----------------------</v>
          </cell>
          <cell r="AI28" t="str">
            <v xml:space="preserve">  -----------------------</v>
          </cell>
          <cell r="AJ28" t="str">
            <v xml:space="preserve">  -----------------------</v>
          </cell>
          <cell r="AK28" t="str">
            <v xml:space="preserve">  -----------------------</v>
          </cell>
          <cell r="AL28" t="str">
            <v xml:space="preserve">  -----------------------</v>
          </cell>
        </row>
        <row r="29">
          <cell r="C29">
            <v>6000</v>
          </cell>
          <cell r="D29">
            <v>0</v>
          </cell>
          <cell r="E29">
            <v>4705.1000000000004</v>
          </cell>
          <cell r="F29">
            <v>0</v>
          </cell>
          <cell r="G29">
            <v>10705.1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956.66</v>
          </cell>
          <cell r="N29">
            <v>956.66</v>
          </cell>
          <cell r="O29">
            <v>288.66000000000003</v>
          </cell>
          <cell r="P29">
            <v>4000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5245.32</v>
          </cell>
          <cell r="AA29">
            <v>5459.78</v>
          </cell>
          <cell r="AB29">
            <v>202.4</v>
          </cell>
          <cell r="AC29">
            <v>364.3</v>
          </cell>
          <cell r="AD29">
            <v>789.38</v>
          </cell>
          <cell r="AE29">
            <v>231.3</v>
          </cell>
          <cell r="AF29">
            <v>214.1</v>
          </cell>
          <cell r="AG29">
            <v>5782.64</v>
          </cell>
          <cell r="AH29">
            <v>1356.08</v>
          </cell>
          <cell r="AI29">
            <v>578.26</v>
          </cell>
          <cell r="AJ29">
            <v>115.66</v>
          </cell>
          <cell r="AK29">
            <v>0</v>
          </cell>
          <cell r="AL29">
            <v>8278.0400000000009</v>
          </cell>
        </row>
        <row r="31">
          <cell r="A31" t="str">
            <v>Departamento 60 CDE SECRETARIA JURIDICA Y DE TRANSPARENC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5014.8599999999997</v>
          </cell>
          <cell r="D32">
            <v>527.88</v>
          </cell>
          <cell r="E32">
            <v>2000</v>
          </cell>
          <cell r="F32">
            <v>0</v>
          </cell>
          <cell r="G32">
            <v>7542.74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566.48</v>
          </cell>
          <cell r="N32">
            <v>566.48</v>
          </cell>
          <cell r="O32">
            <v>184.24</v>
          </cell>
          <cell r="P32">
            <v>1000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1750.72</v>
          </cell>
          <cell r="AA32">
            <v>5792.02</v>
          </cell>
          <cell r="AB32">
            <v>129.76</v>
          </cell>
          <cell r="AC32">
            <v>233.56</v>
          </cell>
          <cell r="AD32">
            <v>517.82000000000005</v>
          </cell>
          <cell r="AE32">
            <v>222.44</v>
          </cell>
          <cell r="AF32">
            <v>150.85</v>
          </cell>
          <cell r="AG32">
            <v>3707.4</v>
          </cell>
          <cell r="AH32">
            <v>881.14</v>
          </cell>
          <cell r="AI32">
            <v>556.12</v>
          </cell>
          <cell r="AJ32">
            <v>74.150000000000006</v>
          </cell>
          <cell r="AK32">
            <v>0</v>
          </cell>
          <cell r="AL32">
            <v>5592.1</v>
          </cell>
        </row>
        <row r="33">
          <cell r="A33" t="str">
            <v>00870</v>
          </cell>
          <cell r="B33" t="str">
            <v>Gil Medina Miriam Elyada</v>
          </cell>
          <cell r="C33">
            <v>14250</v>
          </cell>
          <cell r="D33">
            <v>0</v>
          </cell>
          <cell r="E33">
            <v>9537.56</v>
          </cell>
          <cell r="F33">
            <v>0</v>
          </cell>
          <cell r="G33">
            <v>23787.56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3658.82</v>
          </cell>
          <cell r="N33">
            <v>3658.82</v>
          </cell>
          <cell r="O33">
            <v>685.26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4344.08</v>
          </cell>
          <cell r="AA33">
            <v>19443.48</v>
          </cell>
          <cell r="AB33">
            <v>452.5</v>
          </cell>
          <cell r="AC33">
            <v>814.5</v>
          </cell>
          <cell r="AD33">
            <v>1196.68</v>
          </cell>
          <cell r="AE33">
            <v>517.14</v>
          </cell>
          <cell r="AF33">
            <v>475.76</v>
          </cell>
          <cell r="AG33">
            <v>12928.5</v>
          </cell>
          <cell r="AH33">
            <v>2463.6799999999998</v>
          </cell>
          <cell r="AI33">
            <v>1292.8599999999999</v>
          </cell>
          <cell r="AJ33">
            <v>258.56</v>
          </cell>
          <cell r="AK33">
            <v>0</v>
          </cell>
          <cell r="AL33">
            <v>17936.5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</row>
        <row r="35">
          <cell r="C35">
            <v>19264.86</v>
          </cell>
          <cell r="D35">
            <v>527.88</v>
          </cell>
          <cell r="E35">
            <v>11537.56</v>
          </cell>
          <cell r="F35">
            <v>0</v>
          </cell>
          <cell r="G35">
            <v>31330.3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4225.3</v>
          </cell>
          <cell r="N35">
            <v>4225.3</v>
          </cell>
          <cell r="O35">
            <v>869.5</v>
          </cell>
          <cell r="P35">
            <v>1000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6094.8</v>
          </cell>
          <cell r="AA35">
            <v>25235.5</v>
          </cell>
          <cell r="AB35">
            <v>582.26</v>
          </cell>
          <cell r="AC35">
            <v>1048.06</v>
          </cell>
          <cell r="AD35">
            <v>1714.5</v>
          </cell>
          <cell r="AE35">
            <v>739.58</v>
          </cell>
          <cell r="AF35">
            <v>626.61</v>
          </cell>
          <cell r="AG35">
            <v>16635.900000000001</v>
          </cell>
          <cell r="AH35">
            <v>3344.82</v>
          </cell>
          <cell r="AI35">
            <v>1848.98</v>
          </cell>
          <cell r="AJ35">
            <v>332.71</v>
          </cell>
          <cell r="AK35">
            <v>0</v>
          </cell>
          <cell r="AL35">
            <v>23528.6</v>
          </cell>
        </row>
        <row r="37">
          <cell r="A37" t="str">
            <v>Departamento 1014 SECRETARIA DE ORGANIZACION</v>
          </cell>
        </row>
        <row r="38">
          <cell r="A38" t="str">
            <v>00163</v>
          </cell>
          <cell r="B38" t="str">
            <v>Zamora Vazquez Samuel Hector</v>
          </cell>
          <cell r="C38">
            <v>10440</v>
          </cell>
          <cell r="D38">
            <v>0</v>
          </cell>
          <cell r="E38">
            <v>6989.48</v>
          </cell>
          <cell r="F38">
            <v>0</v>
          </cell>
          <cell r="G38">
            <v>17429.48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2300.7399999999998</v>
          </cell>
          <cell r="N38">
            <v>2300.7399999999998</v>
          </cell>
          <cell r="O38">
            <v>493.48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2794.22</v>
          </cell>
          <cell r="AA38">
            <v>14635.26</v>
          </cell>
          <cell r="AB38">
            <v>331.54</v>
          </cell>
          <cell r="AC38">
            <v>596.78</v>
          </cell>
          <cell r="AD38">
            <v>999.7</v>
          </cell>
          <cell r="AE38">
            <v>378.92</v>
          </cell>
          <cell r="AF38">
            <v>348.58</v>
          </cell>
          <cell r="AG38">
            <v>9472.7999999999993</v>
          </cell>
          <cell r="AH38">
            <v>1928.02</v>
          </cell>
          <cell r="AI38">
            <v>947.28</v>
          </cell>
          <cell r="AJ38">
            <v>189.46</v>
          </cell>
          <cell r="AK38">
            <v>0</v>
          </cell>
          <cell r="AL38">
            <v>13265.06</v>
          </cell>
        </row>
        <row r="39">
          <cell r="A39" t="str">
            <v>00889</v>
          </cell>
          <cell r="B39" t="str">
            <v>Rodriguez Orozco Luis Manuel</v>
          </cell>
          <cell r="C39">
            <v>4500</v>
          </cell>
          <cell r="D39">
            <v>0</v>
          </cell>
          <cell r="E39">
            <v>4500</v>
          </cell>
          <cell r="F39">
            <v>0</v>
          </cell>
          <cell r="G39">
            <v>9000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708.82</v>
          </cell>
          <cell r="N39">
            <v>708.82</v>
          </cell>
          <cell r="O39">
            <v>234.94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943.76</v>
          </cell>
          <cell r="AA39">
            <v>8056.24</v>
          </cell>
          <cell r="AB39">
            <v>168.5</v>
          </cell>
          <cell r="AC39">
            <v>303.32</v>
          </cell>
          <cell r="AD39">
            <v>734.18</v>
          </cell>
          <cell r="AE39">
            <v>192.58</v>
          </cell>
          <cell r="AF39">
            <v>180</v>
          </cell>
          <cell r="AG39">
            <v>4814.5600000000004</v>
          </cell>
          <cell r="AH39">
            <v>1206</v>
          </cell>
          <cell r="AI39">
            <v>481.46</v>
          </cell>
          <cell r="AJ39">
            <v>96.3</v>
          </cell>
          <cell r="AK39">
            <v>0</v>
          </cell>
          <cell r="AL39">
            <v>6970.9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</row>
        <row r="41">
          <cell r="C41">
            <v>14940</v>
          </cell>
          <cell r="D41">
            <v>0</v>
          </cell>
          <cell r="E41">
            <v>11489.48</v>
          </cell>
          <cell r="F41">
            <v>0</v>
          </cell>
          <cell r="G41">
            <v>26429.48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3009.56</v>
          </cell>
          <cell r="N41">
            <v>3009.56</v>
          </cell>
          <cell r="O41">
            <v>728.42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3737.98</v>
          </cell>
          <cell r="AA41">
            <v>22691.5</v>
          </cell>
          <cell r="AB41">
            <v>500.04</v>
          </cell>
          <cell r="AC41">
            <v>900.1</v>
          </cell>
          <cell r="AD41">
            <v>1733.88</v>
          </cell>
          <cell r="AE41">
            <v>571.5</v>
          </cell>
          <cell r="AF41">
            <v>528.58000000000004</v>
          </cell>
          <cell r="AG41">
            <v>14287.36</v>
          </cell>
          <cell r="AH41">
            <v>3134.02</v>
          </cell>
          <cell r="AI41">
            <v>1428.74</v>
          </cell>
          <cell r="AJ41">
            <v>285.76</v>
          </cell>
          <cell r="AK41">
            <v>0</v>
          </cell>
          <cell r="AL41">
            <v>20235.96</v>
          </cell>
        </row>
        <row r="43">
          <cell r="A43" t="str">
            <v>Departamento 4103 CDE PRESIDENCIA</v>
          </cell>
        </row>
        <row r="44">
          <cell r="A44" t="str">
            <v>00007</v>
          </cell>
          <cell r="B44" t="str">
            <v>De León Corona Jane Vanessa</v>
          </cell>
          <cell r="C44">
            <v>11767.5</v>
          </cell>
          <cell r="D44">
            <v>0</v>
          </cell>
          <cell r="E44">
            <v>0</v>
          </cell>
          <cell r="F44">
            <v>0</v>
          </cell>
          <cell r="G44">
            <v>11767.5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1140.8</v>
          </cell>
          <cell r="N44">
            <v>1140.8</v>
          </cell>
          <cell r="O44">
            <v>345.3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1486.1</v>
          </cell>
          <cell r="AA44">
            <v>10281.4</v>
          </cell>
          <cell r="AB44">
            <v>238.1</v>
          </cell>
          <cell r="AC44">
            <v>428.58</v>
          </cell>
          <cell r="AD44">
            <v>847.52</v>
          </cell>
          <cell r="AE44">
            <v>272.12</v>
          </cell>
          <cell r="AF44">
            <v>235.34</v>
          </cell>
          <cell r="AG44">
            <v>6802.8</v>
          </cell>
          <cell r="AH44">
            <v>1514.2</v>
          </cell>
          <cell r="AI44">
            <v>680.28</v>
          </cell>
          <cell r="AJ44">
            <v>136.06</v>
          </cell>
          <cell r="AK44">
            <v>0</v>
          </cell>
          <cell r="AL44">
            <v>9640.7999999999993</v>
          </cell>
        </row>
        <row r="45">
          <cell r="A45" t="str">
            <v>00113</v>
          </cell>
          <cell r="B45" t="str">
            <v>Hernandez Murillo Jose Adrian</v>
          </cell>
          <cell r="C45">
            <v>17429.400000000001</v>
          </cell>
          <cell r="D45">
            <v>0</v>
          </cell>
          <cell r="E45">
            <v>0</v>
          </cell>
          <cell r="F45">
            <v>0</v>
          </cell>
          <cell r="G45">
            <v>17429.400000000001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2300.7199999999998</v>
          </cell>
          <cell r="N45">
            <v>2300.7199999999998</v>
          </cell>
          <cell r="O45">
            <v>526.91999999999996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2827.64</v>
          </cell>
          <cell r="AA45">
            <v>14601.76</v>
          </cell>
          <cell r="AB45">
            <v>352.66</v>
          </cell>
          <cell r="AC45">
            <v>634.78</v>
          </cell>
          <cell r="AD45">
            <v>1034.08</v>
          </cell>
          <cell r="AE45">
            <v>403.04</v>
          </cell>
          <cell r="AF45">
            <v>348.58</v>
          </cell>
          <cell r="AG45">
            <v>10075.959999999999</v>
          </cell>
          <cell r="AH45">
            <v>2021.52</v>
          </cell>
          <cell r="AI45">
            <v>1007.6</v>
          </cell>
          <cell r="AJ45">
            <v>201.52</v>
          </cell>
          <cell r="AK45">
            <v>0</v>
          </cell>
          <cell r="AL45">
            <v>14058.22</v>
          </cell>
        </row>
        <row r="46">
          <cell r="A46" t="str">
            <v>00118</v>
          </cell>
          <cell r="B46" t="str">
            <v>Ramirez Gallegos Lorena</v>
          </cell>
          <cell r="C46">
            <v>8550</v>
          </cell>
          <cell r="D46">
            <v>0</v>
          </cell>
          <cell r="E46">
            <v>0</v>
          </cell>
          <cell r="F46">
            <v>0</v>
          </cell>
          <cell r="G46">
            <v>8550</v>
          </cell>
          <cell r="H46">
            <v>0</v>
          </cell>
          <cell r="I46">
            <v>0</v>
          </cell>
          <cell r="J46">
            <v>3127.15</v>
          </cell>
          <cell r="K46">
            <v>0</v>
          </cell>
          <cell r="L46">
            <v>0</v>
          </cell>
          <cell r="M46">
            <v>659.86</v>
          </cell>
          <cell r="N46">
            <v>659.86</v>
          </cell>
          <cell r="O46">
            <v>242.08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4029.09</v>
          </cell>
          <cell r="AA46">
            <v>4520.91</v>
          </cell>
          <cell r="AB46">
            <v>173</v>
          </cell>
          <cell r="AC46">
            <v>311.39999999999998</v>
          </cell>
          <cell r="AD46">
            <v>741.5</v>
          </cell>
          <cell r="AE46">
            <v>197.72</v>
          </cell>
          <cell r="AF46">
            <v>171</v>
          </cell>
          <cell r="AG46">
            <v>4942.8</v>
          </cell>
          <cell r="AH46">
            <v>1225.9000000000001</v>
          </cell>
          <cell r="AI46">
            <v>494.28</v>
          </cell>
          <cell r="AJ46">
            <v>98.86</v>
          </cell>
          <cell r="AK46">
            <v>0</v>
          </cell>
          <cell r="AL46">
            <v>7130.56</v>
          </cell>
        </row>
        <row r="47">
          <cell r="A47" t="str">
            <v>00199</v>
          </cell>
          <cell r="B47" t="str">
            <v>Meza Arana Mayra Gisela</v>
          </cell>
          <cell r="C47">
            <v>11767.5</v>
          </cell>
          <cell r="D47">
            <v>0</v>
          </cell>
          <cell r="E47">
            <v>0</v>
          </cell>
          <cell r="F47">
            <v>0</v>
          </cell>
          <cell r="G47">
            <v>11767.5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1140.8</v>
          </cell>
          <cell r="N47">
            <v>1140.8</v>
          </cell>
          <cell r="O47">
            <v>261.86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1402.66</v>
          </cell>
          <cell r="AA47">
            <v>10364.84</v>
          </cell>
          <cell r="AB47">
            <v>185.5</v>
          </cell>
          <cell r="AC47">
            <v>333.9</v>
          </cell>
          <cell r="AD47">
            <v>761.86</v>
          </cell>
          <cell r="AE47">
            <v>212</v>
          </cell>
          <cell r="AF47">
            <v>235.34</v>
          </cell>
          <cell r="AG47">
            <v>5299.94</v>
          </cell>
          <cell r="AH47">
            <v>1281.26</v>
          </cell>
          <cell r="AI47">
            <v>530</v>
          </cell>
          <cell r="AJ47">
            <v>106</v>
          </cell>
          <cell r="AK47">
            <v>0</v>
          </cell>
          <cell r="AL47">
            <v>7664.54</v>
          </cell>
        </row>
        <row r="48">
          <cell r="A48" t="str">
            <v>00838</v>
          </cell>
          <cell r="B48" t="str">
            <v>Hernandez García Ramiro</v>
          </cell>
          <cell r="C48">
            <v>14250</v>
          </cell>
          <cell r="D48">
            <v>0</v>
          </cell>
          <cell r="E48">
            <v>9537.56</v>
          </cell>
          <cell r="F48">
            <v>0</v>
          </cell>
          <cell r="G48">
            <v>23787.56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3658.82</v>
          </cell>
          <cell r="N48">
            <v>3658.82</v>
          </cell>
          <cell r="O48">
            <v>685.26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4344.08</v>
          </cell>
          <cell r="AA48">
            <v>19443.48</v>
          </cell>
          <cell r="AB48">
            <v>452.5</v>
          </cell>
          <cell r="AC48">
            <v>814.5</v>
          </cell>
          <cell r="AD48">
            <v>1196.68</v>
          </cell>
          <cell r="AE48">
            <v>517.14</v>
          </cell>
          <cell r="AF48">
            <v>475.76</v>
          </cell>
          <cell r="AG48">
            <v>12928.5</v>
          </cell>
          <cell r="AH48">
            <v>2463.6799999999998</v>
          </cell>
          <cell r="AI48">
            <v>1292.8599999999999</v>
          </cell>
          <cell r="AJ48">
            <v>258.56</v>
          </cell>
          <cell r="AK48">
            <v>0</v>
          </cell>
          <cell r="AL48">
            <v>17936.5</v>
          </cell>
        </row>
        <row r="49">
          <cell r="A49" t="str">
            <v>00843</v>
          </cell>
          <cell r="B49" t="str">
            <v>Dominguez Vazquez Fernando</v>
          </cell>
          <cell r="C49">
            <v>6000</v>
          </cell>
          <cell r="D49">
            <v>0</v>
          </cell>
          <cell r="E49">
            <v>5061.93</v>
          </cell>
          <cell r="F49">
            <v>0</v>
          </cell>
          <cell r="G49">
            <v>11061.93</v>
          </cell>
          <cell r="H49">
            <v>0</v>
          </cell>
          <cell r="I49">
            <v>2697.34</v>
          </cell>
          <cell r="J49">
            <v>0</v>
          </cell>
          <cell r="K49">
            <v>0</v>
          </cell>
          <cell r="L49">
            <v>0</v>
          </cell>
          <cell r="M49">
            <v>1017.48</v>
          </cell>
          <cell r="N49">
            <v>1017.48</v>
          </cell>
          <cell r="O49">
            <v>288.66000000000003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4003.48</v>
          </cell>
          <cell r="AA49">
            <v>7058.45</v>
          </cell>
          <cell r="AB49">
            <v>202.4</v>
          </cell>
          <cell r="AC49">
            <v>364.3</v>
          </cell>
          <cell r="AD49">
            <v>789.38</v>
          </cell>
          <cell r="AE49">
            <v>231.3</v>
          </cell>
          <cell r="AF49">
            <v>221.24</v>
          </cell>
          <cell r="AG49">
            <v>5782.64</v>
          </cell>
          <cell r="AH49">
            <v>1356.08</v>
          </cell>
          <cell r="AI49">
            <v>578.26</v>
          </cell>
          <cell r="AJ49">
            <v>115.66</v>
          </cell>
          <cell r="AK49">
            <v>0</v>
          </cell>
          <cell r="AL49">
            <v>8285.18</v>
          </cell>
        </row>
        <row r="50">
          <cell r="A50" t="str">
            <v>00865</v>
          </cell>
          <cell r="B50" t="str">
            <v>Guerrero Torres Edgar Emmanuel</v>
          </cell>
          <cell r="C50">
            <v>10440</v>
          </cell>
          <cell r="D50">
            <v>0</v>
          </cell>
          <cell r="E50">
            <v>6989.48</v>
          </cell>
          <cell r="F50">
            <v>0</v>
          </cell>
          <cell r="G50">
            <v>17429.48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2300.7399999999998</v>
          </cell>
          <cell r="N50">
            <v>2300.7399999999998</v>
          </cell>
          <cell r="O50">
            <v>493.48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2794.22</v>
          </cell>
          <cell r="AA50">
            <v>14635.26</v>
          </cell>
          <cell r="AB50">
            <v>331.54</v>
          </cell>
          <cell r="AC50">
            <v>596.78</v>
          </cell>
          <cell r="AD50">
            <v>999.7</v>
          </cell>
          <cell r="AE50">
            <v>378.92</v>
          </cell>
          <cell r="AF50">
            <v>348.58</v>
          </cell>
          <cell r="AG50">
            <v>9472.7999999999993</v>
          </cell>
          <cell r="AH50">
            <v>1928.02</v>
          </cell>
          <cell r="AI50">
            <v>947.28</v>
          </cell>
          <cell r="AJ50">
            <v>189.46</v>
          </cell>
          <cell r="AK50">
            <v>0</v>
          </cell>
          <cell r="AL50">
            <v>13265.06</v>
          </cell>
        </row>
        <row r="51">
          <cell r="A51" t="str">
            <v>00866</v>
          </cell>
          <cell r="B51" t="str">
            <v>Enriquez Sierra Juan Pablo</v>
          </cell>
          <cell r="C51">
            <v>10440</v>
          </cell>
          <cell r="D51">
            <v>0</v>
          </cell>
          <cell r="E51">
            <v>6989.48</v>
          </cell>
          <cell r="F51">
            <v>0</v>
          </cell>
          <cell r="G51">
            <v>17429.48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2300.7399999999998</v>
          </cell>
          <cell r="N51">
            <v>2300.7399999999998</v>
          </cell>
          <cell r="O51">
            <v>493.48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2794.22</v>
          </cell>
          <cell r="AA51">
            <v>14635.26</v>
          </cell>
          <cell r="AB51">
            <v>331.54</v>
          </cell>
          <cell r="AC51">
            <v>596.78</v>
          </cell>
          <cell r="AD51">
            <v>999.7</v>
          </cell>
          <cell r="AE51">
            <v>378.92</v>
          </cell>
          <cell r="AF51">
            <v>348.58</v>
          </cell>
          <cell r="AG51">
            <v>9472.7999999999993</v>
          </cell>
          <cell r="AH51">
            <v>1928.02</v>
          </cell>
          <cell r="AI51">
            <v>947.28</v>
          </cell>
          <cell r="AJ51">
            <v>189.46</v>
          </cell>
          <cell r="AK51">
            <v>0</v>
          </cell>
          <cell r="AL51">
            <v>13265.06</v>
          </cell>
        </row>
        <row r="52">
          <cell r="A52" t="str">
            <v>Total Depto</v>
          </cell>
          <cell r="C52" t="str">
            <v xml:space="preserve">  -----------------------</v>
          </cell>
          <cell r="D52" t="str">
            <v xml:space="preserve">  -----------------------</v>
          </cell>
          <cell r="E52" t="str">
            <v xml:space="preserve">  -----------------------</v>
          </cell>
          <cell r="F52" t="str">
            <v xml:space="preserve">  -----------------------</v>
          </cell>
          <cell r="G52" t="str">
            <v xml:space="preserve">  -----------------------</v>
          </cell>
          <cell r="H52" t="str">
            <v xml:space="preserve">  -----------------------</v>
          </cell>
          <cell r="I52" t="str">
            <v xml:space="preserve">  -----------------------</v>
          </cell>
          <cell r="J52" t="str">
            <v xml:space="preserve">  -----------------------</v>
          </cell>
          <cell r="K52" t="str">
            <v xml:space="preserve">  -----------------------</v>
          </cell>
          <cell r="L52" t="str">
            <v xml:space="preserve">  -----------------------</v>
          </cell>
          <cell r="M52" t="str">
            <v xml:space="preserve">  -----------------------</v>
          </cell>
          <cell r="N52" t="str">
            <v xml:space="preserve">  -----------------------</v>
          </cell>
          <cell r="O52" t="str">
            <v xml:space="preserve">  -----------------------</v>
          </cell>
          <cell r="P52" t="str">
            <v xml:space="preserve">  -----------------------</v>
          </cell>
          <cell r="Q52" t="str">
            <v xml:space="preserve">  -----------------------</v>
          </cell>
          <cell r="R52" t="str">
            <v xml:space="preserve">  -----------------------</v>
          </cell>
          <cell r="S52" t="str">
            <v xml:space="preserve">  -----------------------</v>
          </cell>
          <cell r="T52" t="str">
            <v xml:space="preserve">  -----------------------</v>
          </cell>
          <cell r="U52" t="str">
            <v xml:space="preserve">  -----------------------</v>
          </cell>
          <cell r="V52" t="str">
            <v xml:space="preserve">  -----------------------</v>
          </cell>
          <cell r="W52" t="str">
            <v xml:space="preserve">  -----------------------</v>
          </cell>
          <cell r="X52" t="str">
            <v xml:space="preserve">  -----------------------</v>
          </cell>
          <cell r="Y52" t="str">
            <v xml:space="preserve">  -----------------------</v>
          </cell>
          <cell r="Z52" t="str">
            <v xml:space="preserve">  -----------------------</v>
          </cell>
          <cell r="AA52" t="str">
            <v xml:space="preserve">  -----------------------</v>
          </cell>
          <cell r="AB52" t="str">
            <v xml:space="preserve">  -----------------------</v>
          </cell>
          <cell r="AC52" t="str">
            <v xml:space="preserve">  -----------------------</v>
          </cell>
          <cell r="AD52" t="str">
            <v xml:space="preserve">  -----------------------</v>
          </cell>
          <cell r="AE52" t="str">
            <v xml:space="preserve">  -----------------------</v>
          </cell>
          <cell r="AF52" t="str">
            <v xml:space="preserve">  -----------------------</v>
          </cell>
          <cell r="AG52" t="str">
            <v xml:space="preserve">  -----------------------</v>
          </cell>
          <cell r="AH52" t="str">
            <v xml:space="preserve">  -----------------------</v>
          </cell>
          <cell r="AI52" t="str">
            <v xml:space="preserve">  -----------------------</v>
          </cell>
          <cell r="AJ52" t="str">
            <v xml:space="preserve">  -----------------------</v>
          </cell>
          <cell r="AK52" t="str">
            <v xml:space="preserve">  -----------------------</v>
          </cell>
          <cell r="AL52" t="str">
            <v xml:space="preserve">  -----------------------</v>
          </cell>
        </row>
        <row r="53">
          <cell r="C53">
            <v>90644.4</v>
          </cell>
          <cell r="D53">
            <v>0</v>
          </cell>
          <cell r="E53">
            <v>28578.45</v>
          </cell>
          <cell r="F53">
            <v>0</v>
          </cell>
          <cell r="G53">
            <v>119222.85</v>
          </cell>
          <cell r="H53">
            <v>0</v>
          </cell>
          <cell r="I53">
            <v>2697.34</v>
          </cell>
          <cell r="J53">
            <v>3127.15</v>
          </cell>
          <cell r="K53">
            <v>0</v>
          </cell>
          <cell r="L53">
            <v>0</v>
          </cell>
          <cell r="M53">
            <v>14519.96</v>
          </cell>
          <cell r="N53">
            <v>14519.96</v>
          </cell>
          <cell r="O53">
            <v>3337.04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23681.49</v>
          </cell>
          <cell r="AA53">
            <v>95541.36</v>
          </cell>
          <cell r="AB53">
            <v>2267.2399999999998</v>
          </cell>
          <cell r="AC53">
            <v>4081.02</v>
          </cell>
          <cell r="AD53">
            <v>7370.42</v>
          </cell>
          <cell r="AE53">
            <v>2591.16</v>
          </cell>
          <cell r="AF53">
            <v>2384.42</v>
          </cell>
          <cell r="AG53">
            <v>64778.239999999998</v>
          </cell>
          <cell r="AH53">
            <v>13718.68</v>
          </cell>
          <cell r="AI53">
            <v>6477.84</v>
          </cell>
          <cell r="AJ53">
            <v>1295.58</v>
          </cell>
          <cell r="AK53">
            <v>0</v>
          </cell>
          <cell r="AL53">
            <v>91245.92</v>
          </cell>
        </row>
        <row r="55">
          <cell r="A55" t="str">
            <v>Departamento 4105 CDE SECRETARIA DE ORGANIZACION</v>
          </cell>
        </row>
        <row r="56">
          <cell r="A56" t="str">
            <v>00061</v>
          </cell>
          <cell r="B56" t="str">
            <v>Arreola Castañeda Alberto</v>
          </cell>
          <cell r="C56">
            <v>9999.9</v>
          </cell>
          <cell r="D56">
            <v>0</v>
          </cell>
          <cell r="E56">
            <v>3614.72</v>
          </cell>
          <cell r="F56">
            <v>0</v>
          </cell>
          <cell r="G56">
            <v>13614.62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1485.88</v>
          </cell>
          <cell r="N56">
            <v>1485.88</v>
          </cell>
          <cell r="O56">
            <v>387.22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1873.1</v>
          </cell>
          <cell r="AA56">
            <v>11741.52</v>
          </cell>
          <cell r="AB56">
            <v>264.56</v>
          </cell>
          <cell r="AC56">
            <v>476.2</v>
          </cell>
          <cell r="AD56">
            <v>890.6</v>
          </cell>
          <cell r="AE56">
            <v>302.33999999999997</v>
          </cell>
          <cell r="AF56">
            <v>272.3</v>
          </cell>
          <cell r="AG56">
            <v>7558.66</v>
          </cell>
          <cell r="AH56">
            <v>1631.36</v>
          </cell>
          <cell r="AI56">
            <v>755.86</v>
          </cell>
          <cell r="AJ56">
            <v>151.18</v>
          </cell>
          <cell r="AK56">
            <v>0</v>
          </cell>
          <cell r="AL56">
            <v>10671.7</v>
          </cell>
        </row>
        <row r="57">
          <cell r="A57" t="str">
            <v>00158</v>
          </cell>
          <cell r="B57" t="str">
            <v>Melendez Quezada Owen Mario</v>
          </cell>
          <cell r="C57">
            <v>9168</v>
          </cell>
          <cell r="D57">
            <v>0</v>
          </cell>
          <cell r="E57">
            <v>0</v>
          </cell>
          <cell r="F57">
            <v>0</v>
          </cell>
          <cell r="G57">
            <v>9168</v>
          </cell>
          <cell r="H57">
            <v>0</v>
          </cell>
          <cell r="I57">
            <v>1018.58</v>
          </cell>
          <cell r="J57">
            <v>0</v>
          </cell>
          <cell r="K57">
            <v>0</v>
          </cell>
          <cell r="L57">
            <v>0</v>
          </cell>
          <cell r="M57">
            <v>727.1</v>
          </cell>
          <cell r="N57">
            <v>727.1</v>
          </cell>
          <cell r="O57">
            <v>261.92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2007.6</v>
          </cell>
          <cell r="AA57">
            <v>7160.4</v>
          </cell>
          <cell r="AB57">
            <v>185.5</v>
          </cell>
          <cell r="AC57">
            <v>333.9</v>
          </cell>
          <cell r="AD57">
            <v>761.86</v>
          </cell>
          <cell r="AE57">
            <v>212</v>
          </cell>
          <cell r="AF57">
            <v>183.36</v>
          </cell>
          <cell r="AG57">
            <v>5300.02</v>
          </cell>
          <cell r="AH57">
            <v>1281.26</v>
          </cell>
          <cell r="AI57">
            <v>530</v>
          </cell>
          <cell r="AJ57">
            <v>106</v>
          </cell>
          <cell r="AK57">
            <v>0</v>
          </cell>
          <cell r="AL57">
            <v>7612.64</v>
          </cell>
        </row>
        <row r="58">
          <cell r="A58" t="str">
            <v>00517</v>
          </cell>
          <cell r="B58" t="str">
            <v>Alvarado Rojas Mayra Alejandra</v>
          </cell>
          <cell r="C58">
            <v>6430.5</v>
          </cell>
          <cell r="D58">
            <v>0</v>
          </cell>
          <cell r="E58">
            <v>0</v>
          </cell>
          <cell r="F58">
            <v>0</v>
          </cell>
          <cell r="G58">
            <v>6430.5</v>
          </cell>
          <cell r="H58">
            <v>0</v>
          </cell>
          <cell r="I58">
            <v>0</v>
          </cell>
          <cell r="J58">
            <v>2739.21</v>
          </cell>
          <cell r="K58">
            <v>-250.2</v>
          </cell>
          <cell r="L58">
            <v>0</v>
          </cell>
          <cell r="M58">
            <v>429.26</v>
          </cell>
          <cell r="N58">
            <v>179.06</v>
          </cell>
          <cell r="O58">
            <v>176.56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3094.83</v>
          </cell>
          <cell r="AA58">
            <v>3335.67</v>
          </cell>
          <cell r="AB58">
            <v>130.12</v>
          </cell>
          <cell r="AC58">
            <v>234.2</v>
          </cell>
          <cell r="AD58">
            <v>678.58</v>
          </cell>
          <cell r="AE58">
            <v>148.69999999999999</v>
          </cell>
          <cell r="AF58">
            <v>128.62</v>
          </cell>
          <cell r="AG58">
            <v>3717.46</v>
          </cell>
          <cell r="AH58">
            <v>1042.9000000000001</v>
          </cell>
          <cell r="AI58">
            <v>371.74</v>
          </cell>
          <cell r="AJ58">
            <v>74.34</v>
          </cell>
          <cell r="AK58">
            <v>0</v>
          </cell>
          <cell r="AL58">
            <v>5483.76</v>
          </cell>
        </row>
        <row r="59">
          <cell r="A59" t="str">
            <v>00837</v>
          </cell>
          <cell r="B59" t="str">
            <v>Ortiz Mora Jose Alberto</v>
          </cell>
          <cell r="C59">
            <v>9999.9</v>
          </cell>
          <cell r="D59">
            <v>0</v>
          </cell>
          <cell r="E59">
            <v>5614.72</v>
          </cell>
          <cell r="F59">
            <v>0</v>
          </cell>
          <cell r="G59">
            <v>15614.62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1913.08</v>
          </cell>
          <cell r="N59">
            <v>1913.08</v>
          </cell>
          <cell r="O59">
            <v>441.84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2354.92</v>
          </cell>
          <cell r="AA59">
            <v>13259.7</v>
          </cell>
          <cell r="AB59">
            <v>298.98</v>
          </cell>
          <cell r="AC59">
            <v>538.16</v>
          </cell>
          <cell r="AD59">
            <v>946.66</v>
          </cell>
          <cell r="AE59">
            <v>341.7</v>
          </cell>
          <cell r="AF59">
            <v>312.3</v>
          </cell>
          <cell r="AG59">
            <v>8542.36</v>
          </cell>
          <cell r="AH59">
            <v>1783.8</v>
          </cell>
          <cell r="AI59">
            <v>854.24</v>
          </cell>
          <cell r="AJ59">
            <v>170.84</v>
          </cell>
          <cell r="AK59">
            <v>0</v>
          </cell>
          <cell r="AL59">
            <v>12005.24</v>
          </cell>
        </row>
        <row r="60">
          <cell r="A60" t="str">
            <v>00943</v>
          </cell>
          <cell r="B60" t="str">
            <v>Reyes Rodriguez Daniela Alejandra</v>
          </cell>
          <cell r="C60">
            <v>4500</v>
          </cell>
          <cell r="D60">
            <v>0</v>
          </cell>
          <cell r="E60">
            <v>900</v>
          </cell>
          <cell r="F60">
            <v>0</v>
          </cell>
          <cell r="G60">
            <v>5400</v>
          </cell>
          <cell r="H60">
            <v>0</v>
          </cell>
          <cell r="I60">
            <v>0</v>
          </cell>
          <cell r="J60">
            <v>0</v>
          </cell>
          <cell r="K60">
            <v>-290.76</v>
          </cell>
          <cell r="L60">
            <v>0</v>
          </cell>
          <cell r="M60">
            <v>317.14</v>
          </cell>
          <cell r="N60">
            <v>26.4</v>
          </cell>
          <cell r="O60">
            <v>208.34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234.74</v>
          </cell>
          <cell r="AA60">
            <v>5165.26</v>
          </cell>
          <cell r="AB60">
            <v>151.72</v>
          </cell>
          <cell r="AC60">
            <v>273.10000000000002</v>
          </cell>
          <cell r="AD60">
            <v>706.86</v>
          </cell>
          <cell r="AE60">
            <v>173.4</v>
          </cell>
          <cell r="AF60">
            <v>108</v>
          </cell>
          <cell r="AG60">
            <v>4335</v>
          </cell>
          <cell r="AH60">
            <v>1131.68</v>
          </cell>
          <cell r="AI60">
            <v>433.5</v>
          </cell>
          <cell r="AJ60">
            <v>86.7</v>
          </cell>
          <cell r="AK60">
            <v>0</v>
          </cell>
          <cell r="AL60">
            <v>6268.28</v>
          </cell>
        </row>
        <row r="61">
          <cell r="A61" t="str">
            <v>00944</v>
          </cell>
          <cell r="B61" t="str">
            <v>Oceguera Macias Hector Salvador</v>
          </cell>
          <cell r="C61">
            <v>4500</v>
          </cell>
          <cell r="D61">
            <v>0</v>
          </cell>
          <cell r="E61">
            <v>3200</v>
          </cell>
          <cell r="F61">
            <v>0</v>
          </cell>
          <cell r="G61">
            <v>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567.38</v>
          </cell>
          <cell r="N61">
            <v>567.38</v>
          </cell>
          <cell r="O61">
            <v>188.4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755.78</v>
          </cell>
          <cell r="AA61">
            <v>6944.22</v>
          </cell>
          <cell r="AB61">
            <v>138.82</v>
          </cell>
          <cell r="AC61">
            <v>249.86</v>
          </cell>
          <cell r="AD61">
            <v>687.28</v>
          </cell>
          <cell r="AE61">
            <v>158.63999999999999</v>
          </cell>
          <cell r="AF61">
            <v>154</v>
          </cell>
          <cell r="AG61">
            <v>3966.16</v>
          </cell>
          <cell r="AH61">
            <v>1075.96</v>
          </cell>
          <cell r="AI61">
            <v>396.62</v>
          </cell>
          <cell r="AJ61">
            <v>79.319999999999993</v>
          </cell>
          <cell r="AK61">
            <v>0</v>
          </cell>
          <cell r="AL61">
            <v>5830.7</v>
          </cell>
        </row>
        <row r="62">
          <cell r="A62" t="str">
            <v>Total Depto</v>
          </cell>
          <cell r="C62" t="str">
            <v xml:space="preserve">  -----------------------</v>
          </cell>
          <cell r="D62" t="str">
            <v xml:space="preserve">  -----------------------</v>
          </cell>
          <cell r="E62" t="str">
            <v xml:space="preserve">  -----------------------</v>
          </cell>
          <cell r="F62" t="str">
            <v xml:space="preserve">  -----------------------</v>
          </cell>
          <cell r="G62" t="str">
            <v xml:space="preserve">  -----------------------</v>
          </cell>
          <cell r="H62" t="str">
            <v xml:space="preserve">  -----------------------</v>
          </cell>
          <cell r="I62" t="str">
            <v xml:space="preserve">  -----------------------</v>
          </cell>
          <cell r="J62" t="str">
            <v xml:space="preserve">  -----------------------</v>
          </cell>
          <cell r="K62" t="str">
            <v xml:space="preserve">  -----------------------</v>
          </cell>
          <cell r="L62" t="str">
            <v xml:space="preserve">  -----------------------</v>
          </cell>
          <cell r="M62" t="str">
            <v xml:space="preserve">  -----------------------</v>
          </cell>
          <cell r="N62" t="str">
            <v xml:space="preserve">  -----------------------</v>
          </cell>
          <cell r="O62" t="str">
            <v xml:space="preserve">  -----------------------</v>
          </cell>
          <cell r="P62" t="str">
            <v xml:space="preserve">  -----------------------</v>
          </cell>
          <cell r="Q62" t="str">
            <v xml:space="preserve">  -----------------------</v>
          </cell>
          <cell r="R62" t="str">
            <v xml:space="preserve">  -----------------------</v>
          </cell>
          <cell r="S62" t="str">
            <v xml:space="preserve">  -----------------------</v>
          </cell>
          <cell r="T62" t="str">
            <v xml:space="preserve">  -----------------------</v>
          </cell>
          <cell r="U62" t="str">
            <v xml:space="preserve">  -----------------------</v>
          </cell>
          <cell r="V62" t="str">
            <v xml:space="preserve">  -----------------------</v>
          </cell>
          <cell r="W62" t="str">
            <v xml:space="preserve">  -----------------------</v>
          </cell>
          <cell r="X62" t="str">
            <v xml:space="preserve">  -----------------------</v>
          </cell>
          <cell r="Y62" t="str">
            <v xml:space="preserve">  -----------------------</v>
          </cell>
          <cell r="Z62" t="str">
            <v xml:space="preserve">  -----------------------</v>
          </cell>
          <cell r="AA62" t="str">
            <v xml:space="preserve">  -----------------------</v>
          </cell>
          <cell r="AB62" t="str">
            <v xml:space="preserve">  -----------------------</v>
          </cell>
          <cell r="AC62" t="str">
            <v xml:space="preserve">  -----------------------</v>
          </cell>
          <cell r="AD62" t="str">
            <v xml:space="preserve">  -----------------------</v>
          </cell>
          <cell r="AE62" t="str">
            <v xml:space="preserve">  -----------------------</v>
          </cell>
          <cell r="AF62" t="str">
            <v xml:space="preserve">  -----------------------</v>
          </cell>
          <cell r="AG62" t="str">
            <v xml:space="preserve">  -----------------------</v>
          </cell>
          <cell r="AH62" t="str">
            <v xml:space="preserve">  -----------------------</v>
          </cell>
          <cell r="AI62" t="str">
            <v xml:space="preserve">  -----------------------</v>
          </cell>
          <cell r="AJ62" t="str">
            <v xml:space="preserve">  -----------------------</v>
          </cell>
          <cell r="AK62" t="str">
            <v xml:space="preserve">  -----------------------</v>
          </cell>
          <cell r="AL62" t="str">
            <v xml:space="preserve">  -----------------------</v>
          </cell>
        </row>
        <row r="63">
          <cell r="C63">
            <v>44598.3</v>
          </cell>
          <cell r="D63">
            <v>0</v>
          </cell>
          <cell r="E63">
            <v>13329.44</v>
          </cell>
          <cell r="F63">
            <v>0</v>
          </cell>
          <cell r="G63">
            <v>57927.74</v>
          </cell>
          <cell r="H63">
            <v>0</v>
          </cell>
          <cell r="I63">
            <v>1018.58</v>
          </cell>
          <cell r="J63">
            <v>2739.21</v>
          </cell>
          <cell r="K63">
            <v>-540.96</v>
          </cell>
          <cell r="L63">
            <v>0</v>
          </cell>
          <cell r="M63">
            <v>5439.84</v>
          </cell>
          <cell r="N63">
            <v>4898.8999999999996</v>
          </cell>
          <cell r="O63">
            <v>1664.28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10320.969999999999</v>
          </cell>
          <cell r="AA63">
            <v>47606.77</v>
          </cell>
          <cell r="AB63">
            <v>1169.7</v>
          </cell>
          <cell r="AC63">
            <v>2105.42</v>
          </cell>
          <cell r="AD63">
            <v>4671.84</v>
          </cell>
          <cell r="AE63">
            <v>1336.78</v>
          </cell>
          <cell r="AF63">
            <v>1158.58</v>
          </cell>
          <cell r="AG63">
            <v>33419.660000000003</v>
          </cell>
          <cell r="AH63">
            <v>7946.96</v>
          </cell>
          <cell r="AI63">
            <v>3341.96</v>
          </cell>
          <cell r="AJ63">
            <v>668.38</v>
          </cell>
          <cell r="AK63">
            <v>0</v>
          </cell>
          <cell r="AL63">
            <v>47872.32</v>
          </cell>
        </row>
        <row r="65">
          <cell r="A65" t="str">
            <v>Departamento 4106 CDE SECRETARIA DE ACCION ELECTORAL</v>
          </cell>
        </row>
        <row r="66">
          <cell r="A66" t="str">
            <v>00202</v>
          </cell>
          <cell r="B66" t="str">
            <v>Arciniega Oropeza Alejandra Paola</v>
          </cell>
          <cell r="C66">
            <v>9168</v>
          </cell>
          <cell r="D66">
            <v>0</v>
          </cell>
          <cell r="E66">
            <v>0</v>
          </cell>
          <cell r="F66">
            <v>0</v>
          </cell>
          <cell r="G66">
            <v>9168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727.1</v>
          </cell>
          <cell r="N66">
            <v>727.1</v>
          </cell>
          <cell r="O66">
            <v>270.36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997.46</v>
          </cell>
          <cell r="AA66">
            <v>8170.54</v>
          </cell>
          <cell r="AB66">
            <v>190.84</v>
          </cell>
          <cell r="AC66">
            <v>343.52</v>
          </cell>
          <cell r="AD66">
            <v>770.56</v>
          </cell>
          <cell r="AE66">
            <v>218.12</v>
          </cell>
          <cell r="AF66">
            <v>183.36</v>
          </cell>
          <cell r="AG66">
            <v>5452.8</v>
          </cell>
          <cell r="AH66">
            <v>1304.92</v>
          </cell>
          <cell r="AI66">
            <v>545.28</v>
          </cell>
          <cell r="AJ66">
            <v>109.06</v>
          </cell>
          <cell r="AK66">
            <v>0</v>
          </cell>
          <cell r="AL66">
            <v>7813.54</v>
          </cell>
        </row>
        <row r="67">
          <cell r="A67" t="str">
            <v>00743</v>
          </cell>
          <cell r="B67" t="str">
            <v>Martinez Macias  Norma Irene</v>
          </cell>
          <cell r="C67">
            <v>11544</v>
          </cell>
          <cell r="D67">
            <v>0</v>
          </cell>
          <cell r="E67">
            <v>0</v>
          </cell>
          <cell r="F67">
            <v>0</v>
          </cell>
          <cell r="G67">
            <v>11544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1100.74</v>
          </cell>
          <cell r="N67">
            <v>1100.74</v>
          </cell>
          <cell r="O67">
            <v>338.12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1438.86</v>
          </cell>
          <cell r="AA67">
            <v>10105.14</v>
          </cell>
          <cell r="AB67">
            <v>233.58</v>
          </cell>
          <cell r="AC67">
            <v>420.44</v>
          </cell>
          <cell r="AD67">
            <v>840.16</v>
          </cell>
          <cell r="AE67">
            <v>266.94</v>
          </cell>
          <cell r="AF67">
            <v>230.88</v>
          </cell>
          <cell r="AG67">
            <v>6673.66</v>
          </cell>
          <cell r="AH67">
            <v>1494.18</v>
          </cell>
          <cell r="AI67">
            <v>667.36</v>
          </cell>
          <cell r="AJ67">
            <v>133.47999999999999</v>
          </cell>
          <cell r="AK67">
            <v>0</v>
          </cell>
          <cell r="AL67">
            <v>9466.5</v>
          </cell>
        </row>
        <row r="68">
          <cell r="A68" t="str">
            <v>00901</v>
          </cell>
          <cell r="B68" t="str">
            <v>Padilla Cruz Margarita</v>
          </cell>
          <cell r="C68">
            <v>4500</v>
          </cell>
          <cell r="D68">
            <v>0</v>
          </cell>
          <cell r="E68">
            <v>1800</v>
          </cell>
          <cell r="F68">
            <v>0</v>
          </cell>
          <cell r="G68">
            <v>6300</v>
          </cell>
          <cell r="H68">
            <v>0</v>
          </cell>
          <cell r="I68">
            <v>0</v>
          </cell>
          <cell r="J68">
            <v>0</v>
          </cell>
          <cell r="K68">
            <v>-250.2</v>
          </cell>
          <cell r="L68">
            <v>0</v>
          </cell>
          <cell r="M68">
            <v>415.06</v>
          </cell>
          <cell r="N68">
            <v>164.86</v>
          </cell>
          <cell r="O68">
            <v>165.64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330.5</v>
          </cell>
          <cell r="AA68">
            <v>5969.5</v>
          </cell>
          <cell r="AB68">
            <v>122.04</v>
          </cell>
          <cell r="AC68">
            <v>219.66</v>
          </cell>
          <cell r="AD68">
            <v>670.52</v>
          </cell>
          <cell r="AE68">
            <v>139.46</v>
          </cell>
          <cell r="AF68">
            <v>126</v>
          </cell>
          <cell r="AG68">
            <v>3486.76</v>
          </cell>
          <cell r="AH68">
            <v>1012.22</v>
          </cell>
          <cell r="AI68">
            <v>348.68</v>
          </cell>
          <cell r="AJ68">
            <v>69.739999999999995</v>
          </cell>
          <cell r="AK68">
            <v>0</v>
          </cell>
          <cell r="AL68">
            <v>5182.8599999999997</v>
          </cell>
        </row>
        <row r="69">
          <cell r="A69" t="str">
            <v>00908</v>
          </cell>
          <cell r="B69" t="str">
            <v>Martinez Garcia Alvaro</v>
          </cell>
          <cell r="C69">
            <v>10440</v>
          </cell>
          <cell r="D69">
            <v>0</v>
          </cell>
          <cell r="E69">
            <v>6989.48</v>
          </cell>
          <cell r="F69">
            <v>0</v>
          </cell>
          <cell r="G69">
            <v>17429.48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2300.7399999999998</v>
          </cell>
          <cell r="N69">
            <v>2300.7399999999998</v>
          </cell>
          <cell r="O69">
            <v>493.48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2794.22</v>
          </cell>
          <cell r="AA69">
            <v>14635.26</v>
          </cell>
          <cell r="AB69">
            <v>331.54</v>
          </cell>
          <cell r="AC69">
            <v>596.78</v>
          </cell>
          <cell r="AD69">
            <v>999.7</v>
          </cell>
          <cell r="AE69">
            <v>378.92</v>
          </cell>
          <cell r="AF69">
            <v>348.58</v>
          </cell>
          <cell r="AG69">
            <v>9472.7999999999993</v>
          </cell>
          <cell r="AH69">
            <v>1928.02</v>
          </cell>
          <cell r="AI69">
            <v>947.28</v>
          </cell>
          <cell r="AJ69">
            <v>189.46</v>
          </cell>
          <cell r="AK69">
            <v>0</v>
          </cell>
          <cell r="AL69">
            <v>13265.06</v>
          </cell>
        </row>
        <row r="70">
          <cell r="A70" t="str">
            <v>00915</v>
          </cell>
          <cell r="B70" t="str">
            <v>Carrillo Vazquez Jose Manuel</v>
          </cell>
          <cell r="C70">
            <v>6000</v>
          </cell>
          <cell r="D70">
            <v>0</v>
          </cell>
          <cell r="E70">
            <v>4200</v>
          </cell>
          <cell r="F70">
            <v>0</v>
          </cell>
          <cell r="G70">
            <v>10200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875.84</v>
          </cell>
          <cell r="N70">
            <v>875.84</v>
          </cell>
          <cell r="O70">
            <v>165.64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1041.48</v>
          </cell>
          <cell r="AA70">
            <v>9158.52</v>
          </cell>
          <cell r="AB70">
            <v>122.04</v>
          </cell>
          <cell r="AC70">
            <v>219.66</v>
          </cell>
          <cell r="AD70">
            <v>670.52</v>
          </cell>
          <cell r="AE70">
            <v>139.46</v>
          </cell>
          <cell r="AF70">
            <v>204</v>
          </cell>
          <cell r="AG70">
            <v>3486.76</v>
          </cell>
          <cell r="AH70">
            <v>1012.22</v>
          </cell>
          <cell r="AI70">
            <v>348.68</v>
          </cell>
          <cell r="AJ70">
            <v>69.739999999999995</v>
          </cell>
          <cell r="AK70">
            <v>0</v>
          </cell>
          <cell r="AL70">
            <v>5260.86</v>
          </cell>
        </row>
        <row r="71">
          <cell r="A71" t="str">
            <v>00939</v>
          </cell>
          <cell r="B71" t="str">
            <v>Cantu Perez Jose Manuel</v>
          </cell>
          <cell r="C71">
            <v>4500</v>
          </cell>
          <cell r="D71">
            <v>0</v>
          </cell>
          <cell r="E71">
            <v>1800</v>
          </cell>
          <cell r="F71">
            <v>0</v>
          </cell>
          <cell r="G71">
            <v>6300</v>
          </cell>
          <cell r="H71">
            <v>0</v>
          </cell>
          <cell r="I71">
            <v>0</v>
          </cell>
          <cell r="J71">
            <v>0</v>
          </cell>
          <cell r="K71">
            <v>-250.2</v>
          </cell>
          <cell r="L71">
            <v>0</v>
          </cell>
          <cell r="M71">
            <v>415.06</v>
          </cell>
          <cell r="N71">
            <v>164.86</v>
          </cell>
          <cell r="O71">
            <v>165.64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330.5</v>
          </cell>
          <cell r="AA71">
            <v>5969.5</v>
          </cell>
          <cell r="AB71">
            <v>122.04</v>
          </cell>
          <cell r="AC71">
            <v>219.66</v>
          </cell>
          <cell r="AD71">
            <v>670.52</v>
          </cell>
          <cell r="AE71">
            <v>139.46</v>
          </cell>
          <cell r="AF71">
            <v>126</v>
          </cell>
          <cell r="AG71">
            <v>3486.76</v>
          </cell>
          <cell r="AH71">
            <v>1012.22</v>
          </cell>
          <cell r="AI71">
            <v>348.68</v>
          </cell>
          <cell r="AJ71">
            <v>69.739999999999995</v>
          </cell>
          <cell r="AK71">
            <v>0</v>
          </cell>
          <cell r="AL71">
            <v>5182.8599999999997</v>
          </cell>
        </row>
        <row r="72">
          <cell r="A72" t="str">
            <v>Total Depto</v>
          </cell>
          <cell r="C72" t="str">
            <v xml:space="preserve">  -----------------------</v>
          </cell>
          <cell r="D72" t="str">
            <v xml:space="preserve">  -----------------------</v>
          </cell>
          <cell r="E72" t="str">
            <v xml:space="preserve">  -----------------------</v>
          </cell>
          <cell r="F72" t="str">
            <v xml:space="preserve">  -----------------------</v>
          </cell>
          <cell r="G72" t="str">
            <v xml:space="preserve">  -----------------------</v>
          </cell>
          <cell r="H72" t="str">
            <v xml:space="preserve">  -----------------------</v>
          </cell>
          <cell r="I72" t="str">
            <v xml:space="preserve">  -----------------------</v>
          </cell>
          <cell r="J72" t="str">
            <v xml:space="preserve">  -----------------------</v>
          </cell>
          <cell r="K72" t="str">
            <v xml:space="preserve">  -----------------------</v>
          </cell>
          <cell r="L72" t="str">
            <v xml:space="preserve">  -----------------------</v>
          </cell>
          <cell r="M72" t="str">
            <v xml:space="preserve">  -----------------------</v>
          </cell>
          <cell r="N72" t="str">
            <v xml:space="preserve">  -----------------------</v>
          </cell>
          <cell r="O72" t="str">
            <v xml:space="preserve">  -----------------------</v>
          </cell>
          <cell r="P72" t="str">
            <v xml:space="preserve">  -----------------------</v>
          </cell>
          <cell r="Q72" t="str">
            <v xml:space="preserve">  -----------------------</v>
          </cell>
          <cell r="R72" t="str">
            <v xml:space="preserve">  -----------------------</v>
          </cell>
          <cell r="S72" t="str">
            <v xml:space="preserve">  -----------------------</v>
          </cell>
          <cell r="T72" t="str">
            <v xml:space="preserve">  -----------------------</v>
          </cell>
          <cell r="U72" t="str">
            <v xml:space="preserve">  -----------------------</v>
          </cell>
          <cell r="V72" t="str">
            <v xml:space="preserve">  -----------------------</v>
          </cell>
          <cell r="W72" t="str">
            <v xml:space="preserve">  -----------------------</v>
          </cell>
          <cell r="X72" t="str">
            <v xml:space="preserve">  -----------------------</v>
          </cell>
          <cell r="Y72" t="str">
            <v xml:space="preserve">  -----------------------</v>
          </cell>
          <cell r="Z72" t="str">
            <v xml:space="preserve">  -----------------------</v>
          </cell>
          <cell r="AA72" t="str">
            <v xml:space="preserve">  -----------------------</v>
          </cell>
          <cell r="AB72" t="str">
            <v xml:space="preserve">  -----------------------</v>
          </cell>
          <cell r="AC72" t="str">
            <v xml:space="preserve">  -----------------------</v>
          </cell>
          <cell r="AD72" t="str">
            <v xml:space="preserve">  -----------------------</v>
          </cell>
          <cell r="AE72" t="str">
            <v xml:space="preserve">  -----------------------</v>
          </cell>
          <cell r="AF72" t="str">
            <v xml:space="preserve">  -----------------------</v>
          </cell>
          <cell r="AG72" t="str">
            <v xml:space="preserve">  -----------------------</v>
          </cell>
          <cell r="AH72" t="str">
            <v xml:space="preserve">  -----------------------</v>
          </cell>
          <cell r="AI72" t="str">
            <v xml:space="preserve">  -----------------------</v>
          </cell>
          <cell r="AJ72" t="str">
            <v xml:space="preserve">  -----------------------</v>
          </cell>
          <cell r="AK72" t="str">
            <v xml:space="preserve">  -----------------------</v>
          </cell>
          <cell r="AL72" t="str">
            <v xml:space="preserve">  -----------------------</v>
          </cell>
        </row>
        <row r="73">
          <cell r="C73">
            <v>46152</v>
          </cell>
          <cell r="D73">
            <v>0</v>
          </cell>
          <cell r="E73">
            <v>14789.48</v>
          </cell>
          <cell r="F73">
            <v>0</v>
          </cell>
          <cell r="G73">
            <v>60941.48</v>
          </cell>
          <cell r="H73">
            <v>0</v>
          </cell>
          <cell r="I73">
            <v>0</v>
          </cell>
          <cell r="J73">
            <v>0</v>
          </cell>
          <cell r="K73">
            <v>-500.4</v>
          </cell>
          <cell r="L73">
            <v>0</v>
          </cell>
          <cell r="M73">
            <v>5834.54</v>
          </cell>
          <cell r="N73">
            <v>5334.14</v>
          </cell>
          <cell r="O73">
            <v>1598.88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6933.02</v>
          </cell>
          <cell r="AA73">
            <v>54008.46</v>
          </cell>
          <cell r="AB73">
            <v>1122.08</v>
          </cell>
          <cell r="AC73">
            <v>2019.72</v>
          </cell>
          <cell r="AD73">
            <v>4621.9799999999996</v>
          </cell>
          <cell r="AE73">
            <v>1282.3599999999999</v>
          </cell>
          <cell r="AF73">
            <v>1218.82</v>
          </cell>
          <cell r="AG73">
            <v>32059.54</v>
          </cell>
          <cell r="AH73">
            <v>7763.78</v>
          </cell>
          <cell r="AI73">
            <v>3205.96</v>
          </cell>
          <cell r="AJ73">
            <v>641.22</v>
          </cell>
          <cell r="AK73">
            <v>0</v>
          </cell>
          <cell r="AL73">
            <v>46171.68</v>
          </cell>
        </row>
        <row r="75">
          <cell r="A75" t="str">
            <v>Departamento 4107 CDE SECRETARIA DE FINANZAS Y ADMINISTRA</v>
          </cell>
        </row>
        <row r="76">
          <cell r="A76" t="str">
            <v>00001</v>
          </cell>
          <cell r="B76" t="str">
            <v>Andrade Padilla Daniel</v>
          </cell>
          <cell r="C76">
            <v>11767.5</v>
          </cell>
          <cell r="D76">
            <v>0</v>
          </cell>
          <cell r="E76">
            <v>0</v>
          </cell>
          <cell r="F76">
            <v>0</v>
          </cell>
          <cell r="G76">
            <v>11767.5</v>
          </cell>
          <cell r="H76">
            <v>0</v>
          </cell>
          <cell r="I76">
            <v>2023.64</v>
          </cell>
          <cell r="J76">
            <v>0</v>
          </cell>
          <cell r="K76">
            <v>0</v>
          </cell>
          <cell r="L76">
            <v>0</v>
          </cell>
          <cell r="M76">
            <v>1140.8</v>
          </cell>
          <cell r="N76">
            <v>1140.8</v>
          </cell>
          <cell r="O76">
            <v>345.3</v>
          </cell>
          <cell r="P76">
            <v>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4009.74</v>
          </cell>
          <cell r="AA76">
            <v>7757.76</v>
          </cell>
          <cell r="AB76">
            <v>238.1</v>
          </cell>
          <cell r="AC76">
            <v>428.58</v>
          </cell>
          <cell r="AD76">
            <v>847.52</v>
          </cell>
          <cell r="AE76">
            <v>272.12</v>
          </cell>
          <cell r="AF76">
            <v>235.34</v>
          </cell>
          <cell r="AG76">
            <v>6802.8</v>
          </cell>
          <cell r="AH76">
            <v>1514.2</v>
          </cell>
          <cell r="AI76">
            <v>680.28</v>
          </cell>
          <cell r="AJ76">
            <v>136.06</v>
          </cell>
          <cell r="AK76">
            <v>0</v>
          </cell>
          <cell r="AL76">
            <v>9640.7999999999993</v>
          </cell>
        </row>
        <row r="77">
          <cell r="A77" t="str">
            <v>00021</v>
          </cell>
          <cell r="B77" t="str">
            <v>Rojas Lopez Miguel Angel</v>
          </cell>
          <cell r="C77">
            <v>7654.26</v>
          </cell>
          <cell r="D77">
            <v>0</v>
          </cell>
          <cell r="E77">
            <v>0</v>
          </cell>
          <cell r="F77">
            <v>0</v>
          </cell>
          <cell r="G77">
            <v>7654.26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562.41</v>
          </cell>
          <cell r="N77">
            <v>562.41</v>
          </cell>
          <cell r="O77">
            <v>211.12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773.53</v>
          </cell>
          <cell r="AA77">
            <v>6880.73</v>
          </cell>
          <cell r="AB77">
            <v>149.54</v>
          </cell>
          <cell r="AC77">
            <v>269.16000000000003</v>
          </cell>
          <cell r="AD77">
            <v>720.66</v>
          </cell>
          <cell r="AE77">
            <v>170.89</v>
          </cell>
          <cell r="AF77">
            <v>153.08000000000001</v>
          </cell>
          <cell r="AG77">
            <v>4272.3900000000003</v>
          </cell>
          <cell r="AH77">
            <v>1139.3599999999999</v>
          </cell>
          <cell r="AI77">
            <v>427.24</v>
          </cell>
          <cell r="AJ77">
            <v>85.45</v>
          </cell>
          <cell r="AK77">
            <v>0</v>
          </cell>
          <cell r="AL77">
            <v>6248.41</v>
          </cell>
        </row>
        <row r="78">
          <cell r="A78" t="str">
            <v>00080</v>
          </cell>
          <cell r="B78" t="str">
            <v>Romero Romero Ingrid</v>
          </cell>
          <cell r="C78">
            <v>15504</v>
          </cell>
          <cell r="D78">
            <v>0</v>
          </cell>
          <cell r="E78">
            <v>0</v>
          </cell>
          <cell r="F78">
            <v>0</v>
          </cell>
          <cell r="G78">
            <v>15504</v>
          </cell>
          <cell r="H78">
            <v>0</v>
          </cell>
          <cell r="I78">
            <v>3651.24</v>
          </cell>
          <cell r="J78">
            <v>0</v>
          </cell>
          <cell r="K78">
            <v>0</v>
          </cell>
          <cell r="L78">
            <v>0</v>
          </cell>
          <cell r="M78">
            <v>1889.46</v>
          </cell>
          <cell r="N78">
            <v>1889.46</v>
          </cell>
          <cell r="O78">
            <v>492.46</v>
          </cell>
          <cell r="P78">
            <v>2000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8033.16</v>
          </cell>
          <cell r="AA78">
            <v>7470.84</v>
          </cell>
          <cell r="AB78">
            <v>330.92</v>
          </cell>
          <cell r="AC78">
            <v>595.64</v>
          </cell>
          <cell r="AD78">
            <v>998.66</v>
          </cell>
          <cell r="AE78">
            <v>378.18</v>
          </cell>
          <cell r="AF78">
            <v>310.08</v>
          </cell>
          <cell r="AG78">
            <v>9454.64</v>
          </cell>
          <cell r="AH78">
            <v>1925.22</v>
          </cell>
          <cell r="AI78">
            <v>945.46</v>
          </cell>
          <cell r="AJ78">
            <v>189.1</v>
          </cell>
          <cell r="AK78">
            <v>0</v>
          </cell>
          <cell r="AL78">
            <v>13202.68</v>
          </cell>
        </row>
        <row r="79">
          <cell r="A79" t="str">
            <v>00165</v>
          </cell>
          <cell r="B79" t="str">
            <v>Gomez Dueñas Roselia</v>
          </cell>
          <cell r="C79">
            <v>1729</v>
          </cell>
          <cell r="D79">
            <v>864.5</v>
          </cell>
          <cell r="E79">
            <v>0</v>
          </cell>
          <cell r="F79">
            <v>0</v>
          </cell>
          <cell r="G79">
            <v>2593.5</v>
          </cell>
          <cell r="H79">
            <v>0</v>
          </cell>
          <cell r="I79">
            <v>0</v>
          </cell>
          <cell r="J79">
            <v>1105.95</v>
          </cell>
          <cell r="K79">
            <v>-160.30000000000001</v>
          </cell>
          <cell r="L79">
            <v>-8.56</v>
          </cell>
          <cell r="M79">
            <v>151.74</v>
          </cell>
          <cell r="N79">
            <v>0</v>
          </cell>
          <cell r="O79">
            <v>71.209999999999994</v>
          </cell>
          <cell r="P79">
            <v>200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1368.6</v>
          </cell>
          <cell r="AA79">
            <v>1224.9000000000001</v>
          </cell>
          <cell r="AB79">
            <v>48.98</v>
          </cell>
          <cell r="AC79">
            <v>88.16</v>
          </cell>
          <cell r="AD79">
            <v>304.94</v>
          </cell>
          <cell r="AE79">
            <v>119.94</v>
          </cell>
          <cell r="AF79">
            <v>51.87</v>
          </cell>
          <cell r="AG79">
            <v>1399.38</v>
          </cell>
          <cell r="AH79">
            <v>442.08</v>
          </cell>
          <cell r="AI79">
            <v>299.86</v>
          </cell>
          <cell r="AJ79">
            <v>27.99</v>
          </cell>
          <cell r="AK79">
            <v>0</v>
          </cell>
          <cell r="AL79">
            <v>2341.12</v>
          </cell>
        </row>
        <row r="80">
          <cell r="A80" t="str">
            <v>00169</v>
          </cell>
          <cell r="B80" t="str">
            <v>Tovar Lopez Rogelio</v>
          </cell>
          <cell r="C80">
            <v>15750</v>
          </cell>
          <cell r="D80">
            <v>0</v>
          </cell>
          <cell r="E80">
            <v>0</v>
          </cell>
          <cell r="F80">
            <v>0</v>
          </cell>
          <cell r="G80">
            <v>15750</v>
          </cell>
          <cell r="H80">
            <v>0</v>
          </cell>
          <cell r="I80">
            <v>1862.32</v>
          </cell>
          <cell r="J80">
            <v>0</v>
          </cell>
          <cell r="K80">
            <v>0</v>
          </cell>
          <cell r="L80">
            <v>0</v>
          </cell>
          <cell r="M80">
            <v>1942</v>
          </cell>
          <cell r="N80">
            <v>1942</v>
          </cell>
          <cell r="O80">
            <v>473.06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4277.38</v>
          </cell>
          <cell r="AA80">
            <v>11472.62</v>
          </cell>
          <cell r="AB80">
            <v>318.68</v>
          </cell>
          <cell r="AC80">
            <v>573.62</v>
          </cell>
          <cell r="AD80">
            <v>978.74</v>
          </cell>
          <cell r="AE80">
            <v>364.2</v>
          </cell>
          <cell r="AF80">
            <v>315</v>
          </cell>
          <cell r="AG80">
            <v>9105.14</v>
          </cell>
          <cell r="AH80">
            <v>1871.04</v>
          </cell>
          <cell r="AI80">
            <v>910.52</v>
          </cell>
          <cell r="AJ80">
            <v>182.1</v>
          </cell>
          <cell r="AK80">
            <v>0</v>
          </cell>
          <cell r="AL80">
            <v>12748</v>
          </cell>
        </row>
        <row r="81">
          <cell r="A81" t="str">
            <v>00187</v>
          </cell>
          <cell r="B81" t="str">
            <v>Gallegos Negrete Rosa Elena</v>
          </cell>
          <cell r="C81">
            <v>6660</v>
          </cell>
          <cell r="D81">
            <v>0</v>
          </cell>
          <cell r="E81">
            <v>0</v>
          </cell>
          <cell r="F81">
            <v>0</v>
          </cell>
          <cell r="G81">
            <v>6660</v>
          </cell>
          <cell r="H81">
            <v>0</v>
          </cell>
          <cell r="I81">
            <v>0</v>
          </cell>
          <cell r="J81">
            <v>2376.09</v>
          </cell>
          <cell r="K81">
            <v>-250.2</v>
          </cell>
          <cell r="L81">
            <v>0</v>
          </cell>
          <cell r="M81">
            <v>454.24</v>
          </cell>
          <cell r="N81">
            <v>204.04</v>
          </cell>
          <cell r="O81">
            <v>182.88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2763.01</v>
          </cell>
          <cell r="AA81">
            <v>3896.99</v>
          </cell>
          <cell r="AB81">
            <v>134.76</v>
          </cell>
          <cell r="AC81">
            <v>242.56</v>
          </cell>
          <cell r="AD81">
            <v>683.24</v>
          </cell>
          <cell r="AE81">
            <v>154</v>
          </cell>
          <cell r="AF81">
            <v>133.19999999999999</v>
          </cell>
          <cell r="AG81">
            <v>3850.2</v>
          </cell>
          <cell r="AH81">
            <v>1060.56</v>
          </cell>
          <cell r="AI81">
            <v>385.02</v>
          </cell>
          <cell r="AJ81">
            <v>77</v>
          </cell>
          <cell r="AK81">
            <v>0</v>
          </cell>
          <cell r="AL81">
            <v>5659.98</v>
          </cell>
        </row>
        <row r="82">
          <cell r="A82" t="str">
            <v>00451</v>
          </cell>
          <cell r="B82" t="str">
            <v>Partida Ceja Francisco Javier</v>
          </cell>
          <cell r="C82">
            <v>9168</v>
          </cell>
          <cell r="D82">
            <v>0</v>
          </cell>
          <cell r="E82">
            <v>2200</v>
          </cell>
          <cell r="F82">
            <v>0</v>
          </cell>
          <cell r="G82">
            <v>11368</v>
          </cell>
          <cell r="H82">
            <v>0</v>
          </cell>
          <cell r="I82">
            <v>0</v>
          </cell>
          <cell r="J82">
            <v>3480.37</v>
          </cell>
          <cell r="K82">
            <v>0</v>
          </cell>
          <cell r="L82">
            <v>0</v>
          </cell>
          <cell r="M82">
            <v>1069.2</v>
          </cell>
          <cell r="N82">
            <v>1069.2</v>
          </cell>
          <cell r="O82">
            <v>316.45999999999998</v>
          </cell>
          <cell r="P82">
            <v>2350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7216.03</v>
          </cell>
          <cell r="AA82">
            <v>4151.97</v>
          </cell>
          <cell r="AB82">
            <v>219.92</v>
          </cell>
          <cell r="AC82">
            <v>395.88</v>
          </cell>
          <cell r="AD82">
            <v>817.94</v>
          </cell>
          <cell r="AE82">
            <v>251.34</v>
          </cell>
          <cell r="AF82">
            <v>227.36</v>
          </cell>
          <cell r="AG82">
            <v>6283.66</v>
          </cell>
          <cell r="AH82">
            <v>1433.74</v>
          </cell>
          <cell r="AI82">
            <v>628.36</v>
          </cell>
          <cell r="AJ82">
            <v>125.68</v>
          </cell>
          <cell r="AK82">
            <v>0</v>
          </cell>
          <cell r="AL82">
            <v>8950.14</v>
          </cell>
        </row>
        <row r="83">
          <cell r="A83" t="str">
            <v>00461</v>
          </cell>
          <cell r="B83" t="str">
            <v>Borrayo De La Cruz Ericka Guillermina</v>
          </cell>
          <cell r="C83">
            <v>5187</v>
          </cell>
          <cell r="D83">
            <v>0</v>
          </cell>
          <cell r="E83">
            <v>0</v>
          </cell>
          <cell r="F83">
            <v>0</v>
          </cell>
          <cell r="G83">
            <v>5187</v>
          </cell>
          <cell r="H83">
            <v>0</v>
          </cell>
          <cell r="I83">
            <v>0</v>
          </cell>
          <cell r="J83">
            <v>0</v>
          </cell>
          <cell r="K83">
            <v>-320.60000000000002</v>
          </cell>
          <cell r="L83">
            <v>-17.12</v>
          </cell>
          <cell r="M83">
            <v>303.48</v>
          </cell>
          <cell r="N83">
            <v>0</v>
          </cell>
          <cell r="O83">
            <v>149.44</v>
          </cell>
          <cell r="P83">
            <v>400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532.32000000000005</v>
          </cell>
          <cell r="AA83">
            <v>4654.68</v>
          </cell>
          <cell r="AB83">
            <v>110.12</v>
          </cell>
          <cell r="AC83">
            <v>198.2</v>
          </cell>
          <cell r="AD83">
            <v>658.58</v>
          </cell>
          <cell r="AE83">
            <v>125.84</v>
          </cell>
          <cell r="AF83">
            <v>103.74</v>
          </cell>
          <cell r="AG83">
            <v>3146.1</v>
          </cell>
          <cell r="AH83">
            <v>966.9</v>
          </cell>
          <cell r="AI83">
            <v>314.62</v>
          </cell>
          <cell r="AJ83">
            <v>62.92</v>
          </cell>
          <cell r="AK83">
            <v>0</v>
          </cell>
          <cell r="AL83">
            <v>4720.12</v>
          </cell>
        </row>
        <row r="84">
          <cell r="A84" t="str">
            <v>00836</v>
          </cell>
          <cell r="B84" t="str">
            <v>Arredondo Zuñiga Victor Manuel</v>
          </cell>
          <cell r="C84">
            <v>6384</v>
          </cell>
          <cell r="D84">
            <v>0</v>
          </cell>
          <cell r="E84">
            <v>0</v>
          </cell>
          <cell r="F84">
            <v>0</v>
          </cell>
          <cell r="G84">
            <v>6384</v>
          </cell>
          <cell r="H84">
            <v>0</v>
          </cell>
          <cell r="I84">
            <v>0</v>
          </cell>
          <cell r="J84">
            <v>0</v>
          </cell>
          <cell r="K84">
            <v>-250.2</v>
          </cell>
          <cell r="L84">
            <v>0</v>
          </cell>
          <cell r="M84">
            <v>424.2</v>
          </cell>
          <cell r="N84">
            <v>174</v>
          </cell>
          <cell r="O84">
            <v>175.32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349.32</v>
          </cell>
          <cell r="AA84">
            <v>6034.68</v>
          </cell>
          <cell r="AB84">
            <v>129.18</v>
          </cell>
          <cell r="AC84">
            <v>232.5</v>
          </cell>
          <cell r="AD84">
            <v>677.64</v>
          </cell>
          <cell r="AE84">
            <v>147.62</v>
          </cell>
          <cell r="AF84">
            <v>127.68</v>
          </cell>
          <cell r="AG84">
            <v>3690.6</v>
          </cell>
          <cell r="AH84">
            <v>1039.32</v>
          </cell>
          <cell r="AI84">
            <v>369.06</v>
          </cell>
          <cell r="AJ84">
            <v>73.819999999999993</v>
          </cell>
          <cell r="AK84">
            <v>0</v>
          </cell>
          <cell r="AL84">
            <v>5448.1</v>
          </cell>
        </row>
        <row r="85">
          <cell r="A85" t="str">
            <v>00839</v>
          </cell>
          <cell r="B85" t="str">
            <v>Reyes Granada Araceli Janeth</v>
          </cell>
          <cell r="C85">
            <v>15033</v>
          </cell>
          <cell r="D85">
            <v>0</v>
          </cell>
          <cell r="E85">
            <v>3000</v>
          </cell>
          <cell r="F85">
            <v>0</v>
          </cell>
          <cell r="G85">
            <v>18033</v>
          </cell>
          <cell r="H85">
            <v>0</v>
          </cell>
          <cell r="I85">
            <v>2317.4</v>
          </cell>
          <cell r="J85">
            <v>0</v>
          </cell>
          <cell r="K85">
            <v>0</v>
          </cell>
          <cell r="L85">
            <v>0</v>
          </cell>
          <cell r="M85">
            <v>2429.64</v>
          </cell>
          <cell r="N85">
            <v>2429.64</v>
          </cell>
          <cell r="O85">
            <v>461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5208.04</v>
          </cell>
          <cell r="AA85">
            <v>12824.96</v>
          </cell>
          <cell r="AB85">
            <v>311.06</v>
          </cell>
          <cell r="AC85">
            <v>559.9</v>
          </cell>
          <cell r="AD85">
            <v>966.34</v>
          </cell>
          <cell r="AE85">
            <v>355.48</v>
          </cell>
          <cell r="AF85">
            <v>360.66</v>
          </cell>
          <cell r="AG85">
            <v>8887.2000000000007</v>
          </cell>
          <cell r="AH85">
            <v>1837.3</v>
          </cell>
          <cell r="AI85">
            <v>888.72</v>
          </cell>
          <cell r="AJ85">
            <v>177.74</v>
          </cell>
          <cell r="AK85">
            <v>0</v>
          </cell>
          <cell r="AL85">
            <v>12507.1</v>
          </cell>
        </row>
        <row r="86">
          <cell r="A86" t="str">
            <v>00840</v>
          </cell>
          <cell r="B86" t="str">
            <v>Navarro Villa Lorena</v>
          </cell>
          <cell r="C86">
            <v>12396</v>
          </cell>
          <cell r="D86">
            <v>0</v>
          </cell>
          <cell r="E86">
            <v>3000</v>
          </cell>
          <cell r="F86">
            <v>0</v>
          </cell>
          <cell r="G86">
            <v>15396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1866.38</v>
          </cell>
          <cell r="N86">
            <v>1866.38</v>
          </cell>
          <cell r="O86">
            <v>360.26</v>
          </cell>
          <cell r="P86">
            <v>500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2726.64</v>
          </cell>
          <cell r="AA86">
            <v>12669.36</v>
          </cell>
          <cell r="AB86">
            <v>247.54</v>
          </cell>
          <cell r="AC86">
            <v>445.58</v>
          </cell>
          <cell r="AD86">
            <v>862.9</v>
          </cell>
          <cell r="AE86">
            <v>282.89999999999998</v>
          </cell>
          <cell r="AF86">
            <v>307.92</v>
          </cell>
          <cell r="AG86">
            <v>7072.64</v>
          </cell>
          <cell r="AH86">
            <v>1556.02</v>
          </cell>
          <cell r="AI86">
            <v>707.26</v>
          </cell>
          <cell r="AJ86">
            <v>141.46</v>
          </cell>
          <cell r="AK86">
            <v>0</v>
          </cell>
          <cell r="AL86">
            <v>10068.200000000001</v>
          </cell>
        </row>
        <row r="87">
          <cell r="A87" t="str">
            <v>00842</v>
          </cell>
          <cell r="B87" t="str">
            <v>Mendez Salcedo Jorge Alberto</v>
          </cell>
          <cell r="C87">
            <v>10440</v>
          </cell>
          <cell r="D87">
            <v>0</v>
          </cell>
          <cell r="E87">
            <v>6989.48</v>
          </cell>
          <cell r="F87">
            <v>0</v>
          </cell>
          <cell r="G87">
            <v>17429.48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2300.7399999999998</v>
          </cell>
          <cell r="N87">
            <v>2300.7399999999998</v>
          </cell>
          <cell r="O87">
            <v>493.48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2794.22</v>
          </cell>
          <cell r="AA87">
            <v>14635.26</v>
          </cell>
          <cell r="AB87">
            <v>331.54</v>
          </cell>
          <cell r="AC87">
            <v>596.78</v>
          </cell>
          <cell r="AD87">
            <v>999.7</v>
          </cell>
          <cell r="AE87">
            <v>378.92</v>
          </cell>
          <cell r="AF87">
            <v>348.58</v>
          </cell>
          <cell r="AG87">
            <v>9472.7999999999993</v>
          </cell>
          <cell r="AH87">
            <v>1928.02</v>
          </cell>
          <cell r="AI87">
            <v>947.28</v>
          </cell>
          <cell r="AJ87">
            <v>189.46</v>
          </cell>
          <cell r="AK87">
            <v>0</v>
          </cell>
          <cell r="AL87">
            <v>13265.06</v>
          </cell>
        </row>
        <row r="88">
          <cell r="A88" t="str">
            <v>00855</v>
          </cell>
          <cell r="B88" t="str">
            <v>Luna Medrano Cesar Alejandro</v>
          </cell>
          <cell r="C88">
            <v>9000</v>
          </cell>
          <cell r="D88">
            <v>0</v>
          </cell>
          <cell r="E88">
            <v>3400</v>
          </cell>
          <cell r="F88">
            <v>0</v>
          </cell>
          <cell r="G88">
            <v>12400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1254.1400000000001</v>
          </cell>
          <cell r="N88">
            <v>1254.1400000000001</v>
          </cell>
          <cell r="O88">
            <v>290.86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1545</v>
          </cell>
          <cell r="AA88">
            <v>10855</v>
          </cell>
          <cell r="AB88">
            <v>203.76</v>
          </cell>
          <cell r="AC88">
            <v>366.78</v>
          </cell>
          <cell r="AD88">
            <v>791.6</v>
          </cell>
          <cell r="AE88">
            <v>232.88</v>
          </cell>
          <cell r="AF88">
            <v>248</v>
          </cell>
          <cell r="AG88">
            <v>5821.8</v>
          </cell>
          <cell r="AH88">
            <v>1362.14</v>
          </cell>
          <cell r="AI88">
            <v>582.17999999999995</v>
          </cell>
          <cell r="AJ88">
            <v>116.44</v>
          </cell>
          <cell r="AK88">
            <v>0</v>
          </cell>
          <cell r="AL88">
            <v>8363.44</v>
          </cell>
        </row>
        <row r="89">
          <cell r="A89" t="str">
            <v>00861</v>
          </cell>
          <cell r="B89" t="str">
            <v>Cuellar Hernandez Rocio Elizabeth</v>
          </cell>
          <cell r="C89">
            <v>4251</v>
          </cell>
          <cell r="D89">
            <v>0</v>
          </cell>
          <cell r="E89">
            <v>0</v>
          </cell>
          <cell r="F89">
            <v>0</v>
          </cell>
          <cell r="G89">
            <v>4251</v>
          </cell>
          <cell r="H89">
            <v>0</v>
          </cell>
          <cell r="I89">
            <v>0</v>
          </cell>
          <cell r="J89">
            <v>0</v>
          </cell>
          <cell r="K89">
            <v>-377.42</v>
          </cell>
          <cell r="L89">
            <v>-133.86000000000001</v>
          </cell>
          <cell r="M89">
            <v>243.58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-133.86000000000001</v>
          </cell>
          <cell r="AA89">
            <v>4384.8599999999997</v>
          </cell>
          <cell r="AB89">
            <v>160.54</v>
          </cell>
          <cell r="AC89">
            <v>288.95999999999998</v>
          </cell>
          <cell r="AD89">
            <v>709.02</v>
          </cell>
          <cell r="AE89">
            <v>135.18</v>
          </cell>
          <cell r="AF89">
            <v>85.02</v>
          </cell>
          <cell r="AG89">
            <v>3379.66</v>
          </cell>
          <cell r="AH89">
            <v>1158.52</v>
          </cell>
          <cell r="AI89">
            <v>337.96</v>
          </cell>
          <cell r="AJ89">
            <v>67.599999999999994</v>
          </cell>
          <cell r="AK89">
            <v>0</v>
          </cell>
          <cell r="AL89">
            <v>5163.9399999999996</v>
          </cell>
        </row>
        <row r="90">
          <cell r="A90" t="str">
            <v>00862</v>
          </cell>
          <cell r="B90" t="str">
            <v>Ortiz Gallardo Yuri Ernestina</v>
          </cell>
          <cell r="C90">
            <v>4251</v>
          </cell>
          <cell r="D90">
            <v>0</v>
          </cell>
          <cell r="E90">
            <v>0</v>
          </cell>
          <cell r="F90">
            <v>0</v>
          </cell>
          <cell r="G90">
            <v>4251</v>
          </cell>
          <cell r="H90">
            <v>0</v>
          </cell>
          <cell r="I90">
            <v>0</v>
          </cell>
          <cell r="J90">
            <v>0</v>
          </cell>
          <cell r="K90">
            <v>-377.42</v>
          </cell>
          <cell r="L90">
            <v>-133.86000000000001</v>
          </cell>
          <cell r="M90">
            <v>243.58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-133.86000000000001</v>
          </cell>
          <cell r="AA90">
            <v>4384.8599999999997</v>
          </cell>
          <cell r="AB90">
            <v>160.54</v>
          </cell>
          <cell r="AC90">
            <v>288.95999999999998</v>
          </cell>
          <cell r="AD90">
            <v>709.02</v>
          </cell>
          <cell r="AE90">
            <v>135.18</v>
          </cell>
          <cell r="AF90">
            <v>85.02</v>
          </cell>
          <cell r="AG90">
            <v>3379.66</v>
          </cell>
          <cell r="AH90">
            <v>1158.52</v>
          </cell>
          <cell r="AI90">
            <v>337.96</v>
          </cell>
          <cell r="AJ90">
            <v>67.599999999999994</v>
          </cell>
          <cell r="AK90">
            <v>0</v>
          </cell>
          <cell r="AL90">
            <v>5163.9399999999996</v>
          </cell>
        </row>
        <row r="91">
          <cell r="A91" t="str">
            <v>00863</v>
          </cell>
          <cell r="B91" t="str">
            <v>Larios Calvario Manuel</v>
          </cell>
          <cell r="C91">
            <v>6999.9</v>
          </cell>
          <cell r="D91">
            <v>0</v>
          </cell>
          <cell r="E91">
            <v>1476.42</v>
          </cell>
          <cell r="F91">
            <v>0</v>
          </cell>
          <cell r="G91">
            <v>8476.32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651.86</v>
          </cell>
          <cell r="N91">
            <v>651.86</v>
          </cell>
          <cell r="O91">
            <v>232.62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884.48</v>
          </cell>
          <cell r="AA91">
            <v>7591.84</v>
          </cell>
          <cell r="AB91">
            <v>167.04</v>
          </cell>
          <cell r="AC91">
            <v>300.68</v>
          </cell>
          <cell r="AD91">
            <v>731.8</v>
          </cell>
          <cell r="AE91">
            <v>190.9</v>
          </cell>
          <cell r="AF91">
            <v>169.52</v>
          </cell>
          <cell r="AG91">
            <v>4772.7</v>
          </cell>
          <cell r="AH91">
            <v>1199.52</v>
          </cell>
          <cell r="AI91">
            <v>477.26</v>
          </cell>
          <cell r="AJ91">
            <v>95.46</v>
          </cell>
          <cell r="AK91">
            <v>0</v>
          </cell>
          <cell r="AL91">
            <v>6905.36</v>
          </cell>
        </row>
        <row r="92">
          <cell r="A92" t="str">
            <v>00879</v>
          </cell>
          <cell r="B92" t="str">
            <v>Santana Aguilar Maria Felix</v>
          </cell>
          <cell r="C92">
            <v>7500</v>
          </cell>
          <cell r="D92">
            <v>0</v>
          </cell>
          <cell r="E92">
            <v>5100</v>
          </cell>
          <cell r="F92">
            <v>0</v>
          </cell>
          <cell r="G92">
            <v>12600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1289.98</v>
          </cell>
          <cell r="N92">
            <v>1289.98</v>
          </cell>
          <cell r="O92">
            <v>273.74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1563.72</v>
          </cell>
          <cell r="AA92">
            <v>11036.28</v>
          </cell>
          <cell r="AB92">
            <v>192.98</v>
          </cell>
          <cell r="AC92">
            <v>347.38</v>
          </cell>
          <cell r="AD92">
            <v>774.06</v>
          </cell>
          <cell r="AE92">
            <v>220.56</v>
          </cell>
          <cell r="AF92">
            <v>252</v>
          </cell>
          <cell r="AG92">
            <v>5513.84</v>
          </cell>
          <cell r="AH92">
            <v>1314.42</v>
          </cell>
          <cell r="AI92">
            <v>551.38</v>
          </cell>
          <cell r="AJ92">
            <v>110.28</v>
          </cell>
          <cell r="AK92">
            <v>0</v>
          </cell>
          <cell r="AL92">
            <v>7962.48</v>
          </cell>
        </row>
        <row r="93">
          <cell r="A93" t="str">
            <v>00885</v>
          </cell>
          <cell r="B93" t="str">
            <v>Homs Tirado Maria Elena</v>
          </cell>
          <cell r="C93">
            <v>10440</v>
          </cell>
          <cell r="D93">
            <v>0</v>
          </cell>
          <cell r="E93">
            <v>6989.48</v>
          </cell>
          <cell r="F93">
            <v>0</v>
          </cell>
          <cell r="G93">
            <v>17429.48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2300.7399999999998</v>
          </cell>
          <cell r="N93">
            <v>2300.7399999999998</v>
          </cell>
          <cell r="O93">
            <v>493.48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2794.22</v>
          </cell>
          <cell r="AA93">
            <v>14635.26</v>
          </cell>
          <cell r="AB93">
            <v>331.54</v>
          </cell>
          <cell r="AC93">
            <v>596.78</v>
          </cell>
          <cell r="AD93">
            <v>999.7</v>
          </cell>
          <cell r="AE93">
            <v>378.92</v>
          </cell>
          <cell r="AF93">
            <v>348.58</v>
          </cell>
          <cell r="AG93">
            <v>9472.7999999999993</v>
          </cell>
          <cell r="AH93">
            <v>1928.02</v>
          </cell>
          <cell r="AI93">
            <v>947.28</v>
          </cell>
          <cell r="AJ93">
            <v>189.46</v>
          </cell>
          <cell r="AK93">
            <v>0</v>
          </cell>
          <cell r="AL93">
            <v>13265.06</v>
          </cell>
        </row>
        <row r="94">
          <cell r="A94" t="str">
            <v>00886</v>
          </cell>
          <cell r="B94" t="str">
            <v>Robles Limon Carlos Guillermo</v>
          </cell>
          <cell r="C94">
            <v>6000</v>
          </cell>
          <cell r="D94">
            <v>0</v>
          </cell>
          <cell r="E94">
            <v>3940</v>
          </cell>
          <cell r="F94">
            <v>0</v>
          </cell>
          <cell r="G94">
            <v>9940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834.24</v>
          </cell>
          <cell r="N94">
            <v>834.24</v>
          </cell>
          <cell r="O94">
            <v>250.38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1084.6199999999999</v>
          </cell>
          <cell r="AA94">
            <v>8855.3799999999992</v>
          </cell>
          <cell r="AB94">
            <v>178.24</v>
          </cell>
          <cell r="AC94">
            <v>320.82</v>
          </cell>
          <cell r="AD94">
            <v>750.04</v>
          </cell>
          <cell r="AE94">
            <v>203.7</v>
          </cell>
          <cell r="AF94">
            <v>198.8</v>
          </cell>
          <cell r="AG94">
            <v>5092.5</v>
          </cell>
          <cell r="AH94">
            <v>1249.0999999999999</v>
          </cell>
          <cell r="AI94">
            <v>509.26</v>
          </cell>
          <cell r="AJ94">
            <v>101.86</v>
          </cell>
          <cell r="AK94">
            <v>0</v>
          </cell>
          <cell r="AL94">
            <v>7355.22</v>
          </cell>
        </row>
        <row r="95">
          <cell r="A95" t="str">
            <v>00910</v>
          </cell>
          <cell r="B95" t="str">
            <v>Rodriguez Prudencio Brenda Citlali</v>
          </cell>
          <cell r="C95">
            <v>4500</v>
          </cell>
          <cell r="D95">
            <v>0</v>
          </cell>
          <cell r="E95">
            <v>2500</v>
          </cell>
          <cell r="F95">
            <v>0</v>
          </cell>
          <cell r="G95">
            <v>7000</v>
          </cell>
          <cell r="H95">
            <v>0</v>
          </cell>
          <cell r="I95">
            <v>0</v>
          </cell>
          <cell r="J95">
            <v>0</v>
          </cell>
          <cell r="K95">
            <v>-250.2</v>
          </cell>
          <cell r="L95">
            <v>0</v>
          </cell>
          <cell r="M95">
            <v>491.22</v>
          </cell>
          <cell r="N95">
            <v>241.02</v>
          </cell>
          <cell r="O95">
            <v>181.98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423</v>
          </cell>
          <cell r="AA95">
            <v>6577</v>
          </cell>
          <cell r="AB95">
            <v>134.08000000000001</v>
          </cell>
          <cell r="AC95">
            <v>241.36</v>
          </cell>
          <cell r="AD95">
            <v>682.58</v>
          </cell>
          <cell r="AE95">
            <v>153.24</v>
          </cell>
          <cell r="AF95">
            <v>140</v>
          </cell>
          <cell r="AG95">
            <v>3831</v>
          </cell>
          <cell r="AH95">
            <v>1058.02</v>
          </cell>
          <cell r="AI95">
            <v>383.1</v>
          </cell>
          <cell r="AJ95">
            <v>76.62</v>
          </cell>
          <cell r="AK95">
            <v>0</v>
          </cell>
          <cell r="AL95">
            <v>5641.98</v>
          </cell>
        </row>
        <row r="96">
          <cell r="A96" t="str">
            <v>00933</v>
          </cell>
          <cell r="B96" t="str">
            <v>Gallardo Flores Emmanuel Alejandro</v>
          </cell>
          <cell r="C96">
            <v>4500</v>
          </cell>
          <cell r="D96">
            <v>0</v>
          </cell>
          <cell r="E96">
            <v>2500</v>
          </cell>
          <cell r="F96">
            <v>0</v>
          </cell>
          <cell r="G96">
            <v>7000</v>
          </cell>
          <cell r="H96">
            <v>0</v>
          </cell>
          <cell r="I96">
            <v>0</v>
          </cell>
          <cell r="J96">
            <v>0</v>
          </cell>
          <cell r="K96">
            <v>-250.2</v>
          </cell>
          <cell r="L96">
            <v>0</v>
          </cell>
          <cell r="M96">
            <v>491.22</v>
          </cell>
          <cell r="N96">
            <v>241.02</v>
          </cell>
          <cell r="O96">
            <v>181.98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423</v>
          </cell>
          <cell r="AA96">
            <v>6577</v>
          </cell>
          <cell r="AB96">
            <v>134.08000000000001</v>
          </cell>
          <cell r="AC96">
            <v>241.36</v>
          </cell>
          <cell r="AD96">
            <v>682.58</v>
          </cell>
          <cell r="AE96">
            <v>153.24</v>
          </cell>
          <cell r="AF96">
            <v>140</v>
          </cell>
          <cell r="AG96">
            <v>3831</v>
          </cell>
          <cell r="AH96">
            <v>1058.02</v>
          </cell>
          <cell r="AI96">
            <v>383.1</v>
          </cell>
          <cell r="AJ96">
            <v>76.62</v>
          </cell>
          <cell r="AK96">
            <v>0</v>
          </cell>
          <cell r="AL96">
            <v>5641.98</v>
          </cell>
        </row>
        <row r="97">
          <cell r="A97" t="str">
            <v>00936</v>
          </cell>
          <cell r="B97" t="str">
            <v>Hernandez Arriaga Erik Daniel</v>
          </cell>
          <cell r="C97">
            <v>6000</v>
          </cell>
          <cell r="D97">
            <v>0</v>
          </cell>
          <cell r="E97">
            <v>2500</v>
          </cell>
          <cell r="F97">
            <v>0</v>
          </cell>
          <cell r="G97">
            <v>8500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654.41999999999996</v>
          </cell>
          <cell r="N97">
            <v>654.41999999999996</v>
          </cell>
          <cell r="O97">
            <v>202.88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857.3</v>
          </cell>
          <cell r="AA97">
            <v>7642.7</v>
          </cell>
          <cell r="AB97">
            <v>148.28</v>
          </cell>
          <cell r="AC97">
            <v>266.92</v>
          </cell>
          <cell r="AD97">
            <v>701.26</v>
          </cell>
          <cell r="AE97">
            <v>169.46</v>
          </cell>
          <cell r="AF97">
            <v>170</v>
          </cell>
          <cell r="AG97">
            <v>4236.76</v>
          </cell>
          <cell r="AH97">
            <v>1116.46</v>
          </cell>
          <cell r="AI97">
            <v>423.68</v>
          </cell>
          <cell r="AJ97">
            <v>84.74</v>
          </cell>
          <cell r="AK97">
            <v>0</v>
          </cell>
          <cell r="AL97">
            <v>6201.1</v>
          </cell>
        </row>
        <row r="98">
          <cell r="A98" t="str">
            <v>00940</v>
          </cell>
          <cell r="B98" t="str">
            <v>Alvarez Rostro Laura Patricia</v>
          </cell>
          <cell r="C98">
            <v>4118</v>
          </cell>
          <cell r="D98">
            <v>0</v>
          </cell>
          <cell r="E98">
            <v>0</v>
          </cell>
          <cell r="F98">
            <v>0</v>
          </cell>
          <cell r="G98">
            <v>4118</v>
          </cell>
          <cell r="H98">
            <v>0</v>
          </cell>
          <cell r="I98">
            <v>0</v>
          </cell>
          <cell r="J98">
            <v>0</v>
          </cell>
          <cell r="K98">
            <v>-377.42</v>
          </cell>
          <cell r="L98">
            <v>-142.37</v>
          </cell>
          <cell r="M98">
            <v>235.06</v>
          </cell>
          <cell r="N98">
            <v>0</v>
          </cell>
          <cell r="O98">
            <v>111.25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-31.12</v>
          </cell>
          <cell r="AA98">
            <v>4149.12</v>
          </cell>
          <cell r="AB98">
            <v>80.45</v>
          </cell>
          <cell r="AC98">
            <v>144.81</v>
          </cell>
          <cell r="AD98">
            <v>634.67999999999995</v>
          </cell>
          <cell r="AE98">
            <v>91.94</v>
          </cell>
          <cell r="AF98">
            <v>82.36</v>
          </cell>
          <cell r="AG98">
            <v>2298.52</v>
          </cell>
          <cell r="AH98">
            <v>859.94</v>
          </cell>
          <cell r="AI98">
            <v>229.86</v>
          </cell>
          <cell r="AJ98">
            <v>45.97</v>
          </cell>
          <cell r="AK98">
            <v>0</v>
          </cell>
          <cell r="AL98">
            <v>3608.59</v>
          </cell>
        </row>
        <row r="99">
          <cell r="A99" t="str">
            <v>00941</v>
          </cell>
          <cell r="B99" t="str">
            <v>Olivares Arevalo Ana Victoria</v>
          </cell>
          <cell r="C99">
            <v>3692</v>
          </cell>
          <cell r="D99">
            <v>0</v>
          </cell>
          <cell r="E99">
            <v>0</v>
          </cell>
          <cell r="F99">
            <v>0</v>
          </cell>
          <cell r="G99">
            <v>3692</v>
          </cell>
          <cell r="H99">
            <v>0</v>
          </cell>
          <cell r="I99">
            <v>0</v>
          </cell>
          <cell r="J99">
            <v>0</v>
          </cell>
          <cell r="K99">
            <v>-382.46</v>
          </cell>
          <cell r="L99">
            <v>-174.67</v>
          </cell>
          <cell r="M99">
            <v>207.79</v>
          </cell>
          <cell r="N99">
            <v>0</v>
          </cell>
          <cell r="O99">
            <v>99.55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-75.12</v>
          </cell>
          <cell r="AA99">
            <v>3767.12</v>
          </cell>
          <cell r="AB99">
            <v>71.83</v>
          </cell>
          <cell r="AC99">
            <v>129.30000000000001</v>
          </cell>
          <cell r="AD99">
            <v>571.21</v>
          </cell>
          <cell r="AE99">
            <v>91.94</v>
          </cell>
          <cell r="AF99">
            <v>73.84</v>
          </cell>
          <cell r="AG99">
            <v>2052.25</v>
          </cell>
          <cell r="AH99">
            <v>772.34</v>
          </cell>
          <cell r="AI99">
            <v>229.86</v>
          </cell>
          <cell r="AJ99">
            <v>41.05</v>
          </cell>
          <cell r="AK99">
            <v>0</v>
          </cell>
          <cell r="AL99">
            <v>3261.28</v>
          </cell>
        </row>
        <row r="100">
          <cell r="A100" t="str">
            <v>00942</v>
          </cell>
          <cell r="B100" t="str">
            <v>Robles De León Ma Guadalupe</v>
          </cell>
          <cell r="C100">
            <v>4500</v>
          </cell>
          <cell r="D100">
            <v>0</v>
          </cell>
          <cell r="E100">
            <v>4000</v>
          </cell>
          <cell r="F100">
            <v>0</v>
          </cell>
          <cell r="G100">
            <v>8500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654.41999999999996</v>
          </cell>
          <cell r="N100">
            <v>654.41999999999996</v>
          </cell>
          <cell r="O100">
            <v>123.58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778</v>
          </cell>
          <cell r="AA100">
            <v>7722</v>
          </cell>
          <cell r="AB100">
            <v>91.06</v>
          </cell>
          <cell r="AC100">
            <v>163.9</v>
          </cell>
          <cell r="AD100">
            <v>639.54</v>
          </cell>
          <cell r="AE100">
            <v>104.06</v>
          </cell>
          <cell r="AF100">
            <v>170</v>
          </cell>
          <cell r="AG100">
            <v>2601.46</v>
          </cell>
          <cell r="AH100">
            <v>894.5</v>
          </cell>
          <cell r="AI100">
            <v>260.14</v>
          </cell>
          <cell r="AJ100">
            <v>52.02</v>
          </cell>
          <cell r="AK100">
            <v>0</v>
          </cell>
          <cell r="AL100">
            <v>4082.18</v>
          </cell>
        </row>
        <row r="101">
          <cell r="A101" t="str">
            <v>Total Depto</v>
          </cell>
          <cell r="C101" t="str">
            <v xml:space="preserve">  -----------------------</v>
          </cell>
          <cell r="D101" t="str">
            <v xml:space="preserve">  -----------------------</v>
          </cell>
          <cell r="E101" t="str">
            <v xml:space="preserve">  -----------------------</v>
          </cell>
          <cell r="F101" t="str">
            <v xml:space="preserve">  -----------------------</v>
          </cell>
          <cell r="G101" t="str">
            <v xml:space="preserve">  -----------------------</v>
          </cell>
          <cell r="H101" t="str">
            <v xml:space="preserve">  -----------------------</v>
          </cell>
          <cell r="I101" t="str">
            <v xml:space="preserve">  -----------------------</v>
          </cell>
          <cell r="J101" t="str">
            <v xml:space="preserve">  -----------------------</v>
          </cell>
          <cell r="K101" t="str">
            <v xml:space="preserve">  -----------------------</v>
          </cell>
          <cell r="L101" t="str">
            <v xml:space="preserve">  -----------------------</v>
          </cell>
          <cell r="M101" t="str">
            <v xml:space="preserve">  -----------------------</v>
          </cell>
          <cell r="N101" t="str">
            <v xml:space="preserve">  -----------------------</v>
          </cell>
          <cell r="O101" t="str">
            <v xml:space="preserve">  -----------------------</v>
          </cell>
          <cell r="P101" t="str">
            <v xml:space="preserve">  -----------------------</v>
          </cell>
          <cell r="Q101" t="str">
            <v xml:space="preserve">  -----------------------</v>
          </cell>
          <cell r="R101" t="str">
            <v xml:space="preserve">  -----------------------</v>
          </cell>
          <cell r="S101" t="str">
            <v xml:space="preserve">  -----------------------</v>
          </cell>
          <cell r="T101" t="str">
            <v xml:space="preserve">  -----------------------</v>
          </cell>
          <cell r="U101" t="str">
            <v xml:space="preserve">  -----------------------</v>
          </cell>
          <cell r="V101" t="str">
            <v xml:space="preserve">  -----------------------</v>
          </cell>
          <cell r="W101" t="str">
            <v xml:space="preserve">  -----------------------</v>
          </cell>
          <cell r="X101" t="str">
            <v xml:space="preserve">  -----------------------</v>
          </cell>
          <cell r="Y101" t="str">
            <v xml:space="preserve">  -----------------------</v>
          </cell>
          <cell r="Z101" t="str">
            <v xml:space="preserve">  -----------------------</v>
          </cell>
          <cell r="AA101" t="str">
            <v xml:space="preserve">  -----------------------</v>
          </cell>
          <cell r="AB101" t="str">
            <v xml:space="preserve">  -----------------------</v>
          </cell>
          <cell r="AC101" t="str">
            <v xml:space="preserve">  -----------------------</v>
          </cell>
          <cell r="AD101" t="str">
            <v xml:space="preserve">  -----------------------</v>
          </cell>
          <cell r="AE101" t="str">
            <v xml:space="preserve">  -----------------------</v>
          </cell>
          <cell r="AF101" t="str">
            <v xml:space="preserve">  -----------------------</v>
          </cell>
          <cell r="AG101" t="str">
            <v xml:space="preserve">  -----------------------</v>
          </cell>
          <cell r="AH101" t="str">
            <v xml:space="preserve">  -----------------------</v>
          </cell>
          <cell r="AI101" t="str">
            <v xml:space="preserve">  -----------------------</v>
          </cell>
          <cell r="AJ101" t="str">
            <v xml:space="preserve">  -----------------------</v>
          </cell>
          <cell r="AK101" t="str">
            <v xml:space="preserve">  -----------------------</v>
          </cell>
          <cell r="AL101" t="str">
            <v xml:space="preserve">  -----------------------</v>
          </cell>
        </row>
        <row r="102">
          <cell r="C102">
            <v>193424.66</v>
          </cell>
          <cell r="D102">
            <v>864.5</v>
          </cell>
          <cell r="E102">
            <v>47595.38</v>
          </cell>
          <cell r="F102">
            <v>0</v>
          </cell>
          <cell r="G102">
            <v>241884.54</v>
          </cell>
          <cell r="H102">
            <v>0</v>
          </cell>
          <cell r="I102">
            <v>9854.6</v>
          </cell>
          <cell r="J102">
            <v>6962.41</v>
          </cell>
          <cell r="K102">
            <v>-2996.42</v>
          </cell>
          <cell r="L102">
            <v>-610.44000000000005</v>
          </cell>
          <cell r="M102">
            <v>24086.54</v>
          </cell>
          <cell r="N102">
            <v>21700.51</v>
          </cell>
          <cell r="O102">
            <v>6174.29</v>
          </cell>
          <cell r="P102">
            <v>5950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50031.37</v>
          </cell>
          <cell r="AA102">
            <v>191853.17</v>
          </cell>
          <cell r="AB102">
            <v>4624.76</v>
          </cell>
          <cell r="AC102">
            <v>8324.57</v>
          </cell>
          <cell r="AD102">
            <v>18893.95</v>
          </cell>
          <cell r="AE102">
            <v>5262.63</v>
          </cell>
          <cell r="AF102">
            <v>4837.6499999999996</v>
          </cell>
          <cell r="AG102">
            <v>129721.5</v>
          </cell>
          <cell r="AH102">
            <v>31843.279999999999</v>
          </cell>
          <cell r="AI102">
            <v>13156.7</v>
          </cell>
          <cell r="AJ102">
            <v>2594.5</v>
          </cell>
          <cell r="AK102">
            <v>0</v>
          </cell>
          <cell r="AL102">
            <v>187416.26</v>
          </cell>
        </row>
        <row r="104">
          <cell r="A104" t="str">
            <v>Departamento 4108 CDE SECRETARIA DE GESTION SOCIAL</v>
          </cell>
        </row>
        <row r="105">
          <cell r="A105" t="str">
            <v>00860</v>
          </cell>
          <cell r="B105" t="str">
            <v>De La Torre Gonzalez Juan Carlos</v>
          </cell>
          <cell r="C105">
            <v>10440</v>
          </cell>
          <cell r="D105">
            <v>0</v>
          </cell>
          <cell r="E105">
            <v>6989.48</v>
          </cell>
          <cell r="F105">
            <v>0</v>
          </cell>
          <cell r="G105">
            <v>17429.48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2300.7399999999998</v>
          </cell>
          <cell r="N105">
            <v>2300.7399999999998</v>
          </cell>
          <cell r="O105">
            <v>493.48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2794.22</v>
          </cell>
          <cell r="AA105">
            <v>14635.26</v>
          </cell>
          <cell r="AB105">
            <v>331.54</v>
          </cell>
          <cell r="AC105">
            <v>596.78</v>
          </cell>
          <cell r="AD105">
            <v>999.7</v>
          </cell>
          <cell r="AE105">
            <v>378.92</v>
          </cell>
          <cell r="AF105">
            <v>348.58</v>
          </cell>
          <cell r="AG105">
            <v>9472.7999999999993</v>
          </cell>
          <cell r="AH105">
            <v>1928.02</v>
          </cell>
          <cell r="AI105">
            <v>947.28</v>
          </cell>
          <cell r="AJ105">
            <v>189.46</v>
          </cell>
          <cell r="AK105">
            <v>0</v>
          </cell>
          <cell r="AL105">
            <v>13265.06</v>
          </cell>
        </row>
        <row r="106">
          <cell r="A106" t="str">
            <v>Total Depto</v>
          </cell>
          <cell r="C106" t="str">
            <v xml:space="preserve">  -----------------------</v>
          </cell>
          <cell r="D106" t="str">
            <v xml:space="preserve">  -----------------------</v>
          </cell>
          <cell r="E106" t="str">
            <v xml:space="preserve">  -----------------------</v>
          </cell>
          <cell r="F106" t="str">
            <v xml:space="preserve">  -----------------------</v>
          </cell>
          <cell r="G106" t="str">
            <v xml:space="preserve">  -----------------------</v>
          </cell>
          <cell r="H106" t="str">
            <v xml:space="preserve">  -----------------------</v>
          </cell>
          <cell r="I106" t="str">
            <v xml:space="preserve">  -----------------------</v>
          </cell>
          <cell r="J106" t="str">
            <v xml:space="preserve">  -----------------------</v>
          </cell>
          <cell r="K106" t="str">
            <v xml:space="preserve">  -----------------------</v>
          </cell>
          <cell r="L106" t="str">
            <v xml:space="preserve">  -----------------------</v>
          </cell>
          <cell r="M106" t="str">
            <v xml:space="preserve">  -----------------------</v>
          </cell>
          <cell r="N106" t="str">
            <v xml:space="preserve">  -----------------------</v>
          </cell>
          <cell r="O106" t="str">
            <v xml:space="preserve">  -----------------------</v>
          </cell>
          <cell r="P106" t="str">
            <v xml:space="preserve">  -----------------------</v>
          </cell>
          <cell r="Q106" t="str">
            <v xml:space="preserve">  -----------------------</v>
          </cell>
          <cell r="R106" t="str">
            <v xml:space="preserve">  -----------------------</v>
          </cell>
          <cell r="S106" t="str">
            <v xml:space="preserve">  -----------------------</v>
          </cell>
          <cell r="T106" t="str">
            <v xml:space="preserve">  -----------------------</v>
          </cell>
          <cell r="U106" t="str">
            <v xml:space="preserve">  -----------------------</v>
          </cell>
          <cell r="V106" t="str">
            <v xml:space="preserve">  -----------------------</v>
          </cell>
          <cell r="W106" t="str">
            <v xml:space="preserve">  -----------------------</v>
          </cell>
          <cell r="X106" t="str">
            <v xml:space="preserve">  -----------------------</v>
          </cell>
          <cell r="Y106" t="str">
            <v xml:space="preserve">  -----------------------</v>
          </cell>
          <cell r="Z106" t="str">
            <v xml:space="preserve">  -----------------------</v>
          </cell>
          <cell r="AA106" t="str">
            <v xml:space="preserve">  -----------------------</v>
          </cell>
          <cell r="AB106" t="str">
            <v xml:space="preserve">  -----------------------</v>
          </cell>
          <cell r="AC106" t="str">
            <v xml:space="preserve">  -----------------------</v>
          </cell>
          <cell r="AD106" t="str">
            <v xml:space="preserve">  -----------------------</v>
          </cell>
          <cell r="AE106" t="str">
            <v xml:space="preserve">  -----------------------</v>
          </cell>
          <cell r="AF106" t="str">
            <v xml:space="preserve">  -----------------------</v>
          </cell>
          <cell r="AG106" t="str">
            <v xml:space="preserve">  -----------------------</v>
          </cell>
          <cell r="AH106" t="str">
            <v xml:space="preserve">  -----------------------</v>
          </cell>
          <cell r="AI106" t="str">
            <v xml:space="preserve">  -----------------------</v>
          </cell>
          <cell r="AJ106" t="str">
            <v xml:space="preserve">  -----------------------</v>
          </cell>
          <cell r="AK106" t="str">
            <v xml:space="preserve">  -----------------------</v>
          </cell>
          <cell r="AL106" t="str">
            <v xml:space="preserve">  -----------------------</v>
          </cell>
        </row>
        <row r="107">
          <cell r="C107">
            <v>10440</v>
          </cell>
          <cell r="D107">
            <v>0</v>
          </cell>
          <cell r="E107">
            <v>6989.48</v>
          </cell>
          <cell r="F107">
            <v>0</v>
          </cell>
          <cell r="G107">
            <v>17429.48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2300.7399999999998</v>
          </cell>
          <cell r="N107">
            <v>2300.7399999999998</v>
          </cell>
          <cell r="O107">
            <v>493.48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2794.22</v>
          </cell>
          <cell r="AA107">
            <v>14635.26</v>
          </cell>
          <cell r="AB107">
            <v>331.54</v>
          </cell>
          <cell r="AC107">
            <v>596.78</v>
          </cell>
          <cell r="AD107">
            <v>999.7</v>
          </cell>
          <cell r="AE107">
            <v>378.92</v>
          </cell>
          <cell r="AF107">
            <v>348.58</v>
          </cell>
          <cell r="AG107">
            <v>9472.7999999999993</v>
          </cell>
          <cell r="AH107">
            <v>1928.02</v>
          </cell>
          <cell r="AI107">
            <v>947.28</v>
          </cell>
          <cell r="AJ107">
            <v>189.46</v>
          </cell>
          <cell r="AK107">
            <v>0</v>
          </cell>
          <cell r="AL107">
            <v>13265.06</v>
          </cell>
        </row>
        <row r="109">
          <cell r="A109" t="str">
            <v>Departamento 4109 CDE SECRETARIA DE COMUNICACION SOCIAL</v>
          </cell>
        </row>
        <row r="110">
          <cell r="A110" t="str">
            <v>00005</v>
          </cell>
          <cell r="B110" t="str">
            <v>Contreras García Lucila</v>
          </cell>
          <cell r="C110">
            <v>14409</v>
          </cell>
          <cell r="D110">
            <v>0</v>
          </cell>
          <cell r="E110">
            <v>0</v>
          </cell>
          <cell r="F110">
            <v>0</v>
          </cell>
          <cell r="G110">
            <v>14409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1655.56</v>
          </cell>
          <cell r="N110">
            <v>1655.56</v>
          </cell>
          <cell r="O110">
            <v>430.04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2085.6</v>
          </cell>
          <cell r="AA110">
            <v>12323.4</v>
          </cell>
          <cell r="AB110">
            <v>291.54000000000002</v>
          </cell>
          <cell r="AC110">
            <v>524.78</v>
          </cell>
          <cell r="AD110">
            <v>934.56</v>
          </cell>
          <cell r="AE110">
            <v>333.2</v>
          </cell>
          <cell r="AF110">
            <v>288.18</v>
          </cell>
          <cell r="AG110">
            <v>8329.7999999999993</v>
          </cell>
          <cell r="AH110">
            <v>1750.88</v>
          </cell>
          <cell r="AI110">
            <v>832.98</v>
          </cell>
          <cell r="AJ110">
            <v>166.6</v>
          </cell>
          <cell r="AK110">
            <v>0</v>
          </cell>
          <cell r="AL110">
            <v>11701.64</v>
          </cell>
        </row>
        <row r="111">
          <cell r="A111" t="str">
            <v>00869</v>
          </cell>
          <cell r="B111" t="str">
            <v>Resendiz Mora Martha Dolores</v>
          </cell>
          <cell r="C111">
            <v>14250</v>
          </cell>
          <cell r="D111">
            <v>0</v>
          </cell>
          <cell r="E111">
            <v>9537.56</v>
          </cell>
          <cell r="F111">
            <v>0</v>
          </cell>
          <cell r="G111">
            <v>23787.56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3658.82</v>
          </cell>
          <cell r="N111">
            <v>3658.82</v>
          </cell>
          <cell r="O111">
            <v>685.26</v>
          </cell>
          <cell r="P111">
            <v>4000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8344.08</v>
          </cell>
          <cell r="AA111">
            <v>15443.48</v>
          </cell>
          <cell r="AB111">
            <v>452.5</v>
          </cell>
          <cell r="AC111">
            <v>814.5</v>
          </cell>
          <cell r="AD111">
            <v>1196.68</v>
          </cell>
          <cell r="AE111">
            <v>517.14</v>
          </cell>
          <cell r="AF111">
            <v>475.76</v>
          </cell>
          <cell r="AG111">
            <v>12928.5</v>
          </cell>
          <cell r="AH111">
            <v>2463.6799999999998</v>
          </cell>
          <cell r="AI111">
            <v>1292.8599999999999</v>
          </cell>
          <cell r="AJ111">
            <v>258.56</v>
          </cell>
          <cell r="AK111">
            <v>0</v>
          </cell>
          <cell r="AL111">
            <v>17936.5</v>
          </cell>
        </row>
        <row r="112">
          <cell r="A112" t="str">
            <v>00891</v>
          </cell>
          <cell r="B112" t="str">
            <v>Anguiano Santiago Jorge Alejandro</v>
          </cell>
          <cell r="C112">
            <v>4500</v>
          </cell>
          <cell r="D112">
            <v>0</v>
          </cell>
          <cell r="E112">
            <v>5750</v>
          </cell>
          <cell r="F112">
            <v>0</v>
          </cell>
          <cell r="G112">
            <v>10250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900.84</v>
          </cell>
          <cell r="N112">
            <v>900.84</v>
          </cell>
          <cell r="O112">
            <v>234.94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1135.78</v>
          </cell>
          <cell r="AA112">
            <v>9114.2199999999993</v>
          </cell>
          <cell r="AB112">
            <v>168.5</v>
          </cell>
          <cell r="AC112">
            <v>303.32</v>
          </cell>
          <cell r="AD112">
            <v>734.18</v>
          </cell>
          <cell r="AE112">
            <v>192.58</v>
          </cell>
          <cell r="AF112">
            <v>205</v>
          </cell>
          <cell r="AG112">
            <v>4814.5600000000004</v>
          </cell>
          <cell r="AH112">
            <v>1206</v>
          </cell>
          <cell r="AI112">
            <v>481.46</v>
          </cell>
          <cell r="AJ112">
            <v>96.3</v>
          </cell>
          <cell r="AK112">
            <v>0</v>
          </cell>
          <cell r="AL112">
            <v>6995.9</v>
          </cell>
        </row>
        <row r="113">
          <cell r="A113" t="str">
            <v>00902</v>
          </cell>
          <cell r="B113" t="str">
            <v>Diaz Cervantes Oscar Ivan</v>
          </cell>
          <cell r="C113">
            <v>4500</v>
          </cell>
          <cell r="D113">
            <v>0</v>
          </cell>
          <cell r="E113">
            <v>3100</v>
          </cell>
          <cell r="F113">
            <v>0</v>
          </cell>
          <cell r="G113">
            <v>7600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556.5</v>
          </cell>
          <cell r="N113">
            <v>556.5</v>
          </cell>
          <cell r="O113">
            <v>196.74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753.24</v>
          </cell>
          <cell r="AA113">
            <v>6846.76</v>
          </cell>
          <cell r="AB113">
            <v>144.41999999999999</v>
          </cell>
          <cell r="AC113">
            <v>259.94</v>
          </cell>
          <cell r="AD113">
            <v>694.92</v>
          </cell>
          <cell r="AE113">
            <v>165.04</v>
          </cell>
          <cell r="AF113">
            <v>152</v>
          </cell>
          <cell r="AG113">
            <v>4126.0600000000004</v>
          </cell>
          <cell r="AH113">
            <v>1099.28</v>
          </cell>
          <cell r="AI113">
            <v>412.6</v>
          </cell>
          <cell r="AJ113">
            <v>82.52</v>
          </cell>
          <cell r="AK113">
            <v>0</v>
          </cell>
          <cell r="AL113">
            <v>6037.5</v>
          </cell>
        </row>
        <row r="114">
          <cell r="A114" t="str">
            <v>00905</v>
          </cell>
          <cell r="B114" t="str">
            <v>Ortiz Perez Jose De Jesus</v>
          </cell>
          <cell r="C114">
            <v>4500</v>
          </cell>
          <cell r="D114">
            <v>0</v>
          </cell>
          <cell r="E114">
            <v>3100</v>
          </cell>
          <cell r="F114">
            <v>0</v>
          </cell>
          <cell r="G114">
            <v>7600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556.5</v>
          </cell>
          <cell r="N114">
            <v>556.5</v>
          </cell>
          <cell r="O114">
            <v>196.74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753.24</v>
          </cell>
          <cell r="AA114">
            <v>6846.76</v>
          </cell>
          <cell r="AB114">
            <v>144.41999999999999</v>
          </cell>
          <cell r="AC114">
            <v>259.94</v>
          </cell>
          <cell r="AD114">
            <v>694.92</v>
          </cell>
          <cell r="AE114">
            <v>165.04</v>
          </cell>
          <cell r="AF114">
            <v>152</v>
          </cell>
          <cell r="AG114">
            <v>4126.0600000000004</v>
          </cell>
          <cell r="AH114">
            <v>1099.28</v>
          </cell>
          <cell r="AI114">
            <v>412.6</v>
          </cell>
          <cell r="AJ114">
            <v>82.52</v>
          </cell>
          <cell r="AK114">
            <v>0</v>
          </cell>
          <cell r="AL114">
            <v>6037.5</v>
          </cell>
        </row>
        <row r="115">
          <cell r="A115" t="str">
            <v>Total Depto</v>
          </cell>
          <cell r="C115" t="str">
            <v xml:space="preserve">  -----------------------</v>
          </cell>
          <cell r="D115" t="str">
            <v xml:space="preserve">  -----------------------</v>
          </cell>
          <cell r="E115" t="str">
            <v xml:space="preserve">  -----------------------</v>
          </cell>
          <cell r="F115" t="str">
            <v xml:space="preserve">  -----------------------</v>
          </cell>
          <cell r="G115" t="str">
            <v xml:space="preserve">  -----------------------</v>
          </cell>
          <cell r="H115" t="str">
            <v xml:space="preserve">  -----------------------</v>
          </cell>
          <cell r="I115" t="str">
            <v xml:space="preserve">  -----------------------</v>
          </cell>
          <cell r="J115" t="str">
            <v xml:space="preserve">  -----------------------</v>
          </cell>
          <cell r="K115" t="str">
            <v xml:space="preserve">  -----------------------</v>
          </cell>
          <cell r="L115" t="str">
            <v xml:space="preserve">  -----------------------</v>
          </cell>
          <cell r="M115" t="str">
            <v xml:space="preserve">  -----------------------</v>
          </cell>
          <cell r="N115" t="str">
            <v xml:space="preserve">  -----------------------</v>
          </cell>
          <cell r="O115" t="str">
            <v xml:space="preserve">  -----------------------</v>
          </cell>
          <cell r="P115" t="str">
            <v xml:space="preserve">  -----------------------</v>
          </cell>
          <cell r="Q115" t="str">
            <v xml:space="preserve">  -----------------------</v>
          </cell>
          <cell r="R115" t="str">
            <v xml:space="preserve">  -----------------------</v>
          </cell>
          <cell r="S115" t="str">
            <v xml:space="preserve">  -----------------------</v>
          </cell>
          <cell r="T115" t="str">
            <v xml:space="preserve">  -----------------------</v>
          </cell>
          <cell r="U115" t="str">
            <v xml:space="preserve">  -----------------------</v>
          </cell>
          <cell r="V115" t="str">
            <v xml:space="preserve">  -----------------------</v>
          </cell>
          <cell r="W115" t="str">
            <v xml:space="preserve">  -----------------------</v>
          </cell>
          <cell r="X115" t="str">
            <v xml:space="preserve">  -----------------------</v>
          </cell>
          <cell r="Y115" t="str">
            <v xml:space="preserve">  -----------------------</v>
          </cell>
          <cell r="Z115" t="str">
            <v xml:space="preserve">  -----------------------</v>
          </cell>
          <cell r="AA115" t="str">
            <v xml:space="preserve">  -----------------------</v>
          </cell>
          <cell r="AB115" t="str">
            <v xml:space="preserve">  -----------------------</v>
          </cell>
          <cell r="AC115" t="str">
            <v xml:space="preserve">  -----------------------</v>
          </cell>
          <cell r="AD115" t="str">
            <v xml:space="preserve">  -----------------------</v>
          </cell>
          <cell r="AE115" t="str">
            <v xml:space="preserve">  -----------------------</v>
          </cell>
          <cell r="AF115" t="str">
            <v xml:space="preserve">  -----------------------</v>
          </cell>
          <cell r="AG115" t="str">
            <v xml:space="preserve">  -----------------------</v>
          </cell>
          <cell r="AH115" t="str">
            <v xml:space="preserve">  -----------------------</v>
          </cell>
          <cell r="AI115" t="str">
            <v xml:space="preserve">  -----------------------</v>
          </cell>
          <cell r="AJ115" t="str">
            <v xml:space="preserve">  -----------------------</v>
          </cell>
          <cell r="AK115" t="str">
            <v xml:space="preserve">  -----------------------</v>
          </cell>
          <cell r="AL115" t="str">
            <v xml:space="preserve">  -----------------------</v>
          </cell>
        </row>
        <row r="116">
          <cell r="C116">
            <v>42159</v>
          </cell>
          <cell r="D116">
            <v>0</v>
          </cell>
          <cell r="E116">
            <v>21487.56</v>
          </cell>
          <cell r="F116">
            <v>0</v>
          </cell>
          <cell r="G116">
            <v>63646.559999999998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7328.22</v>
          </cell>
          <cell r="N116">
            <v>7328.22</v>
          </cell>
          <cell r="O116">
            <v>1743.72</v>
          </cell>
          <cell r="P116">
            <v>4000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13071.94</v>
          </cell>
          <cell r="AA116">
            <v>50574.62</v>
          </cell>
          <cell r="AB116">
            <v>1201.3800000000001</v>
          </cell>
          <cell r="AC116">
            <v>2162.48</v>
          </cell>
          <cell r="AD116">
            <v>4255.26</v>
          </cell>
          <cell r="AE116">
            <v>1373</v>
          </cell>
          <cell r="AF116">
            <v>1272.94</v>
          </cell>
          <cell r="AG116">
            <v>34324.980000000003</v>
          </cell>
          <cell r="AH116">
            <v>7619.12</v>
          </cell>
          <cell r="AI116">
            <v>3432.5</v>
          </cell>
          <cell r="AJ116">
            <v>686.5</v>
          </cell>
          <cell r="AK116">
            <v>0</v>
          </cell>
          <cell r="AL116">
            <v>48709.04</v>
          </cell>
        </row>
        <row r="118">
          <cell r="A118" t="str">
            <v>Departamento 4112 CDE SECRETARIA TECNICA DEL CPE</v>
          </cell>
        </row>
        <row r="119">
          <cell r="A119" t="str">
            <v>00864</v>
          </cell>
          <cell r="B119" t="str">
            <v>Gonzalez Ramirez Miriam Noemi</v>
          </cell>
          <cell r="C119">
            <v>6000</v>
          </cell>
          <cell r="D119">
            <v>0</v>
          </cell>
          <cell r="E119">
            <v>2139.6999999999998</v>
          </cell>
          <cell r="F119">
            <v>0</v>
          </cell>
          <cell r="G119">
            <v>8139.7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615.22</v>
          </cell>
          <cell r="N119">
            <v>615.22</v>
          </cell>
          <cell r="O119">
            <v>218.64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833.86</v>
          </cell>
          <cell r="AA119">
            <v>7305.84</v>
          </cell>
          <cell r="AB119">
            <v>158.22</v>
          </cell>
          <cell r="AC119">
            <v>284.82</v>
          </cell>
          <cell r="AD119">
            <v>717.46</v>
          </cell>
          <cell r="AE119">
            <v>180.84</v>
          </cell>
          <cell r="AF119">
            <v>162.80000000000001</v>
          </cell>
          <cell r="AG119">
            <v>4520.84</v>
          </cell>
          <cell r="AH119">
            <v>1160.5</v>
          </cell>
          <cell r="AI119">
            <v>452.08</v>
          </cell>
          <cell r="AJ119">
            <v>90.42</v>
          </cell>
          <cell r="AK119">
            <v>0</v>
          </cell>
          <cell r="AL119">
            <v>6567.48</v>
          </cell>
        </row>
        <row r="120">
          <cell r="A120" t="str">
            <v>00868</v>
          </cell>
          <cell r="B120" t="str">
            <v>Lopez Samano Claudia</v>
          </cell>
          <cell r="C120">
            <v>6000</v>
          </cell>
          <cell r="D120">
            <v>0</v>
          </cell>
          <cell r="E120">
            <v>2139.6999999999998</v>
          </cell>
          <cell r="F120">
            <v>0</v>
          </cell>
          <cell r="G120">
            <v>8139.7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615.22</v>
          </cell>
          <cell r="N120">
            <v>615.22</v>
          </cell>
          <cell r="O120">
            <v>218.64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833.86</v>
          </cell>
          <cell r="AA120">
            <v>7305.84</v>
          </cell>
          <cell r="AB120">
            <v>158.22</v>
          </cell>
          <cell r="AC120">
            <v>284.82</v>
          </cell>
          <cell r="AD120">
            <v>717.46</v>
          </cell>
          <cell r="AE120">
            <v>180.84</v>
          </cell>
          <cell r="AF120">
            <v>162.80000000000001</v>
          </cell>
          <cell r="AG120">
            <v>4520.84</v>
          </cell>
          <cell r="AH120">
            <v>1160.5</v>
          </cell>
          <cell r="AI120">
            <v>452.08</v>
          </cell>
          <cell r="AJ120">
            <v>90.42</v>
          </cell>
          <cell r="AK120">
            <v>0</v>
          </cell>
          <cell r="AL120">
            <v>6567.48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</row>
        <row r="122">
          <cell r="C122">
            <v>12000</v>
          </cell>
          <cell r="D122">
            <v>0</v>
          </cell>
          <cell r="E122">
            <v>4279.3999999999996</v>
          </cell>
          <cell r="F122">
            <v>0</v>
          </cell>
          <cell r="G122">
            <v>16279.4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1230.44</v>
          </cell>
          <cell r="N122">
            <v>1230.44</v>
          </cell>
          <cell r="O122">
            <v>437.28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1667.72</v>
          </cell>
          <cell r="AA122">
            <v>14611.68</v>
          </cell>
          <cell r="AB122">
            <v>316.44</v>
          </cell>
          <cell r="AC122">
            <v>569.64</v>
          </cell>
          <cell r="AD122">
            <v>1434.92</v>
          </cell>
          <cell r="AE122">
            <v>361.68</v>
          </cell>
          <cell r="AF122">
            <v>325.60000000000002</v>
          </cell>
          <cell r="AG122">
            <v>9041.68</v>
          </cell>
          <cell r="AH122">
            <v>2321</v>
          </cell>
          <cell r="AI122">
            <v>904.16</v>
          </cell>
          <cell r="AJ122">
            <v>180.84</v>
          </cell>
          <cell r="AK122">
            <v>0</v>
          </cell>
          <cell r="AL122">
            <v>13134.96</v>
          </cell>
        </row>
        <row r="124">
          <cell r="A124" t="str">
            <v>Departamento 4117 CDE COMISION DE JUSTICIA PARTIDARIA</v>
          </cell>
        </row>
        <row r="125">
          <cell r="A125" t="str">
            <v>00071</v>
          </cell>
          <cell r="B125" t="str">
            <v>Huerta Gomez Elizabeth</v>
          </cell>
          <cell r="C125">
            <v>13087.5</v>
          </cell>
          <cell r="D125">
            <v>0</v>
          </cell>
          <cell r="E125">
            <v>0</v>
          </cell>
          <cell r="F125">
            <v>0</v>
          </cell>
          <cell r="G125">
            <v>13087.5</v>
          </cell>
          <cell r="H125">
            <v>0</v>
          </cell>
          <cell r="I125">
            <v>0</v>
          </cell>
          <cell r="J125">
            <v>3822.39</v>
          </cell>
          <cell r="K125">
            <v>0</v>
          </cell>
          <cell r="L125">
            <v>0</v>
          </cell>
          <cell r="M125">
            <v>1377.34</v>
          </cell>
          <cell r="N125">
            <v>1377.34</v>
          </cell>
          <cell r="O125">
            <v>387.64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5587.37</v>
          </cell>
          <cell r="AA125">
            <v>7500.13</v>
          </cell>
          <cell r="AB125">
            <v>264.8</v>
          </cell>
          <cell r="AC125">
            <v>476.64</v>
          </cell>
          <cell r="AD125">
            <v>891</v>
          </cell>
          <cell r="AE125">
            <v>302.64</v>
          </cell>
          <cell r="AF125">
            <v>261.76</v>
          </cell>
          <cell r="AG125">
            <v>7565.84</v>
          </cell>
          <cell r="AH125">
            <v>1632.44</v>
          </cell>
          <cell r="AI125">
            <v>756.58</v>
          </cell>
          <cell r="AJ125">
            <v>151.32</v>
          </cell>
          <cell r="AK125">
            <v>0</v>
          </cell>
          <cell r="AL125">
            <v>10670.58</v>
          </cell>
        </row>
        <row r="126">
          <cell r="A126" t="str">
            <v>Total Depto</v>
          </cell>
          <cell r="C126" t="str">
            <v xml:space="preserve">  -----------------------</v>
          </cell>
          <cell r="D126" t="str">
            <v xml:space="preserve">  -----------------------</v>
          </cell>
          <cell r="E126" t="str">
            <v xml:space="preserve">  -----------------------</v>
          </cell>
          <cell r="F126" t="str">
            <v xml:space="preserve">  -----------------------</v>
          </cell>
          <cell r="G126" t="str">
            <v xml:space="preserve">  -----------------------</v>
          </cell>
          <cell r="H126" t="str">
            <v xml:space="preserve">  -----------------------</v>
          </cell>
          <cell r="I126" t="str">
            <v xml:space="preserve">  -----------------------</v>
          </cell>
          <cell r="J126" t="str">
            <v xml:space="preserve">  -----------------------</v>
          </cell>
          <cell r="K126" t="str">
            <v xml:space="preserve">  -----------------------</v>
          </cell>
          <cell r="L126" t="str">
            <v xml:space="preserve">  -----------------------</v>
          </cell>
          <cell r="M126" t="str">
            <v xml:space="preserve">  -----------------------</v>
          </cell>
          <cell r="N126" t="str">
            <v xml:space="preserve">  -----------------------</v>
          </cell>
          <cell r="O126" t="str">
            <v xml:space="preserve">  -----------------------</v>
          </cell>
          <cell r="P126" t="str">
            <v xml:space="preserve">  -----------------------</v>
          </cell>
          <cell r="Q126" t="str">
            <v xml:space="preserve">  -----------------------</v>
          </cell>
          <cell r="R126" t="str">
            <v xml:space="preserve">  -----------------------</v>
          </cell>
          <cell r="S126" t="str">
            <v xml:space="preserve">  -----------------------</v>
          </cell>
          <cell r="T126" t="str">
            <v xml:space="preserve">  -----------------------</v>
          </cell>
          <cell r="U126" t="str">
            <v xml:space="preserve">  -----------------------</v>
          </cell>
          <cell r="V126" t="str">
            <v xml:space="preserve">  -----------------------</v>
          </cell>
          <cell r="W126" t="str">
            <v xml:space="preserve">  -----------------------</v>
          </cell>
          <cell r="X126" t="str">
            <v xml:space="preserve">  -----------------------</v>
          </cell>
          <cell r="Y126" t="str">
            <v xml:space="preserve">  -----------------------</v>
          </cell>
          <cell r="Z126" t="str">
            <v xml:space="preserve">  -----------------------</v>
          </cell>
          <cell r="AA126" t="str">
            <v xml:space="preserve">  -----------------------</v>
          </cell>
          <cell r="AB126" t="str">
            <v xml:space="preserve">  -----------------------</v>
          </cell>
          <cell r="AC126" t="str">
            <v xml:space="preserve">  -----------------------</v>
          </cell>
          <cell r="AD126" t="str">
            <v xml:space="preserve">  -----------------------</v>
          </cell>
          <cell r="AE126" t="str">
            <v xml:space="preserve">  -----------------------</v>
          </cell>
          <cell r="AF126" t="str">
            <v xml:space="preserve">  -----------------------</v>
          </cell>
          <cell r="AG126" t="str">
            <v xml:space="preserve">  -----------------------</v>
          </cell>
          <cell r="AH126" t="str">
            <v xml:space="preserve">  -----------------------</v>
          </cell>
          <cell r="AI126" t="str">
            <v xml:space="preserve">  -----------------------</v>
          </cell>
          <cell r="AJ126" t="str">
            <v xml:space="preserve">  -----------------------</v>
          </cell>
          <cell r="AK126" t="str">
            <v xml:space="preserve">  -----------------------</v>
          </cell>
          <cell r="AL126" t="str">
            <v xml:space="preserve">  -----------------------</v>
          </cell>
        </row>
        <row r="127">
          <cell r="C127">
            <v>13087.5</v>
          </cell>
          <cell r="D127">
            <v>0</v>
          </cell>
          <cell r="E127">
            <v>0</v>
          </cell>
          <cell r="F127">
            <v>0</v>
          </cell>
          <cell r="G127">
            <v>13087.5</v>
          </cell>
          <cell r="H127">
            <v>0</v>
          </cell>
          <cell r="I127">
            <v>0</v>
          </cell>
          <cell r="J127">
            <v>3822.39</v>
          </cell>
          <cell r="K127">
            <v>0</v>
          </cell>
          <cell r="L127">
            <v>0</v>
          </cell>
          <cell r="M127">
            <v>1377.34</v>
          </cell>
          <cell r="N127">
            <v>1377.34</v>
          </cell>
          <cell r="O127">
            <v>387.64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5587.37</v>
          </cell>
          <cell r="AA127">
            <v>7500.13</v>
          </cell>
          <cell r="AB127">
            <v>264.8</v>
          </cell>
          <cell r="AC127">
            <v>476.64</v>
          </cell>
          <cell r="AD127">
            <v>891</v>
          </cell>
          <cell r="AE127">
            <v>302.64</v>
          </cell>
          <cell r="AF127">
            <v>261.76</v>
          </cell>
          <cell r="AG127">
            <v>7565.84</v>
          </cell>
          <cell r="AH127">
            <v>1632.44</v>
          </cell>
          <cell r="AI127">
            <v>756.58</v>
          </cell>
          <cell r="AJ127">
            <v>151.32</v>
          </cell>
          <cell r="AK127">
            <v>0</v>
          </cell>
          <cell r="AL127">
            <v>10670.58</v>
          </cell>
        </row>
        <row r="129">
          <cell r="A129" t="str">
            <v>Departamento 4118 CDE COMISION ESTATAL DE PROCESOS INTERN</v>
          </cell>
        </row>
        <row r="130">
          <cell r="A130" t="str">
            <v>00042</v>
          </cell>
          <cell r="B130" t="str">
            <v>Muciño Velazquez Erika Viviana</v>
          </cell>
          <cell r="C130">
            <v>9800.7000000000007</v>
          </cell>
          <cell r="D130">
            <v>0</v>
          </cell>
          <cell r="E130">
            <v>0</v>
          </cell>
          <cell r="F130">
            <v>0</v>
          </cell>
          <cell r="G130">
            <v>9800.7000000000007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811.94</v>
          </cell>
          <cell r="N130">
            <v>811.94</v>
          </cell>
          <cell r="O130">
            <v>282.18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1094.1199999999999</v>
          </cell>
          <cell r="AA130">
            <v>8706.58</v>
          </cell>
          <cell r="AB130">
            <v>198.3</v>
          </cell>
          <cell r="AC130">
            <v>356.94</v>
          </cell>
          <cell r="AD130">
            <v>782.7</v>
          </cell>
          <cell r="AE130">
            <v>226.64</v>
          </cell>
          <cell r="AF130">
            <v>196.02</v>
          </cell>
          <cell r="AG130">
            <v>5665.8</v>
          </cell>
          <cell r="AH130">
            <v>1337.94</v>
          </cell>
          <cell r="AI130">
            <v>566.58000000000004</v>
          </cell>
          <cell r="AJ130">
            <v>113.32</v>
          </cell>
          <cell r="AK130">
            <v>0</v>
          </cell>
          <cell r="AL130">
            <v>8106.3</v>
          </cell>
        </row>
        <row r="131">
          <cell r="A131" t="str">
            <v>00856</v>
          </cell>
          <cell r="B131" t="str">
            <v>Iñiguez Ibarra Gustavo</v>
          </cell>
          <cell r="C131">
            <v>9990</v>
          </cell>
          <cell r="D131">
            <v>0</v>
          </cell>
          <cell r="E131">
            <v>1120.74</v>
          </cell>
          <cell r="F131">
            <v>0</v>
          </cell>
          <cell r="G131">
            <v>11110.74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1023.1</v>
          </cell>
          <cell r="N131">
            <v>1023.1</v>
          </cell>
          <cell r="O131">
            <v>318.83999999999997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1341.94</v>
          </cell>
          <cell r="AA131">
            <v>9768.7999999999993</v>
          </cell>
          <cell r="AB131">
            <v>221.42</v>
          </cell>
          <cell r="AC131">
            <v>398.56</v>
          </cell>
          <cell r="AD131">
            <v>820.36</v>
          </cell>
          <cell r="AE131">
            <v>253.06</v>
          </cell>
          <cell r="AF131">
            <v>222.22</v>
          </cell>
          <cell r="AG131">
            <v>6326.4</v>
          </cell>
          <cell r="AH131">
            <v>1440.34</v>
          </cell>
          <cell r="AI131">
            <v>632.64</v>
          </cell>
          <cell r="AJ131">
            <v>126.52</v>
          </cell>
          <cell r="AK131">
            <v>0</v>
          </cell>
          <cell r="AL131">
            <v>9001.18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</row>
        <row r="133">
          <cell r="C133">
            <v>19790.7</v>
          </cell>
          <cell r="D133">
            <v>0</v>
          </cell>
          <cell r="E133">
            <v>1120.74</v>
          </cell>
          <cell r="F133">
            <v>0</v>
          </cell>
          <cell r="G133">
            <v>20911.439999999999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1835.04</v>
          </cell>
          <cell r="N133">
            <v>1835.04</v>
          </cell>
          <cell r="O133">
            <v>601.02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2436.06</v>
          </cell>
          <cell r="AA133">
            <v>18475.38</v>
          </cell>
          <cell r="AB133">
            <v>419.72</v>
          </cell>
          <cell r="AC133">
            <v>755.5</v>
          </cell>
          <cell r="AD133">
            <v>1603.06</v>
          </cell>
          <cell r="AE133">
            <v>479.7</v>
          </cell>
          <cell r="AF133">
            <v>418.24</v>
          </cell>
          <cell r="AG133">
            <v>11992.2</v>
          </cell>
          <cell r="AH133">
            <v>2778.28</v>
          </cell>
          <cell r="AI133">
            <v>1199.22</v>
          </cell>
          <cell r="AJ133">
            <v>239.84</v>
          </cell>
          <cell r="AK133">
            <v>0</v>
          </cell>
          <cell r="AL133">
            <v>17107.48</v>
          </cell>
        </row>
        <row r="135">
          <cell r="A135" t="str">
            <v>Departamento 4122 CDE SECRETARIA DE OPERACION POLITICA</v>
          </cell>
        </row>
        <row r="136">
          <cell r="A136" t="str">
            <v>00887</v>
          </cell>
          <cell r="B136" t="str">
            <v>De Leon Meza Hugo Fidencio</v>
          </cell>
          <cell r="C136">
            <v>10440</v>
          </cell>
          <cell r="D136">
            <v>0</v>
          </cell>
          <cell r="E136">
            <v>7589.48</v>
          </cell>
          <cell r="F136">
            <v>0</v>
          </cell>
          <cell r="G136">
            <v>18029.48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2428.9</v>
          </cell>
          <cell r="N136">
            <v>2428.9</v>
          </cell>
          <cell r="O136">
            <v>493.48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2922.38</v>
          </cell>
          <cell r="AA136">
            <v>15107.1</v>
          </cell>
          <cell r="AB136">
            <v>331.54</v>
          </cell>
          <cell r="AC136">
            <v>596.78</v>
          </cell>
          <cell r="AD136">
            <v>999.7</v>
          </cell>
          <cell r="AE136">
            <v>378.92</v>
          </cell>
          <cell r="AF136">
            <v>360.58</v>
          </cell>
          <cell r="AG136">
            <v>9472.7999999999993</v>
          </cell>
          <cell r="AH136">
            <v>1928.02</v>
          </cell>
          <cell r="AI136">
            <v>947.28</v>
          </cell>
          <cell r="AJ136">
            <v>189.46</v>
          </cell>
          <cell r="AK136">
            <v>0</v>
          </cell>
          <cell r="AL136">
            <v>13277.06</v>
          </cell>
        </row>
        <row r="137">
          <cell r="A137" t="str">
            <v>Total Depto</v>
          </cell>
          <cell r="C137" t="str">
            <v xml:space="preserve">  -----------------------</v>
          </cell>
          <cell r="D137" t="str">
            <v xml:space="preserve">  -----------------------</v>
          </cell>
          <cell r="E137" t="str">
            <v xml:space="preserve">  -----------------------</v>
          </cell>
          <cell r="F137" t="str">
            <v xml:space="preserve">  -----------------------</v>
          </cell>
          <cell r="G137" t="str">
            <v xml:space="preserve">  -----------------------</v>
          </cell>
          <cell r="H137" t="str">
            <v xml:space="preserve">  -----------------------</v>
          </cell>
          <cell r="I137" t="str">
            <v xml:space="preserve">  -----------------------</v>
          </cell>
          <cell r="J137" t="str">
            <v xml:space="preserve">  -----------------------</v>
          </cell>
          <cell r="K137" t="str">
            <v xml:space="preserve">  -----------------------</v>
          </cell>
          <cell r="L137" t="str">
            <v xml:space="preserve">  -----------------------</v>
          </cell>
          <cell r="M137" t="str">
            <v xml:space="preserve">  -----------------------</v>
          </cell>
          <cell r="N137" t="str">
            <v xml:space="preserve">  -----------------------</v>
          </cell>
          <cell r="O137" t="str">
            <v xml:space="preserve">  -----------------------</v>
          </cell>
          <cell r="P137" t="str">
            <v xml:space="preserve">  -----------------------</v>
          </cell>
          <cell r="Q137" t="str">
            <v xml:space="preserve">  -----------------------</v>
          </cell>
          <cell r="R137" t="str">
            <v xml:space="preserve">  -----------------------</v>
          </cell>
          <cell r="S137" t="str">
            <v xml:space="preserve">  -----------------------</v>
          </cell>
          <cell r="T137" t="str">
            <v xml:space="preserve">  -----------------------</v>
          </cell>
          <cell r="U137" t="str">
            <v xml:space="preserve">  -----------------------</v>
          </cell>
          <cell r="V137" t="str">
            <v xml:space="preserve">  -----------------------</v>
          </cell>
          <cell r="W137" t="str">
            <v xml:space="preserve">  -----------------------</v>
          </cell>
          <cell r="X137" t="str">
            <v xml:space="preserve">  -----------------------</v>
          </cell>
          <cell r="Y137" t="str">
            <v xml:space="preserve">  -----------------------</v>
          </cell>
          <cell r="Z137" t="str">
            <v xml:space="preserve">  -----------------------</v>
          </cell>
          <cell r="AA137" t="str">
            <v xml:space="preserve">  -----------------------</v>
          </cell>
          <cell r="AB137" t="str">
            <v xml:space="preserve">  -----------------------</v>
          </cell>
          <cell r="AC137" t="str">
            <v xml:space="preserve">  -----------------------</v>
          </cell>
          <cell r="AD137" t="str">
            <v xml:space="preserve">  -----------------------</v>
          </cell>
          <cell r="AE137" t="str">
            <v xml:space="preserve">  -----------------------</v>
          </cell>
          <cell r="AF137" t="str">
            <v xml:space="preserve">  -----------------------</v>
          </cell>
          <cell r="AG137" t="str">
            <v xml:space="preserve">  -----------------------</v>
          </cell>
          <cell r="AH137" t="str">
            <v xml:space="preserve">  -----------------------</v>
          </cell>
          <cell r="AI137" t="str">
            <v xml:space="preserve">  -----------------------</v>
          </cell>
          <cell r="AJ137" t="str">
            <v xml:space="preserve">  -----------------------</v>
          </cell>
          <cell r="AK137" t="str">
            <v xml:space="preserve">  -----------------------</v>
          </cell>
          <cell r="AL137" t="str">
            <v xml:space="preserve">  -----------------------</v>
          </cell>
        </row>
        <row r="138">
          <cell r="C138">
            <v>10440</v>
          </cell>
          <cell r="D138">
            <v>0</v>
          </cell>
          <cell r="E138">
            <v>7589.48</v>
          </cell>
          <cell r="F138">
            <v>0</v>
          </cell>
          <cell r="G138">
            <v>18029.48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2428.9</v>
          </cell>
          <cell r="N138">
            <v>2428.9</v>
          </cell>
          <cell r="O138">
            <v>493.48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2922.38</v>
          </cell>
          <cell r="AA138">
            <v>15107.1</v>
          </cell>
          <cell r="AB138">
            <v>331.54</v>
          </cell>
          <cell r="AC138">
            <v>596.78</v>
          </cell>
          <cell r="AD138">
            <v>999.7</v>
          </cell>
          <cell r="AE138">
            <v>378.92</v>
          </cell>
          <cell r="AF138">
            <v>360.58</v>
          </cell>
          <cell r="AG138">
            <v>9472.7999999999993</v>
          </cell>
          <cell r="AH138">
            <v>1928.02</v>
          </cell>
          <cell r="AI138">
            <v>947.28</v>
          </cell>
          <cell r="AJ138">
            <v>189.46</v>
          </cell>
          <cell r="AK138">
            <v>0</v>
          </cell>
          <cell r="AL138">
            <v>13277.06</v>
          </cell>
        </row>
        <row r="140">
          <cell r="A140" t="str">
            <v>Departamento 4123 CDE SECRETARIA DE ATENCION P DISCAPACIDA</v>
          </cell>
        </row>
        <row r="141">
          <cell r="A141" t="str">
            <v>00276</v>
          </cell>
          <cell r="B141" t="str">
            <v>Mata Avila Jesus</v>
          </cell>
          <cell r="C141">
            <v>10275</v>
          </cell>
          <cell r="D141">
            <v>0</v>
          </cell>
          <cell r="E141">
            <v>1925</v>
          </cell>
          <cell r="F141">
            <v>0</v>
          </cell>
          <cell r="G141">
            <v>12200</v>
          </cell>
          <cell r="H141">
            <v>0</v>
          </cell>
          <cell r="I141">
            <v>1320.37</v>
          </cell>
          <cell r="J141">
            <v>0</v>
          </cell>
          <cell r="K141">
            <v>0</v>
          </cell>
          <cell r="L141">
            <v>0</v>
          </cell>
          <cell r="M141">
            <v>1218.3</v>
          </cell>
          <cell r="N141">
            <v>1218.3</v>
          </cell>
          <cell r="O141">
            <v>297.44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2836.11</v>
          </cell>
          <cell r="AA141">
            <v>9363.89</v>
          </cell>
          <cell r="AB141">
            <v>207.9</v>
          </cell>
          <cell r="AC141">
            <v>374.22</v>
          </cell>
          <cell r="AD141">
            <v>798.34</v>
          </cell>
          <cell r="AE141">
            <v>237.6</v>
          </cell>
          <cell r="AF141">
            <v>244</v>
          </cell>
          <cell r="AG141">
            <v>5940</v>
          </cell>
          <cell r="AH141">
            <v>1380.46</v>
          </cell>
          <cell r="AI141">
            <v>594</v>
          </cell>
          <cell r="AJ141">
            <v>118.8</v>
          </cell>
          <cell r="AK141">
            <v>0</v>
          </cell>
          <cell r="AL141">
            <v>8514.86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</row>
        <row r="143">
          <cell r="C143">
            <v>10275</v>
          </cell>
          <cell r="D143">
            <v>0</v>
          </cell>
          <cell r="E143">
            <v>1925</v>
          </cell>
          <cell r="F143">
            <v>0</v>
          </cell>
          <cell r="G143">
            <v>12200</v>
          </cell>
          <cell r="H143">
            <v>0</v>
          </cell>
          <cell r="I143">
            <v>1320.37</v>
          </cell>
          <cell r="J143">
            <v>0</v>
          </cell>
          <cell r="K143">
            <v>0</v>
          </cell>
          <cell r="L143">
            <v>0</v>
          </cell>
          <cell r="M143">
            <v>1218.3</v>
          </cell>
          <cell r="N143">
            <v>1218.3</v>
          </cell>
          <cell r="O143">
            <v>297.44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2836.11</v>
          </cell>
          <cell r="AA143">
            <v>9363.89</v>
          </cell>
          <cell r="AB143">
            <v>207.9</v>
          </cell>
          <cell r="AC143">
            <v>374.22</v>
          </cell>
          <cell r="AD143">
            <v>798.34</v>
          </cell>
          <cell r="AE143">
            <v>237.6</v>
          </cell>
          <cell r="AF143">
            <v>244</v>
          </cell>
          <cell r="AG143">
            <v>5940</v>
          </cell>
          <cell r="AH143">
            <v>1380.46</v>
          </cell>
          <cell r="AI143">
            <v>594</v>
          </cell>
          <cell r="AJ143">
            <v>118.8</v>
          </cell>
          <cell r="AK143">
            <v>0</v>
          </cell>
          <cell r="AL143">
            <v>8514.86</v>
          </cell>
        </row>
        <row r="145">
          <cell r="A145" t="str">
            <v>Departamento 4221 COM MUN TONALA</v>
          </cell>
        </row>
        <row r="146">
          <cell r="A146" t="str">
            <v>00848</v>
          </cell>
          <cell r="B146" t="str">
            <v>Rivas Padilla Margarita</v>
          </cell>
          <cell r="C146">
            <v>9999.9</v>
          </cell>
          <cell r="D146">
            <v>0</v>
          </cell>
          <cell r="E146">
            <v>6603.04</v>
          </cell>
          <cell r="F146">
            <v>0</v>
          </cell>
          <cell r="G146">
            <v>16602.939999999999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2124.1799999999998</v>
          </cell>
          <cell r="N146">
            <v>2124.1799999999998</v>
          </cell>
          <cell r="O146">
            <v>468.82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2593</v>
          </cell>
          <cell r="AA146">
            <v>14009.94</v>
          </cell>
          <cell r="AB146">
            <v>316</v>
          </cell>
          <cell r="AC146">
            <v>568.78</v>
          </cell>
          <cell r="AD146">
            <v>974.38</v>
          </cell>
          <cell r="AE146">
            <v>361.14</v>
          </cell>
          <cell r="AF146">
            <v>332.06</v>
          </cell>
          <cell r="AG146">
            <v>9028.36</v>
          </cell>
          <cell r="AH146">
            <v>1859.16</v>
          </cell>
          <cell r="AI146">
            <v>902.84</v>
          </cell>
          <cell r="AJ146">
            <v>180.56</v>
          </cell>
          <cell r="AK146">
            <v>0</v>
          </cell>
          <cell r="AL146">
            <v>12664.12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  <cell r="M147" t="str">
            <v xml:space="preserve">  -----------------------</v>
          </cell>
          <cell r="N147" t="str">
            <v xml:space="preserve">  -----------------------</v>
          </cell>
          <cell r="O147" t="str">
            <v xml:space="preserve">  -----------------------</v>
          </cell>
          <cell r="P147" t="str">
            <v xml:space="preserve">  -----------------------</v>
          </cell>
          <cell r="Q147" t="str">
            <v xml:space="preserve">  -----------------------</v>
          </cell>
          <cell r="R147" t="str">
            <v xml:space="preserve">  -----------------------</v>
          </cell>
          <cell r="S147" t="str">
            <v xml:space="preserve">  -----------------------</v>
          </cell>
          <cell r="T147" t="str">
            <v xml:space="preserve">  -----------------------</v>
          </cell>
          <cell r="U147" t="str">
            <v xml:space="preserve">  -----------------------</v>
          </cell>
          <cell r="V147" t="str">
            <v xml:space="preserve">  -----------------------</v>
          </cell>
          <cell r="W147" t="str">
            <v xml:space="preserve">  -----------------------</v>
          </cell>
          <cell r="X147" t="str">
            <v xml:space="preserve">  -----------------------</v>
          </cell>
          <cell r="Y147" t="str">
            <v xml:space="preserve">  -----------------------</v>
          </cell>
          <cell r="Z147" t="str">
            <v xml:space="preserve">  -----------------------</v>
          </cell>
          <cell r="AA147" t="str">
            <v xml:space="preserve">  -----------------------</v>
          </cell>
          <cell r="AB147" t="str">
            <v xml:space="preserve">  -----------------------</v>
          </cell>
          <cell r="AC147" t="str">
            <v xml:space="preserve">  -----------------------</v>
          </cell>
          <cell r="AD147" t="str">
            <v xml:space="preserve">  -----------------------</v>
          </cell>
          <cell r="AE147" t="str">
            <v xml:space="preserve">  -----------------------</v>
          </cell>
          <cell r="AF147" t="str">
            <v xml:space="preserve">  -----------------------</v>
          </cell>
          <cell r="AG147" t="str">
            <v xml:space="preserve">  -----------------------</v>
          </cell>
          <cell r="AH147" t="str">
            <v xml:space="preserve">  -----------------------</v>
          </cell>
          <cell r="AI147" t="str">
            <v xml:space="preserve">  -----------------------</v>
          </cell>
          <cell r="AJ147" t="str">
            <v xml:space="preserve">  -----------------------</v>
          </cell>
          <cell r="AK147" t="str">
            <v xml:space="preserve">  -----------------------</v>
          </cell>
          <cell r="AL147" t="str">
            <v xml:space="preserve">  -----------------------</v>
          </cell>
        </row>
        <row r="148">
          <cell r="C148">
            <v>9999.9</v>
          </cell>
          <cell r="D148">
            <v>0</v>
          </cell>
          <cell r="E148">
            <v>6603.04</v>
          </cell>
          <cell r="F148">
            <v>0</v>
          </cell>
          <cell r="G148">
            <v>16602.939999999999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2124.1799999999998</v>
          </cell>
          <cell r="N148">
            <v>2124.1799999999998</v>
          </cell>
          <cell r="O148">
            <v>468.82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2593</v>
          </cell>
          <cell r="AA148">
            <v>14009.94</v>
          </cell>
          <cell r="AB148">
            <v>316</v>
          </cell>
          <cell r="AC148">
            <v>568.78</v>
          </cell>
          <cell r="AD148">
            <v>974.38</v>
          </cell>
          <cell r="AE148">
            <v>361.14</v>
          </cell>
          <cell r="AF148">
            <v>332.06</v>
          </cell>
          <cell r="AG148">
            <v>9028.36</v>
          </cell>
          <cell r="AH148">
            <v>1859.16</v>
          </cell>
          <cell r="AI148">
            <v>902.84</v>
          </cell>
          <cell r="AJ148">
            <v>180.56</v>
          </cell>
          <cell r="AK148">
            <v>0</v>
          </cell>
          <cell r="AL148">
            <v>12664.12</v>
          </cell>
        </row>
        <row r="150">
          <cell r="A150" t="str">
            <v>Departamento 4301 SECT MOVIMIENTO TERRITORIAL</v>
          </cell>
        </row>
        <row r="151">
          <cell r="A151" t="str">
            <v>00015</v>
          </cell>
          <cell r="B151" t="str">
            <v>López Hueso Tayde Lucina</v>
          </cell>
          <cell r="C151">
            <v>14409</v>
          </cell>
          <cell r="D151">
            <v>0</v>
          </cell>
          <cell r="E151">
            <v>0</v>
          </cell>
          <cell r="F151">
            <v>0</v>
          </cell>
          <cell r="G151">
            <v>14409</v>
          </cell>
          <cell r="H151">
            <v>0</v>
          </cell>
          <cell r="I151">
            <v>4039.28</v>
          </cell>
          <cell r="J151">
            <v>0</v>
          </cell>
          <cell r="K151">
            <v>0</v>
          </cell>
          <cell r="L151">
            <v>0</v>
          </cell>
          <cell r="M151">
            <v>1655.56</v>
          </cell>
          <cell r="N151">
            <v>1655.56</v>
          </cell>
          <cell r="O151">
            <v>430.04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6124.88</v>
          </cell>
          <cell r="AA151">
            <v>8284.1200000000008</v>
          </cell>
          <cell r="AB151">
            <v>291.54000000000002</v>
          </cell>
          <cell r="AC151">
            <v>524.76</v>
          </cell>
          <cell r="AD151">
            <v>934.54</v>
          </cell>
          <cell r="AE151">
            <v>333.18</v>
          </cell>
          <cell r="AF151">
            <v>288.18</v>
          </cell>
          <cell r="AG151">
            <v>8329.64</v>
          </cell>
          <cell r="AH151">
            <v>1750.84</v>
          </cell>
          <cell r="AI151">
            <v>832.96</v>
          </cell>
          <cell r="AJ151">
            <v>166.6</v>
          </cell>
          <cell r="AK151">
            <v>0</v>
          </cell>
          <cell r="AL151">
            <v>11701.4</v>
          </cell>
        </row>
        <row r="152">
          <cell r="A152" t="str">
            <v>Total Depto</v>
          </cell>
          <cell r="C152" t="str">
            <v xml:space="preserve">  -----------------------</v>
          </cell>
          <cell r="D152" t="str">
            <v xml:space="preserve">  -----------------------</v>
          </cell>
          <cell r="E152" t="str">
            <v xml:space="preserve">  -----------------------</v>
          </cell>
          <cell r="F152" t="str">
            <v xml:space="preserve">  -----------------------</v>
          </cell>
          <cell r="G152" t="str">
            <v xml:space="preserve">  -----------------------</v>
          </cell>
          <cell r="H152" t="str">
            <v xml:space="preserve">  -----------------------</v>
          </cell>
          <cell r="I152" t="str">
            <v xml:space="preserve">  -----------------------</v>
          </cell>
          <cell r="J152" t="str">
            <v xml:space="preserve">  -----------------------</v>
          </cell>
          <cell r="K152" t="str">
            <v xml:space="preserve">  -----------------------</v>
          </cell>
          <cell r="L152" t="str">
            <v xml:space="preserve">  -----------------------</v>
          </cell>
          <cell r="M152" t="str">
            <v xml:space="preserve">  -----------------------</v>
          </cell>
          <cell r="N152" t="str">
            <v xml:space="preserve">  -----------------------</v>
          </cell>
          <cell r="O152" t="str">
            <v xml:space="preserve">  -----------------------</v>
          </cell>
          <cell r="P152" t="str">
            <v xml:space="preserve">  -----------------------</v>
          </cell>
          <cell r="Q152" t="str">
            <v xml:space="preserve">  -----------------------</v>
          </cell>
          <cell r="R152" t="str">
            <v xml:space="preserve">  -----------------------</v>
          </cell>
          <cell r="S152" t="str">
            <v xml:space="preserve">  -----------------------</v>
          </cell>
          <cell r="T152" t="str">
            <v xml:space="preserve">  -----------------------</v>
          </cell>
          <cell r="U152" t="str">
            <v xml:space="preserve">  -----------------------</v>
          </cell>
          <cell r="V152" t="str">
            <v xml:space="preserve">  -----------------------</v>
          </cell>
          <cell r="W152" t="str">
            <v xml:space="preserve">  -----------------------</v>
          </cell>
          <cell r="X152" t="str">
            <v xml:space="preserve">  -----------------------</v>
          </cell>
          <cell r="Y152" t="str">
            <v xml:space="preserve">  -----------------------</v>
          </cell>
          <cell r="Z152" t="str">
            <v xml:space="preserve">  -----------------------</v>
          </cell>
          <cell r="AA152" t="str">
            <v xml:space="preserve">  -----------------------</v>
          </cell>
          <cell r="AB152" t="str">
            <v xml:space="preserve">  -----------------------</v>
          </cell>
          <cell r="AC152" t="str">
            <v xml:space="preserve">  -----------------------</v>
          </cell>
          <cell r="AD152" t="str">
            <v xml:space="preserve">  -----------------------</v>
          </cell>
          <cell r="AE152" t="str">
            <v xml:space="preserve">  -----------------------</v>
          </cell>
          <cell r="AF152" t="str">
            <v xml:space="preserve">  -----------------------</v>
          </cell>
          <cell r="AG152" t="str">
            <v xml:space="preserve">  -----------------------</v>
          </cell>
          <cell r="AH152" t="str">
            <v xml:space="preserve">  -----------------------</v>
          </cell>
          <cell r="AI152" t="str">
            <v xml:space="preserve">  -----------------------</v>
          </cell>
          <cell r="AJ152" t="str">
            <v xml:space="preserve">  -----------------------</v>
          </cell>
          <cell r="AK152" t="str">
            <v xml:space="preserve">  -----------------------</v>
          </cell>
          <cell r="AL152" t="str">
            <v xml:space="preserve">  -----------------------</v>
          </cell>
        </row>
        <row r="153">
          <cell r="C153">
            <v>14409</v>
          </cell>
          <cell r="D153">
            <v>0</v>
          </cell>
          <cell r="E153">
            <v>0</v>
          </cell>
          <cell r="F153">
            <v>0</v>
          </cell>
          <cell r="G153">
            <v>14409</v>
          </cell>
          <cell r="H153">
            <v>0</v>
          </cell>
          <cell r="I153">
            <v>4039.28</v>
          </cell>
          <cell r="J153">
            <v>0</v>
          </cell>
          <cell r="K153">
            <v>0</v>
          </cell>
          <cell r="L153">
            <v>0</v>
          </cell>
          <cell r="M153">
            <v>1655.56</v>
          </cell>
          <cell r="N153">
            <v>1655.56</v>
          </cell>
          <cell r="O153">
            <v>430.04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6124.88</v>
          </cell>
          <cell r="AA153">
            <v>8284.1200000000008</v>
          </cell>
          <cell r="AB153">
            <v>291.54000000000002</v>
          </cell>
          <cell r="AC153">
            <v>524.76</v>
          </cell>
          <cell r="AD153">
            <v>934.54</v>
          </cell>
          <cell r="AE153">
            <v>333.18</v>
          </cell>
          <cell r="AF153">
            <v>288.18</v>
          </cell>
          <cell r="AG153">
            <v>8329.64</v>
          </cell>
          <cell r="AH153">
            <v>1750.84</v>
          </cell>
          <cell r="AI153">
            <v>832.96</v>
          </cell>
          <cell r="AJ153">
            <v>166.6</v>
          </cell>
          <cell r="AK153">
            <v>0</v>
          </cell>
          <cell r="AL153">
            <v>11701.4</v>
          </cell>
        </row>
        <row r="155">
          <cell r="A155" t="str">
            <v>Departamento 4303 SECT FRENTE JUVENIL REVOLUCIONARIO</v>
          </cell>
        </row>
        <row r="156">
          <cell r="A156" t="str">
            <v>00858</v>
          </cell>
          <cell r="B156" t="str">
            <v>Chavez Mora Jesus Armando</v>
          </cell>
          <cell r="C156">
            <v>6000</v>
          </cell>
          <cell r="D156">
            <v>0</v>
          </cell>
          <cell r="E156">
            <v>2139.6999999999998</v>
          </cell>
          <cell r="F156">
            <v>0</v>
          </cell>
          <cell r="G156">
            <v>8139.7</v>
          </cell>
          <cell r="H156">
            <v>0</v>
          </cell>
          <cell r="I156">
            <v>0</v>
          </cell>
          <cell r="J156">
            <v>3156.65</v>
          </cell>
          <cell r="K156">
            <v>0</v>
          </cell>
          <cell r="L156">
            <v>0</v>
          </cell>
          <cell r="M156">
            <v>615.22</v>
          </cell>
          <cell r="N156">
            <v>615.22</v>
          </cell>
          <cell r="O156">
            <v>218.64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3990.51</v>
          </cell>
          <cell r="AA156">
            <v>4149.1899999999996</v>
          </cell>
          <cell r="AB156">
            <v>158.22</v>
          </cell>
          <cell r="AC156">
            <v>284.82</v>
          </cell>
          <cell r="AD156">
            <v>717.46</v>
          </cell>
          <cell r="AE156">
            <v>180.84</v>
          </cell>
          <cell r="AF156">
            <v>162.80000000000001</v>
          </cell>
          <cell r="AG156">
            <v>4520.84</v>
          </cell>
          <cell r="AH156">
            <v>1160.5</v>
          </cell>
          <cell r="AI156">
            <v>452.08</v>
          </cell>
          <cell r="AJ156">
            <v>90.42</v>
          </cell>
          <cell r="AK156">
            <v>0</v>
          </cell>
          <cell r="AL156">
            <v>6567.48</v>
          </cell>
        </row>
        <row r="157">
          <cell r="A157" t="str">
            <v>00946</v>
          </cell>
          <cell r="B157" t="str">
            <v>Velasco Benitez Jaime Fernando</v>
          </cell>
          <cell r="C157">
            <v>5200</v>
          </cell>
          <cell r="D157">
            <v>0</v>
          </cell>
          <cell r="E157">
            <v>1854.41</v>
          </cell>
          <cell r="F157">
            <v>0</v>
          </cell>
          <cell r="G157">
            <v>7054.41</v>
          </cell>
          <cell r="H157">
            <v>0</v>
          </cell>
          <cell r="I157">
            <v>0</v>
          </cell>
          <cell r="J157">
            <v>0</v>
          </cell>
          <cell r="K157">
            <v>-145.38</v>
          </cell>
          <cell r="L157">
            <v>0</v>
          </cell>
          <cell r="M157">
            <v>497.14</v>
          </cell>
          <cell r="N157">
            <v>351.77</v>
          </cell>
          <cell r="O157">
            <v>164.76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516.53</v>
          </cell>
          <cell r="AA157">
            <v>6537.88</v>
          </cell>
          <cell r="AB157">
            <v>121.4</v>
          </cell>
          <cell r="AC157">
            <v>218.52</v>
          </cell>
          <cell r="AD157">
            <v>669.88</v>
          </cell>
          <cell r="AE157">
            <v>138.74</v>
          </cell>
          <cell r="AF157">
            <v>141.09</v>
          </cell>
          <cell r="AG157">
            <v>3468.6</v>
          </cell>
          <cell r="AH157">
            <v>1009.8</v>
          </cell>
          <cell r="AI157">
            <v>346.86</v>
          </cell>
          <cell r="AJ157">
            <v>69.38</v>
          </cell>
          <cell r="AK157">
            <v>0</v>
          </cell>
          <cell r="AL157">
            <v>5174.47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</row>
        <row r="159">
          <cell r="C159">
            <v>11200</v>
          </cell>
          <cell r="D159">
            <v>0</v>
          </cell>
          <cell r="E159">
            <v>3994.11</v>
          </cell>
          <cell r="F159">
            <v>0</v>
          </cell>
          <cell r="G159">
            <v>15194.11</v>
          </cell>
          <cell r="H159">
            <v>0</v>
          </cell>
          <cell r="I159">
            <v>0</v>
          </cell>
          <cell r="J159">
            <v>3156.65</v>
          </cell>
          <cell r="K159">
            <v>-145.38</v>
          </cell>
          <cell r="L159">
            <v>0</v>
          </cell>
          <cell r="M159">
            <v>1112.3599999999999</v>
          </cell>
          <cell r="N159">
            <v>966.99</v>
          </cell>
          <cell r="O159">
            <v>383.4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4507.04</v>
          </cell>
          <cell r="AA159">
            <v>10687.07</v>
          </cell>
          <cell r="AB159">
            <v>279.62</v>
          </cell>
          <cell r="AC159">
            <v>503.34</v>
          </cell>
          <cell r="AD159">
            <v>1387.34</v>
          </cell>
          <cell r="AE159">
            <v>319.58</v>
          </cell>
          <cell r="AF159">
            <v>303.89</v>
          </cell>
          <cell r="AG159">
            <v>7989.44</v>
          </cell>
          <cell r="AH159">
            <v>2170.3000000000002</v>
          </cell>
          <cell r="AI159">
            <v>798.94</v>
          </cell>
          <cell r="AJ159">
            <v>159.80000000000001</v>
          </cell>
          <cell r="AK159">
            <v>0</v>
          </cell>
          <cell r="AL159">
            <v>11741.95</v>
          </cell>
        </row>
        <row r="161">
          <cell r="A161" t="str">
            <v>Departamento 4501 ORG CNC</v>
          </cell>
        </row>
        <row r="162">
          <cell r="A162" t="str">
            <v>00096</v>
          </cell>
          <cell r="B162" t="str">
            <v>Sanchez Sanchez Micaela</v>
          </cell>
          <cell r="C162">
            <v>4251</v>
          </cell>
          <cell r="D162">
            <v>0</v>
          </cell>
          <cell r="E162">
            <v>0</v>
          </cell>
          <cell r="F162">
            <v>0</v>
          </cell>
          <cell r="G162">
            <v>4251</v>
          </cell>
          <cell r="H162">
            <v>0</v>
          </cell>
          <cell r="I162">
            <v>0</v>
          </cell>
          <cell r="J162">
            <v>0</v>
          </cell>
          <cell r="K162">
            <v>-377.42</v>
          </cell>
          <cell r="L162">
            <v>-133.86000000000001</v>
          </cell>
          <cell r="M162">
            <v>243.58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-133.86000000000001</v>
          </cell>
          <cell r="AA162">
            <v>4384.8599999999997</v>
          </cell>
          <cell r="AB162">
            <v>116.72</v>
          </cell>
          <cell r="AC162">
            <v>210.12</v>
          </cell>
          <cell r="AD162">
            <v>665.22</v>
          </cell>
          <cell r="AE162">
            <v>98.3</v>
          </cell>
          <cell r="AF162">
            <v>85.02</v>
          </cell>
          <cell r="AG162">
            <v>2457.46</v>
          </cell>
          <cell r="AH162">
            <v>992.06</v>
          </cell>
          <cell r="AI162">
            <v>245.74</v>
          </cell>
          <cell r="AJ162">
            <v>49.14</v>
          </cell>
          <cell r="AK162">
            <v>0</v>
          </cell>
          <cell r="AL162">
            <v>3927.72</v>
          </cell>
        </row>
        <row r="163">
          <cell r="A163" t="str">
            <v>00849</v>
          </cell>
          <cell r="B163" t="str">
            <v>Chavira Vargas Jose Trinidad</v>
          </cell>
          <cell r="C163">
            <v>6600</v>
          </cell>
          <cell r="D163">
            <v>0</v>
          </cell>
          <cell r="E163">
            <v>2105.1</v>
          </cell>
          <cell r="F163">
            <v>0</v>
          </cell>
          <cell r="G163">
            <v>8705.1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676.74</v>
          </cell>
          <cell r="N163">
            <v>676.74</v>
          </cell>
          <cell r="O163">
            <v>236.96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913.7</v>
          </cell>
          <cell r="AA163">
            <v>7791.4</v>
          </cell>
          <cell r="AB163">
            <v>169.78</v>
          </cell>
          <cell r="AC163">
            <v>305.60000000000002</v>
          </cell>
          <cell r="AD163">
            <v>736.24</v>
          </cell>
          <cell r="AE163">
            <v>194.02</v>
          </cell>
          <cell r="AF163">
            <v>174.1</v>
          </cell>
          <cell r="AG163">
            <v>4850.7</v>
          </cell>
          <cell r="AH163">
            <v>1211.6199999999999</v>
          </cell>
          <cell r="AI163">
            <v>485.06</v>
          </cell>
          <cell r="AJ163">
            <v>97.02</v>
          </cell>
          <cell r="AK163">
            <v>0</v>
          </cell>
          <cell r="AL163">
            <v>7012.52</v>
          </cell>
        </row>
        <row r="164">
          <cell r="A164" t="str">
            <v>00853</v>
          </cell>
          <cell r="B164" t="str">
            <v>Ayala Rodriguez Eliazer</v>
          </cell>
          <cell r="C164">
            <v>12000</v>
          </cell>
          <cell r="D164">
            <v>0</v>
          </cell>
          <cell r="E164">
            <v>8000</v>
          </cell>
          <cell r="F164">
            <v>0</v>
          </cell>
          <cell r="G164">
            <v>20000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2849.8</v>
          </cell>
          <cell r="N164">
            <v>2849.8</v>
          </cell>
          <cell r="O164">
            <v>571.14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3420.94</v>
          </cell>
          <cell r="AA164">
            <v>16579.060000000001</v>
          </cell>
          <cell r="AB164">
            <v>380.5</v>
          </cell>
          <cell r="AC164">
            <v>684.92</v>
          </cell>
          <cell r="AD164">
            <v>1079.44</v>
          </cell>
          <cell r="AE164">
            <v>434.86</v>
          </cell>
          <cell r="AF164">
            <v>400</v>
          </cell>
          <cell r="AG164">
            <v>10871.7</v>
          </cell>
          <cell r="AH164">
            <v>2144.86</v>
          </cell>
          <cell r="AI164">
            <v>1087.1600000000001</v>
          </cell>
          <cell r="AJ164">
            <v>217.44</v>
          </cell>
          <cell r="AK164">
            <v>0</v>
          </cell>
          <cell r="AL164">
            <v>15156.02</v>
          </cell>
        </row>
        <row r="165">
          <cell r="A165" t="str">
            <v>00871</v>
          </cell>
          <cell r="B165" t="str">
            <v>Gonzalez Vizcaino Maria Lucia</v>
          </cell>
          <cell r="C165">
            <v>9999.9</v>
          </cell>
          <cell r="D165">
            <v>0</v>
          </cell>
          <cell r="E165">
            <v>1110.8399999999999</v>
          </cell>
          <cell r="F165">
            <v>0</v>
          </cell>
          <cell r="G165">
            <v>11110.74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1023.1</v>
          </cell>
          <cell r="N165">
            <v>1023.1</v>
          </cell>
          <cell r="O165">
            <v>318.92</v>
          </cell>
          <cell r="P165">
            <v>1200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2542.02</v>
          </cell>
          <cell r="AA165">
            <v>8568.7199999999993</v>
          </cell>
          <cell r="AB165">
            <v>221.46</v>
          </cell>
          <cell r="AC165">
            <v>398.62</v>
          </cell>
          <cell r="AD165">
            <v>820.42</v>
          </cell>
          <cell r="AE165">
            <v>253.1</v>
          </cell>
          <cell r="AF165">
            <v>222.22</v>
          </cell>
          <cell r="AG165">
            <v>6327.3</v>
          </cell>
          <cell r="AH165">
            <v>1440.5</v>
          </cell>
          <cell r="AI165">
            <v>632.74</v>
          </cell>
          <cell r="AJ165">
            <v>126.54</v>
          </cell>
          <cell r="AK165">
            <v>0</v>
          </cell>
          <cell r="AL165">
            <v>9002.4</v>
          </cell>
        </row>
        <row r="166">
          <cell r="A166" t="str">
            <v>Total Depto</v>
          </cell>
          <cell r="C166" t="str">
            <v xml:space="preserve">  -----------------------</v>
          </cell>
          <cell r="D166" t="str">
            <v xml:space="preserve">  -----------------------</v>
          </cell>
          <cell r="E166" t="str">
            <v xml:space="preserve">  -----------------------</v>
          </cell>
          <cell r="F166" t="str">
            <v xml:space="preserve">  -----------------------</v>
          </cell>
          <cell r="G166" t="str">
            <v xml:space="preserve">  -----------------------</v>
          </cell>
          <cell r="H166" t="str">
            <v xml:space="preserve">  -----------------------</v>
          </cell>
          <cell r="I166" t="str">
            <v xml:space="preserve">  -----------------------</v>
          </cell>
          <cell r="J166" t="str">
            <v xml:space="preserve">  -----------------------</v>
          </cell>
          <cell r="K166" t="str">
            <v xml:space="preserve">  -----------------------</v>
          </cell>
          <cell r="L166" t="str">
            <v xml:space="preserve">  -----------------------</v>
          </cell>
          <cell r="M166" t="str">
            <v xml:space="preserve">  -----------------------</v>
          </cell>
          <cell r="N166" t="str">
            <v xml:space="preserve">  -----------------------</v>
          </cell>
          <cell r="O166" t="str">
            <v xml:space="preserve">  -----------------------</v>
          </cell>
          <cell r="P166" t="str">
            <v xml:space="preserve">  -----------------------</v>
          </cell>
          <cell r="Q166" t="str">
            <v xml:space="preserve">  -----------------------</v>
          </cell>
          <cell r="R166" t="str">
            <v xml:space="preserve">  -----------------------</v>
          </cell>
          <cell r="S166" t="str">
            <v xml:space="preserve">  -----------------------</v>
          </cell>
          <cell r="T166" t="str">
            <v xml:space="preserve">  -----------------------</v>
          </cell>
          <cell r="U166" t="str">
            <v xml:space="preserve">  -----------------------</v>
          </cell>
          <cell r="V166" t="str">
            <v xml:space="preserve">  -----------------------</v>
          </cell>
          <cell r="W166" t="str">
            <v xml:space="preserve">  -----------------------</v>
          </cell>
          <cell r="X166" t="str">
            <v xml:space="preserve">  -----------------------</v>
          </cell>
          <cell r="Y166" t="str">
            <v xml:space="preserve">  -----------------------</v>
          </cell>
          <cell r="Z166" t="str">
            <v xml:space="preserve">  -----------------------</v>
          </cell>
          <cell r="AA166" t="str">
            <v xml:space="preserve">  -----------------------</v>
          </cell>
          <cell r="AB166" t="str">
            <v xml:space="preserve">  -----------------------</v>
          </cell>
          <cell r="AC166" t="str">
            <v xml:space="preserve">  -----------------------</v>
          </cell>
          <cell r="AD166" t="str">
            <v xml:space="preserve">  -----------------------</v>
          </cell>
          <cell r="AE166" t="str">
            <v xml:space="preserve">  -----------------------</v>
          </cell>
          <cell r="AF166" t="str">
            <v xml:space="preserve">  -----------------------</v>
          </cell>
          <cell r="AG166" t="str">
            <v xml:space="preserve">  -----------------------</v>
          </cell>
          <cell r="AH166" t="str">
            <v xml:space="preserve">  -----------------------</v>
          </cell>
          <cell r="AI166" t="str">
            <v xml:space="preserve">  -----------------------</v>
          </cell>
          <cell r="AJ166" t="str">
            <v xml:space="preserve">  -----------------------</v>
          </cell>
          <cell r="AK166" t="str">
            <v xml:space="preserve">  -----------------------</v>
          </cell>
          <cell r="AL166" t="str">
            <v xml:space="preserve">  -----------------------</v>
          </cell>
        </row>
        <row r="167">
          <cell r="C167">
            <v>32850.9</v>
          </cell>
          <cell r="D167">
            <v>0</v>
          </cell>
          <cell r="E167">
            <v>11215.94</v>
          </cell>
          <cell r="F167">
            <v>0</v>
          </cell>
          <cell r="G167">
            <v>44066.84</v>
          </cell>
          <cell r="H167">
            <v>0</v>
          </cell>
          <cell r="I167">
            <v>0</v>
          </cell>
          <cell r="J167">
            <v>0</v>
          </cell>
          <cell r="K167">
            <v>-377.42</v>
          </cell>
          <cell r="L167">
            <v>-133.86000000000001</v>
          </cell>
          <cell r="M167">
            <v>4793.22</v>
          </cell>
          <cell r="N167">
            <v>4549.6400000000003</v>
          </cell>
          <cell r="O167">
            <v>1127.02</v>
          </cell>
          <cell r="P167">
            <v>1200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6742.8</v>
          </cell>
          <cell r="AA167">
            <v>37324.04</v>
          </cell>
          <cell r="AB167">
            <v>888.46</v>
          </cell>
          <cell r="AC167">
            <v>1599.26</v>
          </cell>
          <cell r="AD167">
            <v>3301.32</v>
          </cell>
          <cell r="AE167">
            <v>980.28</v>
          </cell>
          <cell r="AF167">
            <v>881.34</v>
          </cell>
          <cell r="AG167">
            <v>24507.16</v>
          </cell>
          <cell r="AH167">
            <v>5789.04</v>
          </cell>
          <cell r="AI167">
            <v>2450.6999999999998</v>
          </cell>
          <cell r="AJ167">
            <v>490.14</v>
          </cell>
          <cell r="AK167">
            <v>0</v>
          </cell>
          <cell r="AL167">
            <v>35098.660000000003</v>
          </cell>
        </row>
        <row r="169">
          <cell r="A169" t="str">
            <v>Departamento 4502 ORG CNOP</v>
          </cell>
        </row>
        <row r="170">
          <cell r="A170" t="str">
            <v>00781</v>
          </cell>
          <cell r="B170" t="str">
            <v>Hernandez Diaz Genesis</v>
          </cell>
          <cell r="C170">
            <v>6384</v>
          </cell>
          <cell r="D170">
            <v>0</v>
          </cell>
          <cell r="E170">
            <v>0</v>
          </cell>
          <cell r="F170">
            <v>0</v>
          </cell>
          <cell r="G170">
            <v>6384</v>
          </cell>
          <cell r="H170">
            <v>0</v>
          </cell>
          <cell r="I170">
            <v>0</v>
          </cell>
          <cell r="J170">
            <v>2848.42</v>
          </cell>
          <cell r="K170">
            <v>-250.2</v>
          </cell>
          <cell r="L170">
            <v>0</v>
          </cell>
          <cell r="M170">
            <v>424.2</v>
          </cell>
          <cell r="N170">
            <v>174</v>
          </cell>
          <cell r="O170">
            <v>175.32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3197.74</v>
          </cell>
          <cell r="AA170">
            <v>3186.26</v>
          </cell>
          <cell r="AB170">
            <v>129.16</v>
          </cell>
          <cell r="AC170">
            <v>232.5</v>
          </cell>
          <cell r="AD170">
            <v>677.64</v>
          </cell>
          <cell r="AE170">
            <v>147.62</v>
          </cell>
          <cell r="AF170">
            <v>127.68</v>
          </cell>
          <cell r="AG170">
            <v>3690.44</v>
          </cell>
          <cell r="AH170">
            <v>1039.3</v>
          </cell>
          <cell r="AI170">
            <v>369.04</v>
          </cell>
          <cell r="AJ170">
            <v>73.8</v>
          </cell>
          <cell r="AK170">
            <v>0</v>
          </cell>
          <cell r="AL170">
            <v>5447.88</v>
          </cell>
        </row>
        <row r="171">
          <cell r="A171" t="str">
            <v>00881</v>
          </cell>
          <cell r="B171" t="str">
            <v>Vazquez Ochoa Ismael Isaac</v>
          </cell>
          <cell r="C171">
            <v>9999.9</v>
          </cell>
          <cell r="D171">
            <v>0</v>
          </cell>
          <cell r="E171">
            <v>10000.1</v>
          </cell>
          <cell r="F171">
            <v>0</v>
          </cell>
          <cell r="G171">
            <v>20000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2849.8</v>
          </cell>
          <cell r="N171">
            <v>2849.8</v>
          </cell>
          <cell r="O171">
            <v>561.52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3411.32</v>
          </cell>
          <cell r="AA171">
            <v>16588.68</v>
          </cell>
          <cell r="AB171">
            <v>374.46</v>
          </cell>
          <cell r="AC171">
            <v>674.04</v>
          </cell>
          <cell r="AD171">
            <v>1069.5999999999999</v>
          </cell>
          <cell r="AE171">
            <v>427.96</v>
          </cell>
          <cell r="AF171">
            <v>400</v>
          </cell>
          <cell r="AG171">
            <v>10699.04</v>
          </cell>
          <cell r="AH171">
            <v>2118.1</v>
          </cell>
          <cell r="AI171">
            <v>1069.9000000000001</v>
          </cell>
          <cell r="AJ171">
            <v>213.98</v>
          </cell>
          <cell r="AK171">
            <v>0</v>
          </cell>
          <cell r="AL171">
            <v>14928.98</v>
          </cell>
        </row>
        <row r="172">
          <cell r="A172" t="str">
            <v>Total Depto</v>
          </cell>
          <cell r="C172" t="str">
            <v xml:space="preserve">  -----------------------</v>
          </cell>
          <cell r="D172" t="str">
            <v xml:space="preserve">  -----------------------</v>
          </cell>
          <cell r="E172" t="str">
            <v xml:space="preserve">  -----------------------</v>
          </cell>
          <cell r="F172" t="str">
            <v xml:space="preserve">  -----------------------</v>
          </cell>
          <cell r="G172" t="str">
            <v xml:space="preserve">  -----------------------</v>
          </cell>
          <cell r="H172" t="str">
            <v xml:space="preserve">  -----------------------</v>
          </cell>
          <cell r="I172" t="str">
            <v xml:space="preserve">  -----------------------</v>
          </cell>
          <cell r="J172" t="str">
            <v xml:space="preserve">  -----------------------</v>
          </cell>
          <cell r="K172" t="str">
            <v xml:space="preserve">  -----------------------</v>
          </cell>
          <cell r="L172" t="str">
            <v xml:space="preserve">  -----------------------</v>
          </cell>
          <cell r="M172" t="str">
            <v xml:space="preserve">  -----------------------</v>
          </cell>
          <cell r="N172" t="str">
            <v xml:space="preserve">  -----------------------</v>
          </cell>
          <cell r="O172" t="str">
            <v xml:space="preserve">  -----------------------</v>
          </cell>
          <cell r="P172" t="str">
            <v xml:space="preserve">  -----------------------</v>
          </cell>
          <cell r="Q172" t="str">
            <v xml:space="preserve">  -----------------------</v>
          </cell>
          <cell r="R172" t="str">
            <v xml:space="preserve">  -----------------------</v>
          </cell>
          <cell r="S172" t="str">
            <v xml:space="preserve">  -----------------------</v>
          </cell>
          <cell r="T172" t="str">
            <v xml:space="preserve">  -----------------------</v>
          </cell>
          <cell r="U172" t="str">
            <v xml:space="preserve">  -----------------------</v>
          </cell>
          <cell r="V172" t="str">
            <v xml:space="preserve">  -----------------------</v>
          </cell>
          <cell r="W172" t="str">
            <v xml:space="preserve">  -----------------------</v>
          </cell>
          <cell r="X172" t="str">
            <v xml:space="preserve">  -----------------------</v>
          </cell>
          <cell r="Y172" t="str">
            <v xml:space="preserve">  -----------------------</v>
          </cell>
          <cell r="Z172" t="str">
            <v xml:space="preserve">  -----------------------</v>
          </cell>
          <cell r="AA172" t="str">
            <v xml:space="preserve">  -----------------------</v>
          </cell>
          <cell r="AB172" t="str">
            <v xml:space="preserve">  -----------------------</v>
          </cell>
          <cell r="AC172" t="str">
            <v xml:space="preserve">  -----------------------</v>
          </cell>
          <cell r="AD172" t="str">
            <v xml:space="preserve">  -----------------------</v>
          </cell>
          <cell r="AE172" t="str">
            <v xml:space="preserve">  -----------------------</v>
          </cell>
          <cell r="AF172" t="str">
            <v xml:space="preserve">  -----------------------</v>
          </cell>
          <cell r="AG172" t="str">
            <v xml:space="preserve">  -----------------------</v>
          </cell>
          <cell r="AH172" t="str">
            <v xml:space="preserve">  -----------------------</v>
          </cell>
          <cell r="AI172" t="str">
            <v xml:space="preserve">  -----------------------</v>
          </cell>
          <cell r="AJ172" t="str">
            <v xml:space="preserve">  -----------------------</v>
          </cell>
          <cell r="AK172" t="str">
            <v xml:space="preserve">  -----------------------</v>
          </cell>
          <cell r="AL172" t="str">
            <v xml:space="preserve">  -----------------------</v>
          </cell>
        </row>
        <row r="173">
          <cell r="C173">
            <v>16383.9</v>
          </cell>
          <cell r="D173">
            <v>0</v>
          </cell>
          <cell r="E173">
            <v>10000.1</v>
          </cell>
          <cell r="F173">
            <v>0</v>
          </cell>
          <cell r="G173">
            <v>26384</v>
          </cell>
          <cell r="H173">
            <v>0</v>
          </cell>
          <cell r="I173">
            <v>0</v>
          </cell>
          <cell r="J173">
            <v>2848.42</v>
          </cell>
          <cell r="K173">
            <v>-250.2</v>
          </cell>
          <cell r="L173">
            <v>0</v>
          </cell>
          <cell r="M173">
            <v>3274</v>
          </cell>
          <cell r="N173">
            <v>3023.8</v>
          </cell>
          <cell r="O173">
            <v>736.84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6609.06</v>
          </cell>
          <cell r="AA173">
            <v>19774.939999999999</v>
          </cell>
          <cell r="AB173">
            <v>503.62</v>
          </cell>
          <cell r="AC173">
            <v>906.54</v>
          </cell>
          <cell r="AD173">
            <v>1747.24</v>
          </cell>
          <cell r="AE173">
            <v>575.58000000000004</v>
          </cell>
          <cell r="AF173">
            <v>527.67999999999995</v>
          </cell>
          <cell r="AG173">
            <v>14389.48</v>
          </cell>
          <cell r="AH173">
            <v>3157.4</v>
          </cell>
          <cell r="AI173">
            <v>1438.94</v>
          </cell>
          <cell r="AJ173">
            <v>287.77999999999997</v>
          </cell>
          <cell r="AK173">
            <v>0</v>
          </cell>
          <cell r="AL173">
            <v>20376.86</v>
          </cell>
        </row>
        <row r="175">
          <cell r="A175" t="str">
            <v>Departamento 4712 COM MUN ZAPOPAN</v>
          </cell>
        </row>
        <row r="176">
          <cell r="A176" t="str">
            <v>00850</v>
          </cell>
          <cell r="B176" t="str">
            <v>Becerra Iñiguez Julio Ricardo</v>
          </cell>
          <cell r="C176">
            <v>4251</v>
          </cell>
          <cell r="D176">
            <v>0</v>
          </cell>
          <cell r="E176">
            <v>0</v>
          </cell>
          <cell r="F176">
            <v>0</v>
          </cell>
          <cell r="G176">
            <v>4251</v>
          </cell>
          <cell r="H176">
            <v>0</v>
          </cell>
          <cell r="I176">
            <v>0</v>
          </cell>
          <cell r="J176">
            <v>0</v>
          </cell>
          <cell r="K176">
            <v>-377.42</v>
          </cell>
          <cell r="L176">
            <v>-133.86000000000001</v>
          </cell>
          <cell r="M176">
            <v>243.58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-133.86000000000001</v>
          </cell>
          <cell r="AA176">
            <v>4384.8599999999997</v>
          </cell>
          <cell r="AB176">
            <v>116.72</v>
          </cell>
          <cell r="AC176">
            <v>210.12</v>
          </cell>
          <cell r="AD176">
            <v>665.22</v>
          </cell>
          <cell r="AE176">
            <v>98.3</v>
          </cell>
          <cell r="AF176">
            <v>85.02</v>
          </cell>
          <cell r="AG176">
            <v>2457.46</v>
          </cell>
          <cell r="AH176">
            <v>992.06</v>
          </cell>
          <cell r="AI176">
            <v>245.74</v>
          </cell>
          <cell r="AJ176">
            <v>49.14</v>
          </cell>
          <cell r="AK176">
            <v>0</v>
          </cell>
          <cell r="AL176">
            <v>3927.72</v>
          </cell>
        </row>
        <row r="177">
          <cell r="A177" t="str">
            <v>00876</v>
          </cell>
          <cell r="B177" t="str">
            <v>Perez Palacios Jorge Antonio</v>
          </cell>
          <cell r="C177">
            <v>6000</v>
          </cell>
          <cell r="D177">
            <v>0</v>
          </cell>
          <cell r="E177">
            <v>2000</v>
          </cell>
          <cell r="F177">
            <v>0</v>
          </cell>
          <cell r="G177">
            <v>8000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600.02</v>
          </cell>
          <cell r="N177">
            <v>600.02</v>
          </cell>
          <cell r="O177">
            <v>214.86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814.88</v>
          </cell>
          <cell r="AA177">
            <v>7185.12</v>
          </cell>
          <cell r="AB177">
            <v>155.82</v>
          </cell>
          <cell r="AC177">
            <v>280.48</v>
          </cell>
          <cell r="AD177">
            <v>713.54</v>
          </cell>
          <cell r="AE177">
            <v>178.08</v>
          </cell>
          <cell r="AF177">
            <v>160</v>
          </cell>
          <cell r="AG177">
            <v>4452.1400000000003</v>
          </cell>
          <cell r="AH177">
            <v>1149.8399999999999</v>
          </cell>
          <cell r="AI177">
            <v>445.22</v>
          </cell>
          <cell r="AJ177">
            <v>89.04</v>
          </cell>
          <cell r="AK177">
            <v>0</v>
          </cell>
          <cell r="AL177">
            <v>6474.32</v>
          </cell>
        </row>
        <row r="178">
          <cell r="A178" t="str">
            <v>00927</v>
          </cell>
          <cell r="B178" t="str">
            <v>Coronado Rojas Jenifer Yaneth</v>
          </cell>
          <cell r="C178">
            <v>4500</v>
          </cell>
          <cell r="D178">
            <v>0</v>
          </cell>
          <cell r="E178">
            <v>3500</v>
          </cell>
          <cell r="F178">
            <v>0</v>
          </cell>
          <cell r="G178">
            <v>8000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600.02</v>
          </cell>
          <cell r="N178">
            <v>600.02</v>
          </cell>
          <cell r="O178">
            <v>207.66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807.68</v>
          </cell>
          <cell r="AA178">
            <v>7192.32</v>
          </cell>
          <cell r="AB178">
            <v>151.30000000000001</v>
          </cell>
          <cell r="AC178">
            <v>272.33999999999997</v>
          </cell>
          <cell r="AD178">
            <v>706.16</v>
          </cell>
          <cell r="AE178">
            <v>172.9</v>
          </cell>
          <cell r="AF178">
            <v>160</v>
          </cell>
          <cell r="AG178">
            <v>4322.7</v>
          </cell>
          <cell r="AH178">
            <v>1129.8</v>
          </cell>
          <cell r="AI178">
            <v>432.26</v>
          </cell>
          <cell r="AJ178">
            <v>86.46</v>
          </cell>
          <cell r="AK178">
            <v>0</v>
          </cell>
          <cell r="AL178">
            <v>6304.12</v>
          </cell>
        </row>
        <row r="179">
          <cell r="A179" t="str">
            <v>00935</v>
          </cell>
          <cell r="B179" t="str">
            <v>Ruiz Nuño Martha Guadalupe</v>
          </cell>
          <cell r="C179">
            <v>4500</v>
          </cell>
          <cell r="D179">
            <v>0</v>
          </cell>
          <cell r="E179">
            <v>5100</v>
          </cell>
          <cell r="F179">
            <v>0</v>
          </cell>
          <cell r="G179">
            <v>9600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792.33</v>
          </cell>
          <cell r="N179">
            <v>792.33</v>
          </cell>
          <cell r="O179">
            <v>181.98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974.31</v>
          </cell>
          <cell r="AA179">
            <v>8625.69</v>
          </cell>
          <cell r="AB179">
            <v>134.08000000000001</v>
          </cell>
          <cell r="AC179">
            <v>241.36</v>
          </cell>
          <cell r="AD179">
            <v>682.58</v>
          </cell>
          <cell r="AE179">
            <v>153.24</v>
          </cell>
          <cell r="AF179">
            <v>192</v>
          </cell>
          <cell r="AG179">
            <v>3831</v>
          </cell>
          <cell r="AH179">
            <v>1058.02</v>
          </cell>
          <cell r="AI179">
            <v>383.1</v>
          </cell>
          <cell r="AJ179">
            <v>76.62</v>
          </cell>
          <cell r="AK179">
            <v>0</v>
          </cell>
          <cell r="AL179">
            <v>5693.98</v>
          </cell>
        </row>
        <row r="180">
          <cell r="A180" t="str">
            <v>Total Depto</v>
          </cell>
          <cell r="C180" t="str">
            <v xml:space="preserve">  -----------------------</v>
          </cell>
          <cell r="D180" t="str">
            <v xml:space="preserve">  -----------------------</v>
          </cell>
          <cell r="E180" t="str">
            <v xml:space="preserve">  -----------------------</v>
          </cell>
          <cell r="F180" t="str">
            <v xml:space="preserve">  -----------------------</v>
          </cell>
          <cell r="G180" t="str">
            <v xml:space="preserve">  -----------------------</v>
          </cell>
          <cell r="H180" t="str">
            <v xml:space="preserve">  -----------------------</v>
          </cell>
          <cell r="I180" t="str">
            <v xml:space="preserve">  -----------------------</v>
          </cell>
          <cell r="J180" t="str">
            <v xml:space="preserve">  -----------------------</v>
          </cell>
          <cell r="K180" t="str">
            <v xml:space="preserve">  -----------------------</v>
          </cell>
          <cell r="L180" t="str">
            <v xml:space="preserve">  -----------------------</v>
          </cell>
          <cell r="M180" t="str">
            <v xml:space="preserve">  -----------------------</v>
          </cell>
          <cell r="N180" t="str">
            <v xml:space="preserve">  -----------------------</v>
          </cell>
          <cell r="O180" t="str">
            <v xml:space="preserve">  -----------------------</v>
          </cell>
          <cell r="P180" t="str">
            <v xml:space="preserve">  -----------------------</v>
          </cell>
          <cell r="Q180" t="str">
            <v xml:space="preserve">  -----------------------</v>
          </cell>
          <cell r="R180" t="str">
            <v xml:space="preserve">  -----------------------</v>
          </cell>
          <cell r="S180" t="str">
            <v xml:space="preserve">  -----------------------</v>
          </cell>
          <cell r="T180" t="str">
            <v xml:space="preserve">  -----------------------</v>
          </cell>
          <cell r="U180" t="str">
            <v xml:space="preserve">  -----------------------</v>
          </cell>
          <cell r="V180" t="str">
            <v xml:space="preserve">  -----------------------</v>
          </cell>
          <cell r="W180" t="str">
            <v xml:space="preserve">  -----------------------</v>
          </cell>
          <cell r="X180" t="str">
            <v xml:space="preserve">  -----------------------</v>
          </cell>
          <cell r="Y180" t="str">
            <v xml:space="preserve">  -----------------------</v>
          </cell>
          <cell r="Z180" t="str">
            <v xml:space="preserve">  -----------------------</v>
          </cell>
          <cell r="AA180" t="str">
            <v xml:space="preserve">  -----------------------</v>
          </cell>
          <cell r="AB180" t="str">
            <v xml:space="preserve">  -----------------------</v>
          </cell>
          <cell r="AC180" t="str">
            <v xml:space="preserve">  -----------------------</v>
          </cell>
          <cell r="AD180" t="str">
            <v xml:space="preserve">  -----------------------</v>
          </cell>
          <cell r="AE180" t="str">
            <v xml:space="preserve">  -----------------------</v>
          </cell>
          <cell r="AF180" t="str">
            <v xml:space="preserve">  -----------------------</v>
          </cell>
          <cell r="AG180" t="str">
            <v xml:space="preserve">  -----------------------</v>
          </cell>
          <cell r="AH180" t="str">
            <v xml:space="preserve">  -----------------------</v>
          </cell>
          <cell r="AI180" t="str">
            <v xml:space="preserve">  -----------------------</v>
          </cell>
          <cell r="AJ180" t="str">
            <v xml:space="preserve">  -----------------------</v>
          </cell>
          <cell r="AK180" t="str">
            <v xml:space="preserve">  -----------------------</v>
          </cell>
          <cell r="AL180" t="str">
            <v xml:space="preserve">  -----------------------</v>
          </cell>
        </row>
        <row r="181">
          <cell r="C181">
            <v>19251</v>
          </cell>
          <cell r="D181">
            <v>0</v>
          </cell>
          <cell r="E181">
            <v>10600</v>
          </cell>
          <cell r="F181">
            <v>0</v>
          </cell>
          <cell r="G181">
            <v>29851</v>
          </cell>
          <cell r="H181">
            <v>0</v>
          </cell>
          <cell r="I181">
            <v>0</v>
          </cell>
          <cell r="J181">
            <v>0</v>
          </cell>
          <cell r="K181">
            <v>-377.42</v>
          </cell>
          <cell r="L181">
            <v>-133.86000000000001</v>
          </cell>
          <cell r="M181">
            <v>2235.9499999999998</v>
          </cell>
          <cell r="N181">
            <v>1992.37</v>
          </cell>
          <cell r="O181">
            <v>604.5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2463.0100000000002</v>
          </cell>
          <cell r="AA181">
            <v>27387.99</v>
          </cell>
          <cell r="AB181">
            <v>557.91999999999996</v>
          </cell>
          <cell r="AC181">
            <v>1004.3</v>
          </cell>
          <cell r="AD181">
            <v>2767.5</v>
          </cell>
          <cell r="AE181">
            <v>602.52</v>
          </cell>
          <cell r="AF181">
            <v>597.02</v>
          </cell>
          <cell r="AG181">
            <v>15063.3</v>
          </cell>
          <cell r="AH181">
            <v>4329.72</v>
          </cell>
          <cell r="AI181">
            <v>1506.32</v>
          </cell>
          <cell r="AJ181">
            <v>301.26</v>
          </cell>
          <cell r="AK181">
            <v>0</v>
          </cell>
          <cell r="AL181">
            <v>22400.14</v>
          </cell>
        </row>
        <row r="183">
          <cell r="A183" t="str">
            <v>Departamento 4741 COM MUN GUADALAJARA</v>
          </cell>
        </row>
        <row r="184">
          <cell r="A184" t="str">
            <v>00878</v>
          </cell>
          <cell r="B184" t="str">
            <v>Tovar Covarrubias Brianda Jackeline</v>
          </cell>
          <cell r="C184">
            <v>6378</v>
          </cell>
          <cell r="D184">
            <v>0</v>
          </cell>
          <cell r="E184">
            <v>0</v>
          </cell>
          <cell r="F184">
            <v>0</v>
          </cell>
          <cell r="G184">
            <v>6378</v>
          </cell>
          <cell r="H184">
            <v>0</v>
          </cell>
          <cell r="I184">
            <v>0</v>
          </cell>
          <cell r="J184">
            <v>0</v>
          </cell>
          <cell r="K184">
            <v>-250.2</v>
          </cell>
          <cell r="L184">
            <v>0</v>
          </cell>
          <cell r="M184">
            <v>423.56</v>
          </cell>
          <cell r="N184">
            <v>173.36</v>
          </cell>
          <cell r="O184">
            <v>175.14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348.5</v>
          </cell>
          <cell r="AA184">
            <v>6029.5</v>
          </cell>
          <cell r="AB184">
            <v>129.04</v>
          </cell>
          <cell r="AC184">
            <v>232.28</v>
          </cell>
          <cell r="AD184">
            <v>677.52</v>
          </cell>
          <cell r="AE184">
            <v>147.47999999999999</v>
          </cell>
          <cell r="AF184">
            <v>127.56</v>
          </cell>
          <cell r="AG184">
            <v>3687.12</v>
          </cell>
          <cell r="AH184">
            <v>1038.8399999999999</v>
          </cell>
          <cell r="AI184">
            <v>368.72</v>
          </cell>
          <cell r="AJ184">
            <v>73.739999999999995</v>
          </cell>
          <cell r="AK184">
            <v>0</v>
          </cell>
          <cell r="AL184">
            <v>5443.46</v>
          </cell>
        </row>
        <row r="185">
          <cell r="A185" t="str">
            <v>00880</v>
          </cell>
          <cell r="B185" t="str">
            <v>Macias Lopez Roberto</v>
          </cell>
          <cell r="C185">
            <v>4458</v>
          </cell>
          <cell r="D185">
            <v>0</v>
          </cell>
          <cell r="E185">
            <v>1860</v>
          </cell>
          <cell r="F185">
            <v>0</v>
          </cell>
          <cell r="G185">
            <v>6318</v>
          </cell>
          <cell r="H185">
            <v>0</v>
          </cell>
          <cell r="I185">
            <v>0</v>
          </cell>
          <cell r="J185">
            <v>0</v>
          </cell>
          <cell r="K185">
            <v>-250.2</v>
          </cell>
          <cell r="L185">
            <v>0</v>
          </cell>
          <cell r="M185">
            <v>417.02</v>
          </cell>
          <cell r="N185">
            <v>166.82</v>
          </cell>
          <cell r="O185">
            <v>165.84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332.66</v>
          </cell>
          <cell r="AA185">
            <v>5985.34</v>
          </cell>
          <cell r="AB185">
            <v>122.22</v>
          </cell>
          <cell r="AC185">
            <v>219.98</v>
          </cell>
          <cell r="AD185">
            <v>670.68</v>
          </cell>
          <cell r="AE185">
            <v>139.68</v>
          </cell>
          <cell r="AF185">
            <v>126.36</v>
          </cell>
          <cell r="AG185">
            <v>3491.84</v>
          </cell>
          <cell r="AH185">
            <v>1012.88</v>
          </cell>
          <cell r="AI185">
            <v>349.18</v>
          </cell>
          <cell r="AJ185">
            <v>69.84</v>
          </cell>
          <cell r="AK185">
            <v>0</v>
          </cell>
          <cell r="AL185">
            <v>5189.78</v>
          </cell>
        </row>
        <row r="186">
          <cell r="A186" t="str">
            <v>00912</v>
          </cell>
          <cell r="B186" t="str">
            <v>Cuevas Chacon Jose Luis</v>
          </cell>
          <cell r="C186">
            <v>4723.5</v>
          </cell>
          <cell r="D186">
            <v>0</v>
          </cell>
          <cell r="E186">
            <v>0</v>
          </cell>
          <cell r="F186">
            <v>0</v>
          </cell>
          <cell r="G186">
            <v>4723.5</v>
          </cell>
          <cell r="H186">
            <v>0</v>
          </cell>
          <cell r="I186">
            <v>0</v>
          </cell>
          <cell r="J186">
            <v>0</v>
          </cell>
          <cell r="K186">
            <v>-320.60000000000002</v>
          </cell>
          <cell r="L186">
            <v>-46.78</v>
          </cell>
          <cell r="M186">
            <v>273.82</v>
          </cell>
          <cell r="N186">
            <v>0</v>
          </cell>
          <cell r="O186">
            <v>129.72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82.94</v>
          </cell>
          <cell r="AA186">
            <v>4640.5600000000004</v>
          </cell>
          <cell r="AB186">
            <v>95.58</v>
          </cell>
          <cell r="AC186">
            <v>172.04</v>
          </cell>
          <cell r="AD186">
            <v>644.04</v>
          </cell>
          <cell r="AE186">
            <v>109.22</v>
          </cell>
          <cell r="AF186">
            <v>94.46</v>
          </cell>
          <cell r="AG186">
            <v>2730.66</v>
          </cell>
          <cell r="AH186">
            <v>911.66</v>
          </cell>
          <cell r="AI186">
            <v>273.06</v>
          </cell>
          <cell r="AJ186">
            <v>54.62</v>
          </cell>
          <cell r="AK186">
            <v>0</v>
          </cell>
          <cell r="AL186">
            <v>4173.68</v>
          </cell>
        </row>
        <row r="187">
          <cell r="A187" t="str">
            <v>Total Depto</v>
          </cell>
          <cell r="C187" t="str">
            <v xml:space="preserve">  -----------------------</v>
          </cell>
          <cell r="D187" t="str">
            <v xml:space="preserve">  -----------------------</v>
          </cell>
          <cell r="E187" t="str">
            <v xml:space="preserve">  -----------------------</v>
          </cell>
          <cell r="F187" t="str">
            <v xml:space="preserve">  -----------------------</v>
          </cell>
          <cell r="G187" t="str">
            <v xml:space="preserve">  -----------------------</v>
          </cell>
          <cell r="H187" t="str">
            <v xml:space="preserve">  -----------------------</v>
          </cell>
          <cell r="I187" t="str">
            <v xml:space="preserve">  -----------------------</v>
          </cell>
          <cell r="J187" t="str">
            <v xml:space="preserve">  -----------------------</v>
          </cell>
          <cell r="K187" t="str">
            <v xml:space="preserve">  -----------------------</v>
          </cell>
          <cell r="L187" t="str">
            <v xml:space="preserve">  -----------------------</v>
          </cell>
          <cell r="M187" t="str">
            <v xml:space="preserve">  -----------------------</v>
          </cell>
          <cell r="N187" t="str">
            <v xml:space="preserve">  -----------------------</v>
          </cell>
          <cell r="O187" t="str">
            <v xml:space="preserve">  -----------------------</v>
          </cell>
          <cell r="P187" t="str">
            <v xml:space="preserve">  -----------------------</v>
          </cell>
          <cell r="Q187" t="str">
            <v xml:space="preserve">  -----------------------</v>
          </cell>
          <cell r="R187" t="str">
            <v xml:space="preserve">  -----------------------</v>
          </cell>
          <cell r="S187" t="str">
            <v xml:space="preserve">  -----------------------</v>
          </cell>
          <cell r="T187" t="str">
            <v xml:space="preserve">  -----------------------</v>
          </cell>
          <cell r="U187" t="str">
            <v xml:space="preserve">  -----------------------</v>
          </cell>
          <cell r="V187" t="str">
            <v xml:space="preserve">  -----------------------</v>
          </cell>
          <cell r="W187" t="str">
            <v xml:space="preserve">  -----------------------</v>
          </cell>
          <cell r="X187" t="str">
            <v xml:space="preserve">  -----------------------</v>
          </cell>
          <cell r="Y187" t="str">
            <v xml:space="preserve">  -----------------------</v>
          </cell>
          <cell r="Z187" t="str">
            <v xml:space="preserve">  -----------------------</v>
          </cell>
          <cell r="AA187" t="str">
            <v xml:space="preserve">  -----------------------</v>
          </cell>
          <cell r="AB187" t="str">
            <v xml:space="preserve">  -----------------------</v>
          </cell>
          <cell r="AC187" t="str">
            <v xml:space="preserve">  -----------------------</v>
          </cell>
          <cell r="AD187" t="str">
            <v xml:space="preserve">  -----------------------</v>
          </cell>
          <cell r="AE187" t="str">
            <v xml:space="preserve">  -----------------------</v>
          </cell>
          <cell r="AF187" t="str">
            <v xml:space="preserve">  -----------------------</v>
          </cell>
          <cell r="AG187" t="str">
            <v xml:space="preserve">  -----------------------</v>
          </cell>
          <cell r="AH187" t="str">
            <v xml:space="preserve">  -----------------------</v>
          </cell>
          <cell r="AI187" t="str">
            <v xml:space="preserve">  -----------------------</v>
          </cell>
          <cell r="AJ187" t="str">
            <v xml:space="preserve">  -----------------------</v>
          </cell>
          <cell r="AK187" t="str">
            <v xml:space="preserve">  -----------------------</v>
          </cell>
          <cell r="AL187" t="str">
            <v xml:space="preserve">  -----------------------</v>
          </cell>
        </row>
        <row r="188">
          <cell r="C188">
            <v>15559.5</v>
          </cell>
          <cell r="D188">
            <v>0</v>
          </cell>
          <cell r="E188">
            <v>1860</v>
          </cell>
          <cell r="F188">
            <v>0</v>
          </cell>
          <cell r="G188">
            <v>17419.5</v>
          </cell>
          <cell r="H188">
            <v>0</v>
          </cell>
          <cell r="I188">
            <v>0</v>
          </cell>
          <cell r="J188">
            <v>0</v>
          </cell>
          <cell r="K188">
            <v>-821</v>
          </cell>
          <cell r="L188">
            <v>-46.78</v>
          </cell>
          <cell r="M188">
            <v>1114.4000000000001</v>
          </cell>
          <cell r="N188">
            <v>340.18</v>
          </cell>
          <cell r="O188">
            <v>470.7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764.1</v>
          </cell>
          <cell r="AA188">
            <v>16655.400000000001</v>
          </cell>
          <cell r="AB188">
            <v>346.84</v>
          </cell>
          <cell r="AC188">
            <v>624.29999999999995</v>
          </cell>
          <cell r="AD188">
            <v>1992.24</v>
          </cell>
          <cell r="AE188">
            <v>396.38</v>
          </cell>
          <cell r="AF188">
            <v>348.38</v>
          </cell>
          <cell r="AG188">
            <v>9909.6200000000008</v>
          </cell>
          <cell r="AH188">
            <v>2963.38</v>
          </cell>
          <cell r="AI188">
            <v>990.96</v>
          </cell>
          <cell r="AJ188">
            <v>198.2</v>
          </cell>
          <cell r="AK188">
            <v>0</v>
          </cell>
          <cell r="AL188">
            <v>14806.92</v>
          </cell>
        </row>
        <row r="190">
          <cell r="A190" t="str">
            <v>Departamento 4794 COM MUN TEPATITLAN DE MORELOS</v>
          </cell>
        </row>
        <row r="191">
          <cell r="A191" t="str">
            <v>00279</v>
          </cell>
          <cell r="B191" t="str">
            <v>Bravo Garcia Andrea Nallely</v>
          </cell>
          <cell r="C191">
            <v>4458</v>
          </cell>
          <cell r="D191">
            <v>0</v>
          </cell>
          <cell r="E191">
            <v>1842</v>
          </cell>
          <cell r="F191">
            <v>0</v>
          </cell>
          <cell r="G191">
            <v>6300</v>
          </cell>
          <cell r="H191">
            <v>0</v>
          </cell>
          <cell r="I191">
            <v>0</v>
          </cell>
          <cell r="J191">
            <v>0</v>
          </cell>
          <cell r="K191">
            <v>-250.2</v>
          </cell>
          <cell r="L191">
            <v>0</v>
          </cell>
          <cell r="M191">
            <v>415.06</v>
          </cell>
          <cell r="N191">
            <v>164.86</v>
          </cell>
          <cell r="O191">
            <v>165.44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330.3</v>
          </cell>
          <cell r="AA191">
            <v>5969.7</v>
          </cell>
          <cell r="AB191">
            <v>121.9</v>
          </cell>
          <cell r="AC191">
            <v>219.42</v>
          </cell>
          <cell r="AD191">
            <v>670.38</v>
          </cell>
          <cell r="AE191">
            <v>139.32</v>
          </cell>
          <cell r="AF191">
            <v>126</v>
          </cell>
          <cell r="AG191">
            <v>3483</v>
          </cell>
          <cell r="AH191">
            <v>1011.7</v>
          </cell>
          <cell r="AI191">
            <v>348.3</v>
          </cell>
          <cell r="AJ191">
            <v>69.66</v>
          </cell>
          <cell r="AK191">
            <v>0</v>
          </cell>
          <cell r="AL191">
            <v>5177.9799999999996</v>
          </cell>
        </row>
        <row r="192">
          <cell r="A192" t="str">
            <v>Total Depto</v>
          </cell>
          <cell r="C192" t="str">
            <v xml:space="preserve">  -----------------------</v>
          </cell>
          <cell r="D192" t="str">
            <v xml:space="preserve">  -----------------------</v>
          </cell>
          <cell r="E192" t="str">
            <v xml:space="preserve">  -----------------------</v>
          </cell>
          <cell r="F192" t="str">
            <v xml:space="preserve">  -----------------------</v>
          </cell>
          <cell r="G192" t="str">
            <v xml:space="preserve">  -----------------------</v>
          </cell>
          <cell r="H192" t="str">
            <v xml:space="preserve">  -----------------------</v>
          </cell>
          <cell r="I192" t="str">
            <v xml:space="preserve">  -----------------------</v>
          </cell>
          <cell r="J192" t="str">
            <v xml:space="preserve">  -----------------------</v>
          </cell>
          <cell r="K192" t="str">
            <v xml:space="preserve">  -----------------------</v>
          </cell>
          <cell r="L192" t="str">
            <v xml:space="preserve">  -----------------------</v>
          </cell>
          <cell r="M192" t="str">
            <v xml:space="preserve">  -----------------------</v>
          </cell>
          <cell r="N192" t="str">
            <v xml:space="preserve">  -----------------------</v>
          </cell>
          <cell r="O192" t="str">
            <v xml:space="preserve">  -----------------------</v>
          </cell>
          <cell r="P192" t="str">
            <v xml:space="preserve">  -----------------------</v>
          </cell>
          <cell r="Q192" t="str">
            <v xml:space="preserve">  -----------------------</v>
          </cell>
          <cell r="R192" t="str">
            <v xml:space="preserve">  -----------------------</v>
          </cell>
          <cell r="S192" t="str">
            <v xml:space="preserve">  -----------------------</v>
          </cell>
          <cell r="T192" t="str">
            <v xml:space="preserve">  -----------------------</v>
          </cell>
          <cell r="U192" t="str">
            <v xml:space="preserve">  -----------------------</v>
          </cell>
          <cell r="V192" t="str">
            <v xml:space="preserve">  -----------------------</v>
          </cell>
          <cell r="W192" t="str">
            <v xml:space="preserve">  -----------------------</v>
          </cell>
          <cell r="X192" t="str">
            <v xml:space="preserve">  -----------------------</v>
          </cell>
          <cell r="Y192" t="str">
            <v xml:space="preserve">  -----------------------</v>
          </cell>
          <cell r="Z192" t="str">
            <v xml:space="preserve">  -----------------------</v>
          </cell>
          <cell r="AA192" t="str">
            <v xml:space="preserve">  -----------------------</v>
          </cell>
          <cell r="AB192" t="str">
            <v xml:space="preserve">  -----------------------</v>
          </cell>
          <cell r="AC192" t="str">
            <v xml:space="preserve">  -----------------------</v>
          </cell>
          <cell r="AD192" t="str">
            <v xml:space="preserve">  -----------------------</v>
          </cell>
          <cell r="AE192" t="str">
            <v xml:space="preserve">  -----------------------</v>
          </cell>
          <cell r="AF192" t="str">
            <v xml:space="preserve">  -----------------------</v>
          </cell>
          <cell r="AG192" t="str">
            <v xml:space="preserve">  -----------------------</v>
          </cell>
          <cell r="AH192" t="str">
            <v xml:space="preserve">  -----------------------</v>
          </cell>
          <cell r="AI192" t="str">
            <v xml:space="preserve">  -----------------------</v>
          </cell>
          <cell r="AJ192" t="str">
            <v xml:space="preserve">  -----------------------</v>
          </cell>
          <cell r="AK192" t="str">
            <v xml:space="preserve">  -----------------------</v>
          </cell>
          <cell r="AL192" t="str">
            <v xml:space="preserve">  -----------------------</v>
          </cell>
        </row>
        <row r="193">
          <cell r="C193">
            <v>4458</v>
          </cell>
          <cell r="D193">
            <v>0</v>
          </cell>
          <cell r="E193">
            <v>1842</v>
          </cell>
          <cell r="F193">
            <v>0</v>
          </cell>
          <cell r="G193">
            <v>6300</v>
          </cell>
          <cell r="H193">
            <v>0</v>
          </cell>
          <cell r="I193">
            <v>0</v>
          </cell>
          <cell r="J193">
            <v>0</v>
          </cell>
          <cell r="K193">
            <v>-250.2</v>
          </cell>
          <cell r="L193">
            <v>0</v>
          </cell>
          <cell r="M193">
            <v>415.06</v>
          </cell>
          <cell r="N193">
            <v>164.86</v>
          </cell>
          <cell r="O193">
            <v>165.44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330.3</v>
          </cell>
          <cell r="AA193">
            <v>5969.7</v>
          </cell>
          <cell r="AB193">
            <v>121.9</v>
          </cell>
          <cell r="AC193">
            <v>219.42</v>
          </cell>
          <cell r="AD193">
            <v>670.38</v>
          </cell>
          <cell r="AE193">
            <v>139.32</v>
          </cell>
          <cell r="AF193">
            <v>126</v>
          </cell>
          <cell r="AG193">
            <v>3483</v>
          </cell>
          <cell r="AH193">
            <v>1011.7</v>
          </cell>
          <cell r="AI193">
            <v>348.3</v>
          </cell>
          <cell r="AJ193">
            <v>69.66</v>
          </cell>
          <cell r="AK193">
            <v>0</v>
          </cell>
          <cell r="AL193">
            <v>5177.9799999999996</v>
          </cell>
        </row>
        <row r="195">
          <cell r="A195" t="str">
            <v>Departamento 4799 COM MUN TLAQUEPAQUE</v>
          </cell>
        </row>
        <row r="196">
          <cell r="A196" t="str">
            <v>00873</v>
          </cell>
          <cell r="B196" t="str">
            <v>Gonzalez Real  Blanca Lucero</v>
          </cell>
          <cell r="C196">
            <v>4251</v>
          </cell>
          <cell r="D196">
            <v>0</v>
          </cell>
          <cell r="E196">
            <v>96</v>
          </cell>
          <cell r="F196">
            <v>0</v>
          </cell>
          <cell r="G196">
            <v>4347</v>
          </cell>
          <cell r="H196">
            <v>0</v>
          </cell>
          <cell r="I196">
            <v>0</v>
          </cell>
          <cell r="J196">
            <v>0</v>
          </cell>
          <cell r="K196">
            <v>-377.42</v>
          </cell>
          <cell r="L196">
            <v>-127.72</v>
          </cell>
          <cell r="M196">
            <v>249.72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-127.72</v>
          </cell>
          <cell r="AA196">
            <v>4474.72</v>
          </cell>
          <cell r="AB196">
            <v>118.98</v>
          </cell>
          <cell r="AC196">
            <v>214.16</v>
          </cell>
          <cell r="AD196">
            <v>667.44</v>
          </cell>
          <cell r="AE196">
            <v>100.18</v>
          </cell>
          <cell r="AF196">
            <v>86.94</v>
          </cell>
          <cell r="AG196">
            <v>2504.6999999999998</v>
          </cell>
          <cell r="AH196">
            <v>1000.58</v>
          </cell>
          <cell r="AI196">
            <v>250.46</v>
          </cell>
          <cell r="AJ196">
            <v>50.1</v>
          </cell>
          <cell r="AK196">
            <v>0</v>
          </cell>
          <cell r="AL196">
            <v>3992.96</v>
          </cell>
        </row>
        <row r="197">
          <cell r="A197" t="str">
            <v>Total Depto</v>
          </cell>
          <cell r="C197" t="str">
            <v xml:space="preserve">  -----------------------</v>
          </cell>
          <cell r="D197" t="str">
            <v xml:space="preserve">  -----------------------</v>
          </cell>
          <cell r="E197" t="str">
            <v xml:space="preserve">  -----------------------</v>
          </cell>
          <cell r="F197" t="str">
            <v xml:space="preserve">  -----------------------</v>
          </cell>
          <cell r="G197" t="str">
            <v xml:space="preserve">  -----------------------</v>
          </cell>
          <cell r="H197" t="str">
            <v xml:space="preserve">  -----------------------</v>
          </cell>
          <cell r="I197" t="str">
            <v xml:space="preserve">  -----------------------</v>
          </cell>
          <cell r="J197" t="str">
            <v xml:space="preserve">  -----------------------</v>
          </cell>
          <cell r="K197" t="str">
            <v xml:space="preserve">  -----------------------</v>
          </cell>
          <cell r="L197" t="str">
            <v xml:space="preserve">  -----------------------</v>
          </cell>
          <cell r="M197" t="str">
            <v xml:space="preserve">  -----------------------</v>
          </cell>
          <cell r="N197" t="str">
            <v xml:space="preserve">  -----------------------</v>
          </cell>
          <cell r="O197" t="str">
            <v xml:space="preserve">  -----------------------</v>
          </cell>
          <cell r="P197" t="str">
            <v xml:space="preserve">  -----------------------</v>
          </cell>
          <cell r="Q197" t="str">
            <v xml:space="preserve">  -----------------------</v>
          </cell>
          <cell r="R197" t="str">
            <v xml:space="preserve">  -----------------------</v>
          </cell>
          <cell r="S197" t="str">
            <v xml:space="preserve">  -----------------------</v>
          </cell>
          <cell r="T197" t="str">
            <v xml:space="preserve">  -----------------------</v>
          </cell>
          <cell r="U197" t="str">
            <v xml:space="preserve">  -----------------------</v>
          </cell>
          <cell r="V197" t="str">
            <v xml:space="preserve">  -----------------------</v>
          </cell>
          <cell r="W197" t="str">
            <v xml:space="preserve">  -----------------------</v>
          </cell>
          <cell r="X197" t="str">
            <v xml:space="preserve">  -----------------------</v>
          </cell>
          <cell r="Y197" t="str">
            <v xml:space="preserve">  -----------------------</v>
          </cell>
          <cell r="Z197" t="str">
            <v xml:space="preserve">  -----------------------</v>
          </cell>
          <cell r="AA197" t="str">
            <v xml:space="preserve">  -----------------------</v>
          </cell>
          <cell r="AB197" t="str">
            <v xml:space="preserve">  -----------------------</v>
          </cell>
          <cell r="AC197" t="str">
            <v xml:space="preserve">  -----------------------</v>
          </cell>
          <cell r="AD197" t="str">
            <v xml:space="preserve">  -----------------------</v>
          </cell>
          <cell r="AE197" t="str">
            <v xml:space="preserve">  -----------------------</v>
          </cell>
          <cell r="AF197" t="str">
            <v xml:space="preserve">  -----------------------</v>
          </cell>
          <cell r="AG197" t="str">
            <v xml:space="preserve">  -----------------------</v>
          </cell>
          <cell r="AH197" t="str">
            <v xml:space="preserve">  -----------------------</v>
          </cell>
          <cell r="AI197" t="str">
            <v xml:space="preserve">  -----------------------</v>
          </cell>
          <cell r="AJ197" t="str">
            <v xml:space="preserve">  -----------------------</v>
          </cell>
          <cell r="AK197" t="str">
            <v xml:space="preserve">  -----------------------</v>
          </cell>
          <cell r="AL197" t="str">
            <v xml:space="preserve">  -----------------------</v>
          </cell>
        </row>
        <row r="198">
          <cell r="C198">
            <v>4251</v>
          </cell>
          <cell r="D198">
            <v>0</v>
          </cell>
          <cell r="E198">
            <v>96</v>
          </cell>
          <cell r="F198">
            <v>0</v>
          </cell>
          <cell r="G198">
            <v>4347</v>
          </cell>
          <cell r="H198">
            <v>0</v>
          </cell>
          <cell r="I198">
            <v>0</v>
          </cell>
          <cell r="J198">
            <v>0</v>
          </cell>
          <cell r="K198">
            <v>-377.42</v>
          </cell>
          <cell r="L198">
            <v>-127.72</v>
          </cell>
          <cell r="M198">
            <v>249.72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-127.72</v>
          </cell>
          <cell r="AA198">
            <v>4474.72</v>
          </cell>
          <cell r="AB198">
            <v>118.98</v>
          </cell>
          <cell r="AC198">
            <v>214.16</v>
          </cell>
          <cell r="AD198">
            <v>667.44</v>
          </cell>
          <cell r="AE198">
            <v>100.18</v>
          </cell>
          <cell r="AF198">
            <v>86.94</v>
          </cell>
          <cell r="AG198">
            <v>2504.6999999999998</v>
          </cell>
          <cell r="AH198">
            <v>1000.58</v>
          </cell>
          <cell r="AI198">
            <v>250.46</v>
          </cell>
          <cell r="AJ198">
            <v>50.1</v>
          </cell>
          <cell r="AK198">
            <v>0</v>
          </cell>
          <cell r="AL198">
            <v>3992.96</v>
          </cell>
        </row>
        <row r="200">
          <cell r="A200" t="str">
            <v>Departamento 9114 INSTITUTO REYES HEROLES</v>
          </cell>
        </row>
        <row r="201">
          <cell r="A201" t="str">
            <v>00093</v>
          </cell>
          <cell r="B201" t="str">
            <v>Hernandez Virgen Veronica</v>
          </cell>
          <cell r="C201">
            <v>9168</v>
          </cell>
          <cell r="D201">
            <v>0</v>
          </cell>
          <cell r="E201">
            <v>0</v>
          </cell>
          <cell r="F201">
            <v>0</v>
          </cell>
          <cell r="G201">
            <v>9168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727.1</v>
          </cell>
          <cell r="N201">
            <v>727.1</v>
          </cell>
          <cell r="O201">
            <v>261.86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988.96</v>
          </cell>
          <cell r="AA201">
            <v>8179.04</v>
          </cell>
          <cell r="AB201">
            <v>185.5</v>
          </cell>
          <cell r="AC201">
            <v>333.9</v>
          </cell>
          <cell r="AD201">
            <v>761.86</v>
          </cell>
          <cell r="AE201">
            <v>212</v>
          </cell>
          <cell r="AF201">
            <v>183.36</v>
          </cell>
          <cell r="AG201">
            <v>5299.94</v>
          </cell>
          <cell r="AH201">
            <v>1281.26</v>
          </cell>
          <cell r="AI201">
            <v>530</v>
          </cell>
          <cell r="AJ201">
            <v>106</v>
          </cell>
          <cell r="AK201">
            <v>0</v>
          </cell>
          <cell r="AL201">
            <v>7612.56</v>
          </cell>
        </row>
        <row r="202">
          <cell r="A202" t="str">
            <v>00945</v>
          </cell>
          <cell r="B202" t="str">
            <v>Velasco Figueroa Dario Roberto</v>
          </cell>
          <cell r="C202">
            <v>10440</v>
          </cell>
          <cell r="D202">
            <v>0</v>
          </cell>
          <cell r="E202">
            <v>6989.48</v>
          </cell>
          <cell r="F202">
            <v>0</v>
          </cell>
          <cell r="G202">
            <v>17429.48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2300.7399999999998</v>
          </cell>
          <cell r="N202">
            <v>2300.7399999999998</v>
          </cell>
          <cell r="O202">
            <v>398.08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2698.82</v>
          </cell>
          <cell r="AA202">
            <v>14730.66</v>
          </cell>
          <cell r="AB202">
            <v>271.39999999999998</v>
          </cell>
          <cell r="AC202">
            <v>488.5</v>
          </cell>
          <cell r="AD202">
            <v>901.74</v>
          </cell>
          <cell r="AE202">
            <v>310.16000000000003</v>
          </cell>
          <cell r="AF202">
            <v>348.58</v>
          </cell>
          <cell r="AG202">
            <v>7754.1</v>
          </cell>
          <cell r="AH202">
            <v>1661.64</v>
          </cell>
          <cell r="AI202">
            <v>775.42</v>
          </cell>
          <cell r="AJ202">
            <v>155.08000000000001</v>
          </cell>
          <cell r="AK202">
            <v>0</v>
          </cell>
          <cell r="AL202">
            <v>11004.98</v>
          </cell>
        </row>
        <row r="203">
          <cell r="A203" t="str">
            <v>Total Depto</v>
          </cell>
          <cell r="C203" t="str">
            <v xml:space="preserve">  -----------------------</v>
          </cell>
          <cell r="D203" t="str">
            <v xml:space="preserve">  -----------------------</v>
          </cell>
          <cell r="E203" t="str">
            <v xml:space="preserve">  -----------------------</v>
          </cell>
          <cell r="F203" t="str">
            <v xml:space="preserve">  -----------------------</v>
          </cell>
          <cell r="G203" t="str">
            <v xml:space="preserve">  -----------------------</v>
          </cell>
          <cell r="H203" t="str">
            <v xml:space="preserve">  -----------------------</v>
          </cell>
          <cell r="I203" t="str">
            <v xml:space="preserve">  -----------------------</v>
          </cell>
          <cell r="J203" t="str">
            <v xml:space="preserve">  -----------------------</v>
          </cell>
          <cell r="K203" t="str">
            <v xml:space="preserve">  -----------------------</v>
          </cell>
          <cell r="L203" t="str">
            <v xml:space="preserve">  -----------------------</v>
          </cell>
          <cell r="M203" t="str">
            <v xml:space="preserve">  -----------------------</v>
          </cell>
          <cell r="N203" t="str">
            <v xml:space="preserve">  -----------------------</v>
          </cell>
          <cell r="O203" t="str">
            <v xml:space="preserve">  -----------------------</v>
          </cell>
          <cell r="P203" t="str">
            <v xml:space="preserve">  -----------------------</v>
          </cell>
          <cell r="Q203" t="str">
            <v xml:space="preserve">  -----------------------</v>
          </cell>
          <cell r="R203" t="str">
            <v xml:space="preserve">  -----------------------</v>
          </cell>
          <cell r="S203" t="str">
            <v xml:space="preserve">  -----------------------</v>
          </cell>
          <cell r="T203" t="str">
            <v xml:space="preserve">  -----------------------</v>
          </cell>
          <cell r="U203" t="str">
            <v xml:space="preserve">  -----------------------</v>
          </cell>
          <cell r="V203" t="str">
            <v xml:space="preserve">  -----------------------</v>
          </cell>
          <cell r="W203" t="str">
            <v xml:space="preserve">  -----------------------</v>
          </cell>
          <cell r="X203" t="str">
            <v xml:space="preserve">  -----------------------</v>
          </cell>
          <cell r="Y203" t="str">
            <v xml:space="preserve">  -----------------------</v>
          </cell>
          <cell r="Z203" t="str">
            <v xml:space="preserve">  -----------------------</v>
          </cell>
          <cell r="AA203" t="str">
            <v xml:space="preserve">  -----------------------</v>
          </cell>
          <cell r="AB203" t="str">
            <v xml:space="preserve">  -----------------------</v>
          </cell>
          <cell r="AC203" t="str">
            <v xml:space="preserve">  -----------------------</v>
          </cell>
          <cell r="AD203" t="str">
            <v xml:space="preserve">  -----------------------</v>
          </cell>
          <cell r="AE203" t="str">
            <v xml:space="preserve">  -----------------------</v>
          </cell>
          <cell r="AF203" t="str">
            <v xml:space="preserve">  -----------------------</v>
          </cell>
          <cell r="AG203" t="str">
            <v xml:space="preserve">  -----------------------</v>
          </cell>
          <cell r="AH203" t="str">
            <v xml:space="preserve">  -----------------------</v>
          </cell>
          <cell r="AI203" t="str">
            <v xml:space="preserve">  -----------------------</v>
          </cell>
          <cell r="AJ203" t="str">
            <v xml:space="preserve">  -----------------------</v>
          </cell>
          <cell r="AK203" t="str">
            <v xml:space="preserve">  -----------------------</v>
          </cell>
          <cell r="AL203" t="str">
            <v xml:space="preserve">  -----------------------</v>
          </cell>
        </row>
        <row r="204">
          <cell r="C204">
            <v>19608</v>
          </cell>
          <cell r="D204">
            <v>0</v>
          </cell>
          <cell r="E204">
            <v>6989.48</v>
          </cell>
          <cell r="F204">
            <v>0</v>
          </cell>
          <cell r="G204">
            <v>26597.48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3027.84</v>
          </cell>
          <cell r="N204">
            <v>3027.84</v>
          </cell>
          <cell r="O204">
            <v>659.94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3687.78</v>
          </cell>
          <cell r="AA204">
            <v>22909.7</v>
          </cell>
          <cell r="AB204">
            <v>456.9</v>
          </cell>
          <cell r="AC204">
            <v>822.4</v>
          </cell>
          <cell r="AD204">
            <v>1663.6</v>
          </cell>
          <cell r="AE204">
            <v>522.16</v>
          </cell>
          <cell r="AF204">
            <v>531.94000000000005</v>
          </cell>
          <cell r="AG204">
            <v>13054.04</v>
          </cell>
          <cell r="AH204">
            <v>2942.9</v>
          </cell>
          <cell r="AI204">
            <v>1305.42</v>
          </cell>
          <cell r="AJ204">
            <v>261.08</v>
          </cell>
          <cell r="AK204">
            <v>0</v>
          </cell>
          <cell r="AL204">
            <v>18617.54</v>
          </cell>
        </row>
        <row r="206">
          <cell r="A206" t="str">
            <v>Departamento 9115 CDE COORD DE ORG Y CONSERVACION DE ARCHI</v>
          </cell>
        </row>
        <row r="207">
          <cell r="A207" t="str">
            <v>00216</v>
          </cell>
          <cell r="B207" t="str">
            <v>Decena Hernandez Lizette</v>
          </cell>
          <cell r="C207">
            <v>10446</v>
          </cell>
          <cell r="D207">
            <v>0</v>
          </cell>
          <cell r="E207">
            <v>0</v>
          </cell>
          <cell r="F207">
            <v>0</v>
          </cell>
          <cell r="G207">
            <v>10446</v>
          </cell>
          <cell r="H207">
            <v>0</v>
          </cell>
          <cell r="I207">
            <v>0</v>
          </cell>
          <cell r="J207">
            <v>4108.13</v>
          </cell>
          <cell r="K207">
            <v>0</v>
          </cell>
          <cell r="L207">
            <v>0</v>
          </cell>
          <cell r="M207">
            <v>915.2</v>
          </cell>
          <cell r="N207">
            <v>915.2</v>
          </cell>
          <cell r="O207">
            <v>302.86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5326.19</v>
          </cell>
          <cell r="AA207">
            <v>5119.8100000000004</v>
          </cell>
          <cell r="AB207">
            <v>211.36</v>
          </cell>
          <cell r="AC207">
            <v>380.44</v>
          </cell>
          <cell r="AD207">
            <v>803.96</v>
          </cell>
          <cell r="AE207">
            <v>241.54</v>
          </cell>
          <cell r="AF207">
            <v>208.92</v>
          </cell>
          <cell r="AG207">
            <v>6038.64</v>
          </cell>
          <cell r="AH207">
            <v>1395.76</v>
          </cell>
          <cell r="AI207">
            <v>603.86</v>
          </cell>
          <cell r="AJ207">
            <v>120.78</v>
          </cell>
          <cell r="AK207">
            <v>0</v>
          </cell>
          <cell r="AL207">
            <v>8609.5</v>
          </cell>
        </row>
        <row r="208">
          <cell r="A208" t="str">
            <v>Total Depto</v>
          </cell>
          <cell r="C208" t="str">
            <v xml:space="preserve">  -----------------------</v>
          </cell>
          <cell r="D208" t="str">
            <v xml:space="preserve">  -----------------------</v>
          </cell>
          <cell r="E208" t="str">
            <v xml:space="preserve">  -----------------------</v>
          </cell>
          <cell r="F208" t="str">
            <v xml:space="preserve">  -----------------------</v>
          </cell>
          <cell r="G208" t="str">
            <v xml:space="preserve">  -----------------------</v>
          </cell>
          <cell r="H208" t="str">
            <v xml:space="preserve">  -----------------------</v>
          </cell>
          <cell r="I208" t="str">
            <v xml:space="preserve">  -----------------------</v>
          </cell>
          <cell r="J208" t="str">
            <v xml:space="preserve">  -----------------------</v>
          </cell>
          <cell r="K208" t="str">
            <v xml:space="preserve">  -----------------------</v>
          </cell>
          <cell r="L208" t="str">
            <v xml:space="preserve">  -----------------------</v>
          </cell>
          <cell r="M208" t="str">
            <v xml:space="preserve">  -----------------------</v>
          </cell>
          <cell r="N208" t="str">
            <v xml:space="preserve">  -----------------------</v>
          </cell>
          <cell r="O208" t="str">
            <v xml:space="preserve">  -----------------------</v>
          </cell>
          <cell r="P208" t="str">
            <v xml:space="preserve">  -----------------------</v>
          </cell>
          <cell r="Q208" t="str">
            <v xml:space="preserve">  -----------------------</v>
          </cell>
          <cell r="R208" t="str">
            <v xml:space="preserve">  -----------------------</v>
          </cell>
          <cell r="S208" t="str">
            <v xml:space="preserve">  -----------------------</v>
          </cell>
          <cell r="T208" t="str">
            <v xml:space="preserve">  -----------------------</v>
          </cell>
          <cell r="U208" t="str">
            <v xml:space="preserve">  -----------------------</v>
          </cell>
          <cell r="V208" t="str">
            <v xml:space="preserve">  -----------------------</v>
          </cell>
          <cell r="W208" t="str">
            <v xml:space="preserve">  -----------------------</v>
          </cell>
          <cell r="X208" t="str">
            <v xml:space="preserve">  -----------------------</v>
          </cell>
          <cell r="Y208" t="str">
            <v xml:space="preserve">  -----------------------</v>
          </cell>
          <cell r="Z208" t="str">
            <v xml:space="preserve">  -----------------------</v>
          </cell>
          <cell r="AA208" t="str">
            <v xml:space="preserve">  -----------------------</v>
          </cell>
          <cell r="AB208" t="str">
            <v xml:space="preserve">  -----------------------</v>
          </cell>
          <cell r="AC208" t="str">
            <v xml:space="preserve">  -----------------------</v>
          </cell>
          <cell r="AD208" t="str">
            <v xml:space="preserve">  -----------------------</v>
          </cell>
          <cell r="AE208" t="str">
            <v xml:space="preserve">  -----------------------</v>
          </cell>
          <cell r="AF208" t="str">
            <v xml:space="preserve">  -----------------------</v>
          </cell>
          <cell r="AG208" t="str">
            <v xml:space="preserve">  -----------------------</v>
          </cell>
          <cell r="AH208" t="str">
            <v xml:space="preserve">  -----------------------</v>
          </cell>
          <cell r="AI208" t="str">
            <v xml:space="preserve">  -----------------------</v>
          </cell>
          <cell r="AJ208" t="str">
            <v xml:space="preserve">  -----------------------</v>
          </cell>
          <cell r="AK208" t="str">
            <v xml:space="preserve">  -----------------------</v>
          </cell>
          <cell r="AL208" t="str">
            <v xml:space="preserve">  -----------------------</v>
          </cell>
        </row>
        <row r="209">
          <cell r="C209">
            <v>10446</v>
          </cell>
          <cell r="D209">
            <v>0</v>
          </cell>
          <cell r="E209">
            <v>0</v>
          </cell>
          <cell r="F209">
            <v>0</v>
          </cell>
          <cell r="G209">
            <v>10446</v>
          </cell>
          <cell r="H209">
            <v>0</v>
          </cell>
          <cell r="I209">
            <v>0</v>
          </cell>
          <cell r="J209">
            <v>4108.13</v>
          </cell>
          <cell r="K209">
            <v>0</v>
          </cell>
          <cell r="L209">
            <v>0</v>
          </cell>
          <cell r="M209">
            <v>915.2</v>
          </cell>
          <cell r="N209">
            <v>915.2</v>
          </cell>
          <cell r="O209">
            <v>302.86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5326.19</v>
          </cell>
          <cell r="AA209">
            <v>5119.8100000000004</v>
          </cell>
          <cell r="AB209">
            <v>211.36</v>
          </cell>
          <cell r="AC209">
            <v>380.44</v>
          </cell>
          <cell r="AD209">
            <v>803.96</v>
          </cell>
          <cell r="AE209">
            <v>241.54</v>
          </cell>
          <cell r="AF209">
            <v>208.92</v>
          </cell>
          <cell r="AG209">
            <v>6038.64</v>
          </cell>
          <cell r="AH209">
            <v>1395.76</v>
          </cell>
          <cell r="AI209">
            <v>603.86</v>
          </cell>
          <cell r="AJ209">
            <v>120.78</v>
          </cell>
          <cell r="AK209">
            <v>0</v>
          </cell>
          <cell r="AL209">
            <v>8609.5</v>
          </cell>
        </row>
        <row r="211">
          <cell r="C211" t="str">
            <v xml:space="preserve">  =============</v>
          </cell>
          <cell r="D211" t="str">
            <v xml:space="preserve">  =============</v>
          </cell>
          <cell r="E211" t="str">
            <v xml:space="preserve">  =============</v>
          </cell>
          <cell r="F211" t="str">
            <v xml:space="preserve">  =============</v>
          </cell>
          <cell r="G211" t="str">
            <v xml:space="preserve">  =============</v>
          </cell>
          <cell r="H211" t="str">
            <v xml:space="preserve">  =============</v>
          </cell>
          <cell r="I211" t="str">
            <v xml:space="preserve">  =============</v>
          </cell>
          <cell r="J211" t="str">
            <v xml:space="preserve">  =============</v>
          </cell>
          <cell r="K211" t="str">
            <v xml:space="preserve">  =============</v>
          </cell>
          <cell r="L211" t="str">
            <v xml:space="preserve">  =============</v>
          </cell>
          <cell r="M211" t="str">
            <v xml:space="preserve">  =============</v>
          </cell>
          <cell r="N211" t="str">
            <v xml:space="preserve">  =============</v>
          </cell>
          <cell r="O211" t="str">
            <v xml:space="preserve">  =============</v>
          </cell>
          <cell r="P211" t="str">
            <v xml:space="preserve">  =============</v>
          </cell>
          <cell r="Q211" t="str">
            <v xml:space="preserve">  =============</v>
          </cell>
          <cell r="R211" t="str">
            <v xml:space="preserve">  =============</v>
          </cell>
          <cell r="S211" t="str">
            <v xml:space="preserve">  =============</v>
          </cell>
          <cell r="T211" t="str">
            <v xml:space="preserve">  =============</v>
          </cell>
          <cell r="U211" t="str">
            <v xml:space="preserve">  =============</v>
          </cell>
          <cell r="V211" t="str">
            <v xml:space="preserve">  =============</v>
          </cell>
          <cell r="W211" t="str">
            <v xml:space="preserve">  =============</v>
          </cell>
          <cell r="X211" t="str">
            <v xml:space="preserve">  =============</v>
          </cell>
          <cell r="Y211" t="str">
            <v xml:space="preserve">  =============</v>
          </cell>
          <cell r="Z211" t="str">
            <v xml:space="preserve">  =============</v>
          </cell>
          <cell r="AA211" t="str">
            <v xml:space="preserve">  =============</v>
          </cell>
          <cell r="AB211" t="str">
            <v xml:space="preserve">  =============</v>
          </cell>
          <cell r="AC211" t="str">
            <v xml:space="preserve">  =============</v>
          </cell>
          <cell r="AD211" t="str">
            <v xml:space="preserve">  =============</v>
          </cell>
          <cell r="AE211" t="str">
            <v xml:space="preserve">  =============</v>
          </cell>
          <cell r="AF211" t="str">
            <v xml:space="preserve">  =============</v>
          </cell>
          <cell r="AG211" t="str">
            <v xml:space="preserve">  =============</v>
          </cell>
          <cell r="AH211" t="str">
            <v xml:space="preserve">  =============</v>
          </cell>
          <cell r="AI211" t="str">
            <v xml:space="preserve">  =============</v>
          </cell>
          <cell r="AJ211" t="str">
            <v xml:space="preserve">  =============</v>
          </cell>
          <cell r="AK211" t="str">
            <v xml:space="preserve">  =============</v>
          </cell>
          <cell r="AL211" t="str">
            <v xml:space="preserve">  =============</v>
          </cell>
        </row>
        <row r="212">
          <cell r="A212" t="str">
            <v>Total Gral.</v>
          </cell>
          <cell r="B212" t="str">
            <v xml:space="preserve"> </v>
          </cell>
          <cell r="C212">
            <v>717639.42</v>
          </cell>
          <cell r="D212">
            <v>1392.38</v>
          </cell>
          <cell r="E212">
            <v>228617.22</v>
          </cell>
          <cell r="F212">
            <v>0</v>
          </cell>
          <cell r="G212">
            <v>947649.02</v>
          </cell>
          <cell r="H212">
            <v>0</v>
          </cell>
          <cell r="I212">
            <v>18930.169999999998</v>
          </cell>
          <cell r="J212">
            <v>26764.36</v>
          </cell>
          <cell r="K212">
            <v>-8059.84</v>
          </cell>
          <cell r="L212">
            <v>-1454.24</v>
          </cell>
          <cell r="M212">
            <v>98343.65</v>
          </cell>
          <cell r="N212">
            <v>91737.91</v>
          </cell>
          <cell r="O212">
            <v>24832.99</v>
          </cell>
          <cell r="P212">
            <v>16150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176961.19</v>
          </cell>
          <cell r="AA212">
            <v>770687.83</v>
          </cell>
          <cell r="AB212">
            <v>18253.259999999998</v>
          </cell>
          <cell r="AC212">
            <v>32855.97</v>
          </cell>
          <cell r="AD212">
            <v>71060.61</v>
          </cell>
          <cell r="AE212">
            <v>20700.990000000002</v>
          </cell>
          <cell r="AF212">
            <v>18952.93</v>
          </cell>
          <cell r="AG212">
            <v>513826.46</v>
          </cell>
          <cell r="AH212">
            <v>122169.84</v>
          </cell>
          <cell r="AI212">
            <v>51752.54</v>
          </cell>
          <cell r="AJ212">
            <v>10276.65</v>
          </cell>
          <cell r="AK212">
            <v>0</v>
          </cell>
          <cell r="AL212">
            <v>737679.41</v>
          </cell>
        </row>
        <row r="214">
          <cell r="C214" t="str">
            <v xml:space="preserve"> </v>
          </cell>
          <cell r="D214" t="str">
            <v xml:space="preserve"> </v>
          </cell>
          <cell r="E214" t="str">
            <v xml:space="preserve"> </v>
          </cell>
          <cell r="F214" t="str">
            <v xml:space="preserve"> </v>
          </cell>
          <cell r="G214" t="str">
            <v xml:space="preserve"> </v>
          </cell>
          <cell r="H214" t="str">
            <v xml:space="preserve"> </v>
          </cell>
          <cell r="I214" t="str">
            <v xml:space="preserve"> </v>
          </cell>
          <cell r="J214" t="str">
            <v xml:space="preserve"> </v>
          </cell>
          <cell r="K214" t="str">
            <v xml:space="preserve"> </v>
          </cell>
          <cell r="L214" t="str">
            <v xml:space="preserve"> </v>
          </cell>
          <cell r="M214" t="str">
            <v xml:space="preserve"> </v>
          </cell>
          <cell r="N214" t="str">
            <v xml:space="preserve"> </v>
          </cell>
          <cell r="O214" t="str">
            <v xml:space="preserve"> </v>
          </cell>
          <cell r="P214" t="str">
            <v xml:space="preserve"> </v>
          </cell>
          <cell r="Q214" t="str">
            <v xml:space="preserve"> </v>
          </cell>
          <cell r="R214" t="str">
            <v xml:space="preserve"> </v>
          </cell>
          <cell r="S214" t="str">
            <v xml:space="preserve"> </v>
          </cell>
          <cell r="T214" t="str">
            <v xml:space="preserve"> </v>
          </cell>
          <cell r="U214" t="str">
            <v xml:space="preserve"> </v>
          </cell>
          <cell r="V214" t="str">
            <v xml:space="preserve"> </v>
          </cell>
          <cell r="W214" t="str">
            <v xml:space="preserve"> </v>
          </cell>
          <cell r="X214" t="str">
            <v xml:space="preserve"> </v>
          </cell>
          <cell r="Y214" t="str">
            <v xml:space="preserve"> </v>
          </cell>
          <cell r="Z214" t="str">
            <v xml:space="preserve"> </v>
          </cell>
          <cell r="AA214" t="str">
            <v xml:space="preserve"> </v>
          </cell>
          <cell r="AB214" t="str">
            <v xml:space="preserve"> </v>
          </cell>
          <cell r="AC214" t="str">
            <v xml:space="preserve"> </v>
          </cell>
          <cell r="AD214" t="str">
            <v xml:space="preserve"> </v>
          </cell>
          <cell r="AE214" t="str">
            <v xml:space="preserve"> </v>
          </cell>
          <cell r="AF214" t="str">
            <v xml:space="preserve"> </v>
          </cell>
          <cell r="AG214" t="str">
            <v xml:space="preserve"> </v>
          </cell>
          <cell r="AH214" t="str">
            <v xml:space="preserve"> </v>
          </cell>
          <cell r="AI214" t="str">
            <v xml:space="preserve"> </v>
          </cell>
          <cell r="AJ214" t="str">
            <v xml:space="preserve"> </v>
          </cell>
          <cell r="AK214" t="str">
            <v xml:space="preserve"> </v>
          </cell>
        </row>
        <row r="215">
          <cell r="A215" t="str">
            <v xml:space="preserve"> </v>
          </cell>
          <cell r="B215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4"/>
  <sheetViews>
    <sheetView showGridLines="0" tabSelected="1" topLeftCell="D1" zoomScale="96" zoomScaleNormal="96" workbookViewId="0">
      <pane ySplit="6" topLeftCell="A141" activePane="bottomLeft" state="frozen"/>
      <selection pane="bottomLeft" activeCell="K148" sqref="K148:M156"/>
    </sheetView>
  </sheetViews>
  <sheetFormatPr baseColWidth="10" defaultRowHeight="14.25" x14ac:dyDescent="0.25"/>
  <cols>
    <col min="1" max="1" width="14.7109375" style="25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6" customWidth="1"/>
    <col min="6" max="6" width="13.85546875" style="26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8" customWidth="1"/>
    <col min="12" max="12" width="16.7109375" style="28" customWidth="1"/>
    <col min="13" max="13" width="16.5703125" style="28" customWidth="1"/>
    <col min="14" max="16384" width="11.42578125" style="1"/>
  </cols>
  <sheetData>
    <row r="1" spans="1:15" ht="30" x14ac:dyDescent="0.25">
      <c r="A1" s="41" t="s">
        <v>148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30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5" ht="30" x14ac:dyDescent="0.25">
      <c r="A3" s="43" t="s">
        <v>243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5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25">
      <c r="A5" s="45" t="s">
        <v>1</v>
      </c>
      <c r="B5" s="46" t="s">
        <v>2</v>
      </c>
      <c r="C5" s="46" t="s">
        <v>3</v>
      </c>
      <c r="D5" s="46" t="s">
        <v>4</v>
      </c>
      <c r="E5" s="47" t="s">
        <v>5</v>
      </c>
      <c r="F5" s="48"/>
      <c r="G5" s="48"/>
      <c r="H5" s="48"/>
      <c r="I5" s="48"/>
      <c r="J5" s="49"/>
      <c r="K5" s="40" t="s">
        <v>6</v>
      </c>
      <c r="L5" s="40" t="s">
        <v>7</v>
      </c>
      <c r="M5" s="40" t="s">
        <v>8</v>
      </c>
    </row>
    <row r="6" spans="1:15" s="5" customFormat="1" ht="47.25" customHeight="1" x14ac:dyDescent="0.25">
      <c r="A6" s="45"/>
      <c r="B6" s="46"/>
      <c r="C6" s="46"/>
      <c r="D6" s="46"/>
      <c r="E6" s="3" t="s">
        <v>9</v>
      </c>
      <c r="F6" s="3" t="s">
        <v>186</v>
      </c>
      <c r="G6" s="4" t="s">
        <v>10</v>
      </c>
      <c r="H6" s="4" t="s">
        <v>11</v>
      </c>
      <c r="I6" s="4" t="s">
        <v>12</v>
      </c>
      <c r="J6" s="4" t="s">
        <v>13</v>
      </c>
      <c r="K6" s="40"/>
      <c r="L6" s="40"/>
      <c r="M6" s="40"/>
    </row>
    <row r="7" spans="1:15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5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v>0</v>
      </c>
      <c r="H8" s="15">
        <v>0</v>
      </c>
      <c r="I8" s="15">
        <f>VLOOKUP($A8,[1]Hoja1!$A$9:$AM$280,4,0)</f>
        <v>0</v>
      </c>
      <c r="J8" s="15">
        <f>VLOOKUP($A8,[1]Hoja1!$A$9:$AM$280,5,0)+VLOOKUP($A8,[1]Hoja1!$A$9:$AM$280,6,0)</f>
        <v>0</v>
      </c>
      <c r="K8" s="16">
        <f>SUM(F8:J8)</f>
        <v>11767.5</v>
      </c>
      <c r="L8" s="15">
        <f>VLOOKUP($A8,[1]Hoja1!$A$9:$AM$280,26,0)</f>
        <v>1486.1</v>
      </c>
      <c r="M8" s="16">
        <f>+K8-L8</f>
        <v>10281.4</v>
      </c>
      <c r="O8" s="39"/>
    </row>
    <row r="9" spans="1:15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5" si="0">+F9/30</f>
        <v>580.98</v>
      </c>
      <c r="F9" s="15">
        <f>VLOOKUP($A9,[1]Hoja1!$A$9:$AM$280,3,0)</f>
        <v>17429.400000000001</v>
      </c>
      <c r="G9" s="15">
        <v>0</v>
      </c>
      <c r="H9" s="15">
        <v>0</v>
      </c>
      <c r="I9" s="15">
        <f>VLOOKUP($A9,[1]Hoja1!$A$9:$AM$280,4,0)</f>
        <v>0</v>
      </c>
      <c r="J9" s="15">
        <f>VLOOKUP($A9,[1]Hoja1!$A$9:$AM$280,5,0)+VLOOKUP($A9,[1]Hoja1!$A$9:$AM$280,6,0)</f>
        <v>0</v>
      </c>
      <c r="K9" s="16">
        <f t="shared" ref="K9:K15" si="1">SUM(F9:J9)</f>
        <v>17429.400000000001</v>
      </c>
      <c r="L9" s="15">
        <f>VLOOKUP($A9,[1]Hoja1!$A$9:$AM$280,26,0)</f>
        <v>2827.64</v>
      </c>
      <c r="M9" s="16">
        <f t="shared" ref="M9:M15" si="2">+K9-L9</f>
        <v>14601.760000000002</v>
      </c>
    </row>
    <row r="10" spans="1:15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v>0</v>
      </c>
      <c r="H10" s="15">
        <v>0</v>
      </c>
      <c r="I10" s="15">
        <f>VLOOKUP($A10,[1]Hoja1!$A$9:$AM$280,4,0)</f>
        <v>0</v>
      </c>
      <c r="J10" s="15">
        <f>VLOOKUP($A10,[1]Hoja1!$A$9:$AM$280,5,0)+VLOOKUP($A10,[1]Hoja1!$A$9:$AM$280,6,0)</f>
        <v>0</v>
      </c>
      <c r="K10" s="16">
        <f t="shared" si="1"/>
        <v>11767.5</v>
      </c>
      <c r="L10" s="15">
        <f>VLOOKUP($A10,[1]Hoja1!$A$9:$AM$280,26,0)</f>
        <v>1402.66</v>
      </c>
      <c r="M10" s="16">
        <f t="shared" si="2"/>
        <v>10364.84</v>
      </c>
    </row>
    <row r="11" spans="1:15" s="11" customFormat="1" ht="10.5" customHeight="1" x14ac:dyDescent="0.25">
      <c r="A11" s="12" t="s">
        <v>53</v>
      </c>
      <c r="B11" s="13" t="s">
        <v>54</v>
      </c>
      <c r="C11" s="14" t="s">
        <v>46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v>0</v>
      </c>
      <c r="H11" s="15">
        <v>0</v>
      </c>
      <c r="I11" s="15">
        <f>VLOOKUP($A11,[1]Hoja1!$A$9:$AM$280,4,0)</f>
        <v>0</v>
      </c>
      <c r="J11" s="15">
        <f>VLOOKUP($A11,[1]Hoja1!$A$9:$AM$280,5,0)+VLOOKUP($A11,[1]Hoja1!$A$9:$AM$280,6,0)</f>
        <v>0</v>
      </c>
      <c r="K11" s="16">
        <f t="shared" si="1"/>
        <v>8550</v>
      </c>
      <c r="L11" s="15">
        <f>VLOOKUP($A11,[1]Hoja1!$A$9:$AM$280,26,0)</f>
        <v>4029.09</v>
      </c>
      <c r="M11" s="16">
        <f t="shared" si="2"/>
        <v>4520.91</v>
      </c>
    </row>
    <row r="12" spans="1:15" s="11" customFormat="1" ht="10.5" customHeight="1" x14ac:dyDescent="0.25">
      <c r="A12" s="12" t="s">
        <v>151</v>
      </c>
      <c r="B12" s="13" t="s">
        <v>129</v>
      </c>
      <c r="C12" s="14" t="s">
        <v>133</v>
      </c>
      <c r="D12" s="14" t="s">
        <v>187</v>
      </c>
      <c r="E12" s="15">
        <f t="shared" si="0"/>
        <v>348</v>
      </c>
      <c r="F12" s="15">
        <f>VLOOKUP($A12,[1]Hoja1!$A$9:$AM$280,3,0)</f>
        <v>10440</v>
      </c>
      <c r="G12" s="15">
        <v>0</v>
      </c>
      <c r="H12" s="15">
        <v>0</v>
      </c>
      <c r="I12" s="15">
        <f>VLOOKUP($A12,[1]Hoja1!$A$9:$AM$280,4,0)</f>
        <v>0</v>
      </c>
      <c r="J12" s="15">
        <f>VLOOKUP($A12,[1]Hoja1!$A$9:$AM$280,5,0)+VLOOKUP($A12,[1]Hoja1!$A$9:$AM$280,6,0)</f>
        <v>6989.48</v>
      </c>
      <c r="K12" s="16">
        <f t="shared" si="1"/>
        <v>17429.48</v>
      </c>
      <c r="L12" s="15">
        <f>VLOOKUP($A12,[1]Hoja1!$A$9:$AM$280,26,0)</f>
        <v>2794.22</v>
      </c>
      <c r="M12" s="16">
        <f t="shared" si="2"/>
        <v>14635.26</v>
      </c>
    </row>
    <row r="13" spans="1:15" s="11" customFormat="1" ht="10.5" customHeight="1" x14ac:dyDescent="0.25">
      <c r="A13" s="12" t="s">
        <v>171</v>
      </c>
      <c r="B13" s="13" t="s">
        <v>130</v>
      </c>
      <c r="C13" s="14" t="s">
        <v>132</v>
      </c>
      <c r="D13" s="14" t="s">
        <v>187</v>
      </c>
      <c r="E13" s="15">
        <f t="shared" si="0"/>
        <v>475</v>
      </c>
      <c r="F13" s="15">
        <f>VLOOKUP($A13,[1]Hoja1!$A$9:$AM$280,3,0)</f>
        <v>14250</v>
      </c>
      <c r="G13" s="15">
        <v>0</v>
      </c>
      <c r="H13" s="15">
        <v>0</v>
      </c>
      <c r="I13" s="15">
        <f>VLOOKUP($A13,[1]Hoja1!$A$9:$AM$280,4,0)</f>
        <v>0</v>
      </c>
      <c r="J13" s="15">
        <f>VLOOKUP($A13,[1]Hoja1!$A$9:$AM$280,5,0)+VLOOKUP($A13,[1]Hoja1!$A$9:$AM$280,6,0)</f>
        <v>9537.56</v>
      </c>
      <c r="K13" s="16">
        <f t="shared" si="1"/>
        <v>23787.559999999998</v>
      </c>
      <c r="L13" s="15">
        <f>VLOOKUP($A13,[1]Hoja1!$A$9:$AM$280,26,0)</f>
        <v>4344.08</v>
      </c>
      <c r="M13" s="16">
        <f t="shared" si="2"/>
        <v>19443.479999999996</v>
      </c>
    </row>
    <row r="14" spans="1:15" s="11" customFormat="1" ht="10.5" customHeight="1" x14ac:dyDescent="0.25">
      <c r="A14" s="12" t="s">
        <v>152</v>
      </c>
      <c r="B14" s="13" t="s">
        <v>131</v>
      </c>
      <c r="C14" s="14" t="s">
        <v>133</v>
      </c>
      <c r="D14" s="14" t="s">
        <v>187</v>
      </c>
      <c r="E14" s="15">
        <f t="shared" si="0"/>
        <v>348</v>
      </c>
      <c r="F14" s="15">
        <f>VLOOKUP($A14,[1]Hoja1!$A$9:$AM$280,3,0)</f>
        <v>10440</v>
      </c>
      <c r="G14" s="15">
        <v>0</v>
      </c>
      <c r="H14" s="15">
        <v>0</v>
      </c>
      <c r="I14" s="15">
        <f>VLOOKUP($A14,[1]Hoja1!$A$9:$AM$280,4,0)</f>
        <v>0</v>
      </c>
      <c r="J14" s="15">
        <f>VLOOKUP($A14,[1]Hoja1!$A$9:$AM$280,5,0)+VLOOKUP($A14,[1]Hoja1!$A$9:$AM$280,6,0)</f>
        <v>6989.48</v>
      </c>
      <c r="K14" s="16">
        <f t="shared" si="1"/>
        <v>17429.48</v>
      </c>
      <c r="L14" s="15">
        <f>VLOOKUP($A14,[1]Hoja1!$A$9:$AM$280,26,0)</f>
        <v>2794.22</v>
      </c>
      <c r="M14" s="16">
        <f t="shared" si="2"/>
        <v>14635.26</v>
      </c>
    </row>
    <row r="15" spans="1:15" s="11" customFormat="1" ht="10.5" customHeight="1" x14ac:dyDescent="0.25">
      <c r="A15" s="12" t="s">
        <v>65</v>
      </c>
      <c r="B15" s="13" t="s">
        <v>149</v>
      </c>
      <c r="C15" s="14" t="s">
        <v>133</v>
      </c>
      <c r="D15" s="14" t="s">
        <v>187</v>
      </c>
      <c r="E15" s="15">
        <f t="shared" si="0"/>
        <v>200</v>
      </c>
      <c r="F15" s="15">
        <f>VLOOKUP($A15,[1]Hoja1!$A$9:$AM$280,3,0)</f>
        <v>6000</v>
      </c>
      <c r="G15" s="15">
        <v>0</v>
      </c>
      <c r="H15" s="15">
        <v>0</v>
      </c>
      <c r="I15" s="15">
        <f>VLOOKUP($A15,[1]Hoja1!$A$9:$AM$280,4,0)</f>
        <v>0</v>
      </c>
      <c r="J15" s="15">
        <f>VLOOKUP($A15,[1]Hoja1!$A$9:$AM$280,5,0)+VLOOKUP($A15,[1]Hoja1!$A$9:$AM$280,6,0)</f>
        <v>5061.93</v>
      </c>
      <c r="K15" s="16">
        <f t="shared" si="1"/>
        <v>11061.93</v>
      </c>
      <c r="L15" s="15">
        <f>VLOOKUP($A15,[1]Hoja1!$A$9:$AM$280,26,0)</f>
        <v>4003.48</v>
      </c>
      <c r="M15" s="16">
        <f t="shared" si="2"/>
        <v>7058.4500000000007</v>
      </c>
    </row>
    <row r="16" spans="1:15" s="11" customFormat="1" ht="10.5" customHeight="1" x14ac:dyDescent="0.25">
      <c r="A16" s="12"/>
      <c r="B16" s="17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3" s="11" customFormat="1" ht="17.25" customHeight="1" x14ac:dyDescent="0.25">
      <c r="A17" s="6" t="s">
        <v>177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19</v>
      </c>
      <c r="B18" s="13" t="s">
        <v>20</v>
      </c>
      <c r="C18" s="14" t="s">
        <v>178</v>
      </c>
      <c r="D18" s="14" t="s">
        <v>18</v>
      </c>
      <c r="E18" s="15">
        <f>+F18/30</f>
        <v>348.2</v>
      </c>
      <c r="F18" s="15">
        <f>VLOOKUP($A18,[1]Hoja1!$A$9:$AM$280,3,0)</f>
        <v>10446</v>
      </c>
      <c r="G18" s="15">
        <v>0</v>
      </c>
      <c r="H18" s="15">
        <v>0</v>
      </c>
      <c r="I18" s="15">
        <f>VLOOKUP($A18,[1]Hoja1!$A$9:$AM$280,4,0)</f>
        <v>0</v>
      </c>
      <c r="J18" s="15">
        <f>VLOOKUP($A18,[1]Hoja1!$A$9:$AM$280,5,0)+VLOOKUP($A18,[1]Hoja1!$A$9:$AM$280,6,0)</f>
        <v>0</v>
      </c>
      <c r="K18" s="16">
        <f>SUM(F18:J18)</f>
        <v>10446</v>
      </c>
      <c r="L18" s="15">
        <f>VLOOKUP($A18,[1]Hoja1!$A$9:$AM$280,26,0)</f>
        <v>5326.19</v>
      </c>
      <c r="M18" s="16">
        <f>+K18-L18</f>
        <v>5119.8100000000004</v>
      </c>
    </row>
    <row r="19" spans="1:13" s="11" customFormat="1" ht="10.5" customHeight="1" x14ac:dyDescent="0.25">
      <c r="A19" s="12"/>
      <c r="B19" s="17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3" s="11" customFormat="1" ht="17.25" customHeight="1" x14ac:dyDescent="0.25">
      <c r="A20" s="6" t="s">
        <v>25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3" s="11" customFormat="1" ht="10.5" customHeight="1" x14ac:dyDescent="0.25">
      <c r="A21" s="12" t="s">
        <v>125</v>
      </c>
      <c r="B21" s="13" t="s">
        <v>145</v>
      </c>
      <c r="C21" s="14" t="s">
        <v>17</v>
      </c>
      <c r="D21" s="14" t="s">
        <v>187</v>
      </c>
      <c r="E21" s="15">
        <f t="shared" ref="E21:E22" si="3">+F21/30</f>
        <v>200</v>
      </c>
      <c r="F21" s="15">
        <f>VLOOKUP($A21,[1]Hoja1!$A$9:$AM$280,3,0)</f>
        <v>6000</v>
      </c>
      <c r="G21" s="15">
        <v>0</v>
      </c>
      <c r="H21" s="15">
        <v>0</v>
      </c>
      <c r="I21" s="15">
        <f>VLOOKUP($A21,[1]Hoja1!$A$9:$AM$280,4,0)</f>
        <v>0</v>
      </c>
      <c r="J21" s="15">
        <f>VLOOKUP($A21,[1]Hoja1!$A$9:$AM$280,5,0)+VLOOKUP($A21,[1]Hoja1!$A$9:$AM$280,6,0)</f>
        <v>4705.1000000000004</v>
      </c>
      <c r="K21" s="16">
        <f t="shared" ref="K21:K22" si="4">SUM(F21:J21)</f>
        <v>10705.1</v>
      </c>
      <c r="L21" s="15">
        <f>VLOOKUP($A21,[1]Hoja1!$A$9:$AM$280,26,0)</f>
        <v>5245.32</v>
      </c>
      <c r="M21" s="16">
        <f t="shared" ref="M21" si="5">+K21-L21</f>
        <v>5459.7800000000007</v>
      </c>
    </row>
    <row r="22" spans="1:13" s="11" customFormat="1" ht="10.5" customHeight="1" x14ac:dyDescent="0.25">
      <c r="A22" s="12" t="s">
        <v>239</v>
      </c>
      <c r="B22" s="13" t="s">
        <v>240</v>
      </c>
      <c r="C22" s="14" t="s">
        <v>17</v>
      </c>
      <c r="D22" s="14" t="s">
        <v>187</v>
      </c>
      <c r="E22" s="15">
        <f t="shared" si="3"/>
        <v>333.33</v>
      </c>
      <c r="F22" s="15">
        <f>VLOOKUP($A22,[1]Hoja1!$A$9:$AM$280,3,0)</f>
        <v>9999.9</v>
      </c>
      <c r="G22" s="15">
        <v>0</v>
      </c>
      <c r="H22" s="15">
        <v>0</v>
      </c>
      <c r="I22" s="15">
        <f>VLOOKUP($A22,[1]Hoja1!$A$9:$AM$280,4,0)</f>
        <v>0</v>
      </c>
      <c r="J22" s="15">
        <f>VLOOKUP($A22,[1]Hoja1!$A$9:$AM$280,5,0)+VLOOKUP($A22,[1]Hoja1!$A$9:$AM$280,6,0)</f>
        <v>3614.72</v>
      </c>
      <c r="K22" s="16">
        <f t="shared" si="4"/>
        <v>13614.619999999999</v>
      </c>
      <c r="L22" s="15">
        <f>VLOOKUP($A22,[1]Hoja1!$A$9:$AM$280,26,0)</f>
        <v>1873.1</v>
      </c>
      <c r="M22" s="16">
        <f t="shared" ref="M22" si="6">+K22-L22</f>
        <v>11741.519999999999</v>
      </c>
    </row>
    <row r="23" spans="1:13" s="11" customFormat="1" ht="10.5" customHeight="1" x14ac:dyDescent="0.25">
      <c r="A23" s="12"/>
      <c r="B23" s="17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3" s="11" customFormat="1" ht="17.25" customHeight="1" x14ac:dyDescent="0.25">
      <c r="A24" s="6" t="s">
        <v>26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3" s="11" customFormat="1" ht="10.5" customHeight="1" x14ac:dyDescent="0.25">
      <c r="A25" s="12" t="s">
        <v>27</v>
      </c>
      <c r="B25" s="13" t="s">
        <v>28</v>
      </c>
      <c r="C25" s="14" t="s">
        <v>17</v>
      </c>
      <c r="D25" s="14" t="s">
        <v>18</v>
      </c>
      <c r="E25" s="15">
        <f t="shared" ref="E25:E30" si="7">+F25/30</f>
        <v>305.60000000000002</v>
      </c>
      <c r="F25" s="15">
        <f>VLOOKUP($A25,[1]Hoja1!$A$9:$AM$280,3,0)</f>
        <v>9168</v>
      </c>
      <c r="G25" s="15">
        <v>0</v>
      </c>
      <c r="H25" s="15">
        <v>0</v>
      </c>
      <c r="I25" s="15">
        <f>VLOOKUP($A25,[1]Hoja1!$A$9:$AM$280,4,0)</f>
        <v>0</v>
      </c>
      <c r="J25" s="15">
        <f>VLOOKUP($A25,[1]Hoja1!$A$9:$AM$280,5,0)+VLOOKUP($A25,[1]Hoja1!$A$9:$AM$280,6,0)</f>
        <v>0</v>
      </c>
      <c r="K25" s="16">
        <f t="shared" ref="K25:K30" si="8">SUM(F25:J25)</f>
        <v>9168</v>
      </c>
      <c r="L25" s="15">
        <f>VLOOKUP($A25,[1]Hoja1!$A$9:$AM$280,26,0)</f>
        <v>997.46</v>
      </c>
      <c r="M25" s="16">
        <f t="shared" ref="M25:M30" si="9">+K25-L25</f>
        <v>8170.54</v>
      </c>
    </row>
    <row r="26" spans="1:13" s="11" customFormat="1" ht="10.5" customHeight="1" x14ac:dyDescent="0.25">
      <c r="A26" s="12" t="s">
        <v>29</v>
      </c>
      <c r="B26" s="13" t="s">
        <v>30</v>
      </c>
      <c r="C26" s="14" t="s">
        <v>17</v>
      </c>
      <c r="D26" s="14" t="s">
        <v>18</v>
      </c>
      <c r="E26" s="15">
        <f t="shared" si="7"/>
        <v>384.8</v>
      </c>
      <c r="F26" s="15">
        <f>VLOOKUP($A26,[1]Hoja1!$A$9:$AM$280,3,0)</f>
        <v>11544</v>
      </c>
      <c r="G26" s="15">
        <v>0</v>
      </c>
      <c r="H26" s="15">
        <v>0</v>
      </c>
      <c r="I26" s="15">
        <f>VLOOKUP($A26,[1]Hoja1!$A$9:$AM$280,4,0)</f>
        <v>0</v>
      </c>
      <c r="J26" s="15">
        <f>VLOOKUP($A26,[1]Hoja1!$A$9:$AM$280,5,0)+VLOOKUP($A26,[1]Hoja1!$A$9:$AM$280,6,0)</f>
        <v>0</v>
      </c>
      <c r="K26" s="16">
        <f t="shared" si="8"/>
        <v>11544</v>
      </c>
      <c r="L26" s="15">
        <f>VLOOKUP($A26,[1]Hoja1!$A$9:$AM$280,26,0)</f>
        <v>1438.86</v>
      </c>
      <c r="M26" s="16">
        <f t="shared" si="9"/>
        <v>10105.14</v>
      </c>
    </row>
    <row r="27" spans="1:13" s="11" customFormat="1" ht="10.5" customHeight="1" x14ac:dyDescent="0.25">
      <c r="A27" s="12" t="s">
        <v>222</v>
      </c>
      <c r="B27" s="13" t="s">
        <v>223</v>
      </c>
      <c r="C27" s="14" t="s">
        <v>17</v>
      </c>
      <c r="D27" s="14" t="s">
        <v>18</v>
      </c>
      <c r="E27" s="15">
        <f t="shared" si="7"/>
        <v>150</v>
      </c>
      <c r="F27" s="15">
        <f>VLOOKUP($A27,[1]Hoja1!$A$9:$AM$280,3,0)</f>
        <v>4500</v>
      </c>
      <c r="G27" s="15">
        <v>0</v>
      </c>
      <c r="H27" s="15">
        <v>0</v>
      </c>
      <c r="I27" s="15">
        <f>VLOOKUP($A27,[1]Hoja1!$A$9:$AM$280,4,0)</f>
        <v>0</v>
      </c>
      <c r="J27" s="15">
        <f>VLOOKUP($A27,[1]Hoja1!$A$9:$AM$280,5,0)+VLOOKUP($A27,[1]Hoja1!$A$9:$AM$280,6,0)</f>
        <v>1800</v>
      </c>
      <c r="K27" s="16">
        <f t="shared" si="8"/>
        <v>6300</v>
      </c>
      <c r="L27" s="15">
        <f>VLOOKUP($A27,[1]Hoja1!$A$9:$AM$280,26,0)</f>
        <v>330.5</v>
      </c>
      <c r="M27" s="16">
        <f t="shared" si="9"/>
        <v>5969.5</v>
      </c>
    </row>
    <row r="28" spans="1:13" s="11" customFormat="1" ht="10.5" customHeight="1" x14ac:dyDescent="0.25">
      <c r="A28" s="12" t="s">
        <v>210</v>
      </c>
      <c r="B28" s="13" t="s">
        <v>211</v>
      </c>
      <c r="C28" s="14" t="s">
        <v>17</v>
      </c>
      <c r="D28" s="14" t="s">
        <v>18</v>
      </c>
      <c r="E28" s="15">
        <f t="shared" si="7"/>
        <v>348</v>
      </c>
      <c r="F28" s="15">
        <f>VLOOKUP($A28,[1]Hoja1!$A$9:$AM$280,3,0)</f>
        <v>10440</v>
      </c>
      <c r="G28" s="15">
        <v>0</v>
      </c>
      <c r="H28" s="15">
        <v>0</v>
      </c>
      <c r="I28" s="15">
        <f>VLOOKUP($A28,[1]Hoja1!$A$9:$AM$280,4,0)</f>
        <v>0</v>
      </c>
      <c r="J28" s="15">
        <f>VLOOKUP($A28,[1]Hoja1!$A$9:$AM$280,5,0)+VLOOKUP($A28,[1]Hoja1!$A$9:$AM$280,6,0)</f>
        <v>6989.48</v>
      </c>
      <c r="K28" s="16">
        <f t="shared" si="8"/>
        <v>17429.48</v>
      </c>
      <c r="L28" s="15">
        <f>VLOOKUP($A28,[1]Hoja1!$A$9:$AM$280,26,0)</f>
        <v>2794.22</v>
      </c>
      <c r="M28" s="16">
        <f t="shared" si="9"/>
        <v>14635.26</v>
      </c>
    </row>
    <row r="29" spans="1:13" s="11" customFormat="1" ht="10.5" customHeight="1" x14ac:dyDescent="0.25">
      <c r="A29" s="12" t="s">
        <v>212</v>
      </c>
      <c r="B29" s="13" t="s">
        <v>213</v>
      </c>
      <c r="C29" s="14" t="s">
        <v>17</v>
      </c>
      <c r="D29" s="14" t="s">
        <v>18</v>
      </c>
      <c r="E29" s="15">
        <f t="shared" si="7"/>
        <v>200</v>
      </c>
      <c r="F29" s="15">
        <f>VLOOKUP($A29,[1]Hoja1!$A$9:$AM$280,3,0)</f>
        <v>6000</v>
      </c>
      <c r="G29" s="15">
        <v>0</v>
      </c>
      <c r="H29" s="15">
        <v>0</v>
      </c>
      <c r="I29" s="15">
        <f>VLOOKUP($A29,[1]Hoja1!$A$9:$AM$280,4,0)</f>
        <v>0</v>
      </c>
      <c r="J29" s="15">
        <f>VLOOKUP($A29,[1]Hoja1!$A$9:$AM$280,5,0)+VLOOKUP($A29,[1]Hoja1!$A$9:$AM$280,6,0)</f>
        <v>4200</v>
      </c>
      <c r="K29" s="16">
        <f t="shared" si="8"/>
        <v>10200</v>
      </c>
      <c r="L29" s="15">
        <f>VLOOKUP($A29,[1]Hoja1!$A$9:$AM$280,26,0)</f>
        <v>1041.48</v>
      </c>
      <c r="M29" s="16">
        <f t="shared" si="9"/>
        <v>9158.52</v>
      </c>
    </row>
    <row r="30" spans="1:13" s="11" customFormat="1" ht="10.5" customHeight="1" x14ac:dyDescent="0.25">
      <c r="A30" s="12" t="s">
        <v>226</v>
      </c>
      <c r="B30" s="13" t="s">
        <v>227</v>
      </c>
      <c r="C30" s="14" t="s">
        <v>17</v>
      </c>
      <c r="D30" s="14" t="s">
        <v>18</v>
      </c>
      <c r="E30" s="15">
        <f t="shared" si="7"/>
        <v>150</v>
      </c>
      <c r="F30" s="15">
        <f>VLOOKUP($A30,[1]Hoja1!$A$9:$AM$280,3,0)</f>
        <v>4500</v>
      </c>
      <c r="G30" s="15">
        <v>0</v>
      </c>
      <c r="H30" s="15">
        <v>0</v>
      </c>
      <c r="I30" s="15">
        <f>VLOOKUP($A30,[1]Hoja1!$A$9:$AM$280,4,0)</f>
        <v>0</v>
      </c>
      <c r="J30" s="15">
        <f>VLOOKUP($A30,[1]Hoja1!$A$9:$AM$280,5,0)+VLOOKUP($A30,[1]Hoja1!$A$9:$AM$280,6,0)</f>
        <v>1800</v>
      </c>
      <c r="K30" s="16">
        <f t="shared" si="8"/>
        <v>6300</v>
      </c>
      <c r="L30" s="15">
        <f>VLOOKUP($A30,[1]Hoja1!$A$9:$AM$280,26,0)</f>
        <v>330.5</v>
      </c>
      <c r="M30" s="16">
        <f t="shared" si="9"/>
        <v>5969.5</v>
      </c>
    </row>
    <row r="31" spans="1:13" s="11" customFormat="1" ht="10.5" customHeight="1" x14ac:dyDescent="0.25">
      <c r="A31" s="12"/>
      <c r="B31" s="17"/>
      <c r="C31" s="14"/>
      <c r="D31" s="14"/>
      <c r="E31" s="15"/>
      <c r="F31" s="15"/>
      <c r="G31" s="14"/>
      <c r="H31" s="14"/>
      <c r="I31" s="15"/>
      <c r="J31" s="14"/>
      <c r="K31" s="16"/>
      <c r="L31" s="16"/>
      <c r="M31" s="16"/>
    </row>
    <row r="32" spans="1:13" s="11" customFormat="1" ht="17.25" customHeight="1" x14ac:dyDescent="0.25">
      <c r="A32" s="6" t="s">
        <v>31</v>
      </c>
      <c r="B32" s="7"/>
      <c r="C32" s="8"/>
      <c r="D32" s="8"/>
      <c r="E32" s="9"/>
      <c r="F32" s="9"/>
      <c r="G32" s="8"/>
      <c r="H32" s="8"/>
      <c r="I32" s="8"/>
      <c r="J32" s="8"/>
      <c r="K32" s="10"/>
      <c r="L32" s="10"/>
      <c r="M32" s="10"/>
    </row>
    <row r="33" spans="1:13" s="20" customFormat="1" ht="10.5" customHeight="1" x14ac:dyDescent="0.25">
      <c r="A33" s="18" t="s">
        <v>32</v>
      </c>
      <c r="B33" s="13" t="s">
        <v>33</v>
      </c>
      <c r="C33" s="19" t="s">
        <v>34</v>
      </c>
      <c r="D33" s="19" t="s">
        <v>18</v>
      </c>
      <c r="E33" s="15">
        <f>+F33/30</f>
        <v>342.5</v>
      </c>
      <c r="F33" s="15">
        <f>VLOOKUP($A33,[1]Hoja1!$A$9:$AM$280,3,0)</f>
        <v>10275</v>
      </c>
      <c r="G33" s="15">
        <v>0</v>
      </c>
      <c r="H33" s="15">
        <v>0</v>
      </c>
      <c r="I33" s="15">
        <f>VLOOKUP($A33,[1]Hoja1!$A$9:$AM$280,4,0)</f>
        <v>0</v>
      </c>
      <c r="J33" s="15">
        <f>VLOOKUP($A33,[1]Hoja1!$A$9:$AM$280,5,0)+VLOOKUP($A33,[1]Hoja1!$A$9:$AM$280,6,0)</f>
        <v>1925</v>
      </c>
      <c r="K33" s="16">
        <f>SUM(F33:J33)</f>
        <v>12200</v>
      </c>
      <c r="L33" s="15">
        <f>VLOOKUP($A33,[1]Hoja1!$A$9:$AM$280,26,0)</f>
        <v>2836.11</v>
      </c>
      <c r="M33" s="16">
        <f>+K33-L33</f>
        <v>9363.89</v>
      </c>
    </row>
    <row r="34" spans="1:13" s="11" customFormat="1" ht="10.5" customHeight="1" x14ac:dyDescent="0.25">
      <c r="A34" s="21"/>
      <c r="B34" s="17"/>
      <c r="C34" s="14"/>
      <c r="D34" s="14"/>
      <c r="E34" s="15"/>
      <c r="F34" s="15"/>
      <c r="G34" s="14"/>
      <c r="H34" s="14"/>
      <c r="I34" s="14"/>
      <c r="J34" s="14"/>
      <c r="K34" s="16"/>
      <c r="L34" s="16"/>
      <c r="M34" s="16"/>
    </row>
    <row r="35" spans="1:13" s="11" customFormat="1" ht="17.25" customHeight="1" x14ac:dyDescent="0.25">
      <c r="A35" s="6" t="s">
        <v>35</v>
      </c>
      <c r="B35" s="7"/>
      <c r="C35" s="8"/>
      <c r="D35" s="8"/>
      <c r="E35" s="9"/>
      <c r="F35" s="9"/>
      <c r="G35" s="8"/>
      <c r="H35" s="8"/>
      <c r="I35" s="8"/>
      <c r="J35" s="8"/>
      <c r="K35" s="10"/>
      <c r="L35" s="10"/>
      <c r="M35" s="10"/>
    </row>
    <row r="36" spans="1:13" s="11" customFormat="1" ht="10.5" customHeight="1" x14ac:dyDescent="0.25">
      <c r="A36" s="12" t="s">
        <v>36</v>
      </c>
      <c r="B36" s="13" t="s">
        <v>37</v>
      </c>
      <c r="C36" s="14" t="s">
        <v>17</v>
      </c>
      <c r="D36" s="14" t="s">
        <v>18</v>
      </c>
      <c r="E36" s="15">
        <f t="shared" ref="E36:E40" si="10">+F36/30</f>
        <v>480.3</v>
      </c>
      <c r="F36" s="15">
        <f>VLOOKUP($A36,[1]Hoja1!$A$9:$AM$280,3,0)</f>
        <v>14409</v>
      </c>
      <c r="G36" s="15">
        <v>0</v>
      </c>
      <c r="H36" s="15">
        <v>0</v>
      </c>
      <c r="I36" s="15">
        <f>VLOOKUP($A36,[1]Hoja1!$A$9:$AM$280,4,0)</f>
        <v>0</v>
      </c>
      <c r="J36" s="15">
        <f>VLOOKUP($A36,[1]Hoja1!$A$9:$AM$280,5,0)+VLOOKUP($A36,[1]Hoja1!$A$9:$AM$280,6,0)</f>
        <v>0</v>
      </c>
      <c r="K36" s="16">
        <f t="shared" ref="K36:K40" si="11">SUM(F36:J36)</f>
        <v>14409</v>
      </c>
      <c r="L36" s="15">
        <f>VLOOKUP($A36,[1]Hoja1!$A$9:$AM$280,26,0)</f>
        <v>2085.6</v>
      </c>
      <c r="M36" s="16">
        <f t="shared" ref="M36:M40" si="12">+K36-L36</f>
        <v>12323.4</v>
      </c>
    </row>
    <row r="37" spans="1:13" s="11" customFormat="1" ht="10.5" customHeight="1" x14ac:dyDescent="0.25">
      <c r="A37" s="36" t="s">
        <v>199</v>
      </c>
      <c r="B37" s="13" t="s">
        <v>200</v>
      </c>
      <c r="C37" s="14" t="s">
        <v>17</v>
      </c>
      <c r="D37" s="14" t="s">
        <v>18</v>
      </c>
      <c r="E37" s="15">
        <f t="shared" si="10"/>
        <v>150</v>
      </c>
      <c r="F37" s="15">
        <f>VLOOKUP($A37,[1]Hoja1!$A$9:$AM$280,3,0)</f>
        <v>4500</v>
      </c>
      <c r="G37" s="15">
        <v>0</v>
      </c>
      <c r="H37" s="15">
        <v>0</v>
      </c>
      <c r="I37" s="15">
        <f>VLOOKUP($A37,[1]Hoja1!$A$9:$AM$280,4,0)</f>
        <v>0</v>
      </c>
      <c r="J37" s="15">
        <f>VLOOKUP($A37,[1]Hoja1!$A$9:$AM$280,5,0)+VLOOKUP($A37,[1]Hoja1!$A$9:$AM$280,6,0)</f>
        <v>5750</v>
      </c>
      <c r="K37" s="16">
        <f t="shared" si="11"/>
        <v>10250</v>
      </c>
      <c r="L37" s="15">
        <f>VLOOKUP($A37,[1]Hoja1!$A$9:$AM$280,26,0)</f>
        <v>1135.78</v>
      </c>
      <c r="M37" s="16">
        <f t="shared" si="12"/>
        <v>9114.2199999999993</v>
      </c>
    </row>
    <row r="38" spans="1:13" s="11" customFormat="1" ht="10.5" customHeight="1" x14ac:dyDescent="0.2">
      <c r="A38" s="29" t="s">
        <v>154</v>
      </c>
      <c r="B38" s="13" t="s">
        <v>126</v>
      </c>
      <c r="C38" s="14" t="s">
        <v>127</v>
      </c>
      <c r="D38" s="14" t="s">
        <v>187</v>
      </c>
      <c r="E38" s="15">
        <f t="shared" si="10"/>
        <v>475</v>
      </c>
      <c r="F38" s="15">
        <f>VLOOKUP($A38,[1]Hoja1!$A$9:$AM$280,3,0)</f>
        <v>14250</v>
      </c>
      <c r="G38" s="15">
        <v>0</v>
      </c>
      <c r="H38" s="15">
        <v>0</v>
      </c>
      <c r="I38" s="15">
        <f>VLOOKUP($A38,[1]Hoja1!$A$9:$AM$280,4,0)</f>
        <v>0</v>
      </c>
      <c r="J38" s="15">
        <f>VLOOKUP($A38,[1]Hoja1!$A$9:$AM$280,5,0)+VLOOKUP($A38,[1]Hoja1!$A$9:$AM$280,6,0)</f>
        <v>9537.56</v>
      </c>
      <c r="K38" s="16">
        <f t="shared" si="11"/>
        <v>23787.559999999998</v>
      </c>
      <c r="L38" s="15">
        <f>VLOOKUP($A38,[1]Hoja1!$A$9:$AM$280,26,0)</f>
        <v>8344.08</v>
      </c>
      <c r="M38" s="16">
        <f t="shared" si="12"/>
        <v>15443.479999999998</v>
      </c>
    </row>
    <row r="39" spans="1:13" s="11" customFormat="1" ht="10.5" customHeight="1" x14ac:dyDescent="0.2">
      <c r="A39" s="38" t="s">
        <v>204</v>
      </c>
      <c r="B39" s="37" t="s">
        <v>205</v>
      </c>
      <c r="C39" s="14" t="s">
        <v>17</v>
      </c>
      <c r="D39" s="14" t="s">
        <v>187</v>
      </c>
      <c r="E39" s="15">
        <f t="shared" si="10"/>
        <v>150</v>
      </c>
      <c r="F39" s="15">
        <f>VLOOKUP($A39,[1]Hoja1!$A$9:$AM$280,3,0)</f>
        <v>4500</v>
      </c>
      <c r="G39" s="15">
        <v>0</v>
      </c>
      <c r="H39" s="15">
        <v>0</v>
      </c>
      <c r="I39" s="15">
        <f>VLOOKUP($A39,[1]Hoja1!$A$9:$AM$280,4,0)</f>
        <v>0</v>
      </c>
      <c r="J39" s="15">
        <f>VLOOKUP($A39,[1]Hoja1!$A$9:$AM$280,5,0)+VLOOKUP($A39,[1]Hoja1!$A$9:$AM$280,6,0)</f>
        <v>3100</v>
      </c>
      <c r="K39" s="16">
        <f t="shared" si="11"/>
        <v>7600</v>
      </c>
      <c r="L39" s="15">
        <f>VLOOKUP($A39,[1]Hoja1!$A$9:$AM$280,26,0)</f>
        <v>753.24</v>
      </c>
      <c r="M39" s="16">
        <f t="shared" si="12"/>
        <v>6846.76</v>
      </c>
    </row>
    <row r="40" spans="1:13" s="11" customFormat="1" ht="10.5" customHeight="1" x14ac:dyDescent="0.2">
      <c r="A40" s="38" t="s">
        <v>206</v>
      </c>
      <c r="B40" s="37" t="s">
        <v>207</v>
      </c>
      <c r="C40" s="14" t="s">
        <v>17</v>
      </c>
      <c r="D40" s="14" t="s">
        <v>187</v>
      </c>
      <c r="E40" s="15">
        <f t="shared" si="10"/>
        <v>150</v>
      </c>
      <c r="F40" s="15">
        <f>VLOOKUP($A40,[1]Hoja1!$A$9:$AM$280,3,0)</f>
        <v>4500</v>
      </c>
      <c r="G40" s="15">
        <v>0</v>
      </c>
      <c r="H40" s="15">
        <v>0</v>
      </c>
      <c r="I40" s="15">
        <f>VLOOKUP($A40,[1]Hoja1!$A$9:$AM$280,4,0)</f>
        <v>0</v>
      </c>
      <c r="J40" s="15">
        <f>VLOOKUP($A40,[1]Hoja1!$A$9:$AM$280,5,0)+VLOOKUP($A40,[1]Hoja1!$A$9:$AM$280,6,0)</f>
        <v>3100</v>
      </c>
      <c r="K40" s="16">
        <f t="shared" si="11"/>
        <v>7600</v>
      </c>
      <c r="L40" s="15">
        <f>VLOOKUP($A40,[1]Hoja1!$A$9:$AM$280,26,0)</f>
        <v>753.24</v>
      </c>
      <c r="M40" s="16">
        <f t="shared" si="12"/>
        <v>6846.76</v>
      </c>
    </row>
    <row r="41" spans="1:13" s="11" customFormat="1" ht="10.5" customHeight="1" x14ac:dyDescent="0.25">
      <c r="A41" s="12"/>
      <c r="B41" s="17"/>
      <c r="C41" s="14"/>
      <c r="D41" s="14"/>
      <c r="E41" s="15"/>
      <c r="F41" s="15"/>
      <c r="G41" s="14"/>
      <c r="H41" s="14"/>
      <c r="I41" s="14"/>
      <c r="J41" s="14"/>
      <c r="K41" s="16"/>
      <c r="L41" s="16"/>
      <c r="M41" s="16"/>
    </row>
    <row r="42" spans="1:13" s="11" customFormat="1" ht="17.25" customHeight="1" x14ac:dyDescent="0.25">
      <c r="A42" s="6" t="s">
        <v>40</v>
      </c>
      <c r="B42" s="7"/>
      <c r="C42" s="8"/>
      <c r="D42" s="8"/>
      <c r="E42" s="9"/>
      <c r="F42" s="9"/>
      <c r="G42" s="8"/>
      <c r="H42" s="8"/>
      <c r="I42" s="8"/>
      <c r="J42" s="8"/>
      <c r="K42" s="10"/>
      <c r="L42" s="10"/>
      <c r="M42" s="10"/>
    </row>
    <row r="43" spans="1:13" s="11" customFormat="1" ht="10.5" customHeight="1" x14ac:dyDescent="0.25">
      <c r="A43" s="12" t="s">
        <v>41</v>
      </c>
      <c r="B43" s="13" t="s">
        <v>42</v>
      </c>
      <c r="C43" s="14" t="s">
        <v>43</v>
      </c>
      <c r="D43" s="14" t="s">
        <v>18</v>
      </c>
      <c r="E43" s="15">
        <f t="shared" ref="E43:E66" si="13">+F43/30</f>
        <v>392.25</v>
      </c>
      <c r="F43" s="15">
        <f>VLOOKUP($A43,[1]Hoja1!$A$9:$AM$280,3,0)</f>
        <v>11767.5</v>
      </c>
      <c r="G43" s="15">
        <v>0</v>
      </c>
      <c r="H43" s="15">
        <v>0</v>
      </c>
      <c r="I43" s="15">
        <f>VLOOKUP($A43,[1]Hoja1!$A$9:$AM$280,4,0)</f>
        <v>0</v>
      </c>
      <c r="J43" s="15">
        <f>VLOOKUP($A43,[1]Hoja1!$A$9:$AM$280,5,0)+VLOOKUP($A43,[1]Hoja1!$A$9:$AM$280,6,0)</f>
        <v>0</v>
      </c>
      <c r="K43" s="16">
        <f t="shared" ref="K43:K66" si="14">SUM(F43:J43)</f>
        <v>11767.5</v>
      </c>
      <c r="L43" s="15">
        <f>VLOOKUP($A43,[1]Hoja1!$A$9:$AM$280,26,0)</f>
        <v>4009.74</v>
      </c>
      <c r="M43" s="16">
        <f t="shared" ref="M43:M66" si="15">+K43-L43</f>
        <v>7757.76</v>
      </c>
    </row>
    <row r="44" spans="1:13" s="11" customFormat="1" ht="10.5" customHeight="1" x14ac:dyDescent="0.25">
      <c r="A44" s="12" t="s">
        <v>44</v>
      </c>
      <c r="B44" s="13" t="s">
        <v>45</v>
      </c>
      <c r="C44" s="14" t="s">
        <v>46</v>
      </c>
      <c r="D44" s="14" t="s">
        <v>18</v>
      </c>
      <c r="E44" s="15">
        <f t="shared" si="13"/>
        <v>172.9</v>
      </c>
      <c r="F44" s="15">
        <f>VLOOKUP($A44,[1]Hoja1!$A$9:$AM$280,3,0)</f>
        <v>5187</v>
      </c>
      <c r="G44" s="15">
        <v>0</v>
      </c>
      <c r="H44" s="15">
        <v>0</v>
      </c>
      <c r="I44" s="15">
        <f>VLOOKUP($A44,[1]Hoja1!$A$9:$AM$280,4,0)</f>
        <v>0</v>
      </c>
      <c r="J44" s="15">
        <f>VLOOKUP($A44,[1]Hoja1!$A$9:$AM$280,5,0)+VLOOKUP($A44,[1]Hoja1!$A$9:$AM$280,6,0)</f>
        <v>0</v>
      </c>
      <c r="K44" s="16">
        <f t="shared" si="14"/>
        <v>5187</v>
      </c>
      <c r="L44" s="15">
        <f>VLOOKUP($A44,[1]Hoja1!$A$9:$AM$280,26,0)</f>
        <v>532.32000000000005</v>
      </c>
      <c r="M44" s="16">
        <f t="shared" si="15"/>
        <v>4654.68</v>
      </c>
    </row>
    <row r="45" spans="1:13" s="11" customFormat="1" ht="10.5" customHeight="1" x14ac:dyDescent="0.25">
      <c r="A45" s="12" t="s">
        <v>47</v>
      </c>
      <c r="B45" s="13" t="s">
        <v>48</v>
      </c>
      <c r="C45" s="14" t="s">
        <v>46</v>
      </c>
      <c r="D45" s="14" t="s">
        <v>18</v>
      </c>
      <c r="E45" s="15">
        <f t="shared" si="13"/>
        <v>222</v>
      </c>
      <c r="F45" s="15">
        <f>VLOOKUP($A45,[1]Hoja1!$A$9:$AM$280,3,0)</f>
        <v>6660</v>
      </c>
      <c r="G45" s="15">
        <v>0</v>
      </c>
      <c r="H45" s="15">
        <v>0</v>
      </c>
      <c r="I45" s="15">
        <f>VLOOKUP($A45,[1]Hoja1!$A$9:$AM$280,4,0)</f>
        <v>0</v>
      </c>
      <c r="J45" s="15">
        <f>VLOOKUP($A45,[1]Hoja1!$A$9:$AM$280,5,0)+VLOOKUP($A45,[1]Hoja1!$A$9:$AM$280,6,0)</f>
        <v>0</v>
      </c>
      <c r="K45" s="16">
        <f t="shared" si="14"/>
        <v>6660</v>
      </c>
      <c r="L45" s="15">
        <f>VLOOKUP($A45,[1]Hoja1!$A$9:$AM$280,26,0)</f>
        <v>2763.01</v>
      </c>
      <c r="M45" s="16">
        <f t="shared" si="15"/>
        <v>3896.99</v>
      </c>
    </row>
    <row r="46" spans="1:13" s="11" customFormat="1" ht="10.5" customHeight="1" x14ac:dyDescent="0.25">
      <c r="A46" s="12" t="s">
        <v>49</v>
      </c>
      <c r="B46" s="13" t="s">
        <v>50</v>
      </c>
      <c r="C46" s="14" t="s">
        <v>46</v>
      </c>
      <c r="D46" s="14" t="s">
        <v>18</v>
      </c>
      <c r="E46" s="15">
        <f t="shared" si="13"/>
        <v>57.633333333333333</v>
      </c>
      <c r="F46" s="15">
        <f>VLOOKUP($A46,[1]Hoja1!$A$9:$AM$280,3,0)</f>
        <v>1729</v>
      </c>
      <c r="G46" s="15">
        <v>0</v>
      </c>
      <c r="H46" s="15">
        <v>0</v>
      </c>
      <c r="I46" s="15">
        <f>VLOOKUP($A46,[1]Hoja1!$A$9:$AM$280,4,0)</f>
        <v>864.5</v>
      </c>
      <c r="J46" s="15">
        <f>VLOOKUP($A46,[1]Hoja1!$A$9:$AM$280,5,0)+VLOOKUP($A46,[1]Hoja1!$A$9:$AM$280,6,0)</f>
        <v>0</v>
      </c>
      <c r="K46" s="16">
        <f t="shared" si="14"/>
        <v>2593.5</v>
      </c>
      <c r="L46" s="15">
        <f>VLOOKUP($A46,[1]Hoja1!$A$9:$AM$280,26,0)</f>
        <v>1368.6</v>
      </c>
      <c r="M46" s="16">
        <f t="shared" si="15"/>
        <v>1224.9000000000001</v>
      </c>
    </row>
    <row r="47" spans="1:13" s="11" customFormat="1" ht="10.5" customHeight="1" x14ac:dyDescent="0.25">
      <c r="A47" s="12" t="s">
        <v>51</v>
      </c>
      <c r="B47" s="13" t="s">
        <v>52</v>
      </c>
      <c r="C47" s="14" t="s">
        <v>43</v>
      </c>
      <c r="D47" s="14" t="s">
        <v>18</v>
      </c>
      <c r="E47" s="15">
        <f t="shared" si="13"/>
        <v>305.60000000000002</v>
      </c>
      <c r="F47" s="15">
        <f>VLOOKUP($A47,[1]Hoja1!$A$9:$AM$280,3,0)</f>
        <v>9168</v>
      </c>
      <c r="G47" s="15">
        <v>0</v>
      </c>
      <c r="H47" s="15">
        <v>0</v>
      </c>
      <c r="I47" s="15">
        <f>VLOOKUP($A47,[1]Hoja1!$A$9:$AM$280,4,0)</f>
        <v>0</v>
      </c>
      <c r="J47" s="15">
        <f>VLOOKUP($A47,[1]Hoja1!$A$9:$AM$280,5,0)+VLOOKUP($A47,[1]Hoja1!$A$9:$AM$280,6,0)</f>
        <v>2200</v>
      </c>
      <c r="K47" s="16">
        <f t="shared" si="14"/>
        <v>11368</v>
      </c>
      <c r="L47" s="15">
        <f>VLOOKUP($A47,[1]Hoja1!$A$9:$AM$280,26,0)</f>
        <v>7216.03</v>
      </c>
      <c r="M47" s="16">
        <f t="shared" si="15"/>
        <v>4151.97</v>
      </c>
    </row>
    <row r="48" spans="1:13" s="11" customFormat="1" ht="10.5" customHeight="1" x14ac:dyDescent="0.25">
      <c r="A48" s="12" t="s">
        <v>38</v>
      </c>
      <c r="B48" s="13" t="s">
        <v>39</v>
      </c>
      <c r="C48" s="14" t="s">
        <v>17</v>
      </c>
      <c r="D48" s="14" t="s">
        <v>18</v>
      </c>
      <c r="E48" s="15">
        <f t="shared" si="13"/>
        <v>255.142</v>
      </c>
      <c r="F48" s="15">
        <f>VLOOKUP($A48,[1]Hoja1!$A$9:$AM$280,3,0)</f>
        <v>7654.26</v>
      </c>
      <c r="G48" s="15">
        <v>0</v>
      </c>
      <c r="H48" s="15">
        <v>0</v>
      </c>
      <c r="I48" s="15">
        <f>VLOOKUP($A48,[1]Hoja1!$A$9:$AM$280,4,0)</f>
        <v>0</v>
      </c>
      <c r="J48" s="15">
        <f>VLOOKUP($A48,[1]Hoja1!$A$9:$AM$280,5,0)+VLOOKUP($A48,[1]Hoja1!$A$9:$AM$280,6,0)</f>
        <v>0</v>
      </c>
      <c r="K48" s="16">
        <f t="shared" si="14"/>
        <v>7654.26</v>
      </c>
      <c r="L48" s="15">
        <f>VLOOKUP($A48,[1]Hoja1!$A$9:$AM$280,26,0)</f>
        <v>773.53</v>
      </c>
      <c r="M48" s="16">
        <f t="shared" si="15"/>
        <v>6880.7300000000005</v>
      </c>
    </row>
    <row r="49" spans="1:13" s="11" customFormat="1" ht="10.5" customHeight="1" x14ac:dyDescent="0.25">
      <c r="A49" s="12" t="s">
        <v>55</v>
      </c>
      <c r="B49" s="13" t="s">
        <v>56</v>
      </c>
      <c r="C49" s="14" t="s">
        <v>17</v>
      </c>
      <c r="D49" s="14" t="s">
        <v>18</v>
      </c>
      <c r="E49" s="15">
        <f t="shared" si="13"/>
        <v>516.79999999999995</v>
      </c>
      <c r="F49" s="15">
        <f>VLOOKUP($A49,[1]Hoja1!$A$9:$AM$280,3,0)</f>
        <v>15504</v>
      </c>
      <c r="G49" s="15">
        <v>0</v>
      </c>
      <c r="H49" s="15">
        <v>0</v>
      </c>
      <c r="I49" s="15">
        <f>VLOOKUP($A49,[1]Hoja1!$A$9:$AM$280,4,0)</f>
        <v>0</v>
      </c>
      <c r="J49" s="15">
        <f>VLOOKUP($A49,[1]Hoja1!$A$9:$AM$280,5,0)+VLOOKUP($A49,[1]Hoja1!$A$9:$AM$280,6,0)</f>
        <v>0</v>
      </c>
      <c r="K49" s="16">
        <f t="shared" si="14"/>
        <v>15504</v>
      </c>
      <c r="L49" s="15">
        <f>VLOOKUP($A49,[1]Hoja1!$A$9:$AM$280,26,0)</f>
        <v>8033.16</v>
      </c>
      <c r="M49" s="16">
        <f t="shared" si="15"/>
        <v>7470.84</v>
      </c>
    </row>
    <row r="50" spans="1:13" s="11" customFormat="1" ht="10.5" customHeight="1" x14ac:dyDescent="0.25">
      <c r="A50" s="12" t="s">
        <v>57</v>
      </c>
      <c r="B50" s="13" t="s">
        <v>58</v>
      </c>
      <c r="C50" s="14" t="s">
        <v>59</v>
      </c>
      <c r="D50" s="14" t="s">
        <v>18</v>
      </c>
      <c r="E50" s="15">
        <f t="shared" si="13"/>
        <v>525</v>
      </c>
      <c r="F50" s="15">
        <f>VLOOKUP($A50,[1]Hoja1!$A$9:$AM$280,3,0)</f>
        <v>15750</v>
      </c>
      <c r="G50" s="15">
        <v>0</v>
      </c>
      <c r="H50" s="15">
        <v>0</v>
      </c>
      <c r="I50" s="15">
        <f>VLOOKUP($A50,[1]Hoja1!$A$9:$AM$280,4,0)</f>
        <v>0</v>
      </c>
      <c r="J50" s="15">
        <f>VLOOKUP($A50,[1]Hoja1!$A$9:$AM$280,5,0)+VLOOKUP($A50,[1]Hoja1!$A$9:$AM$280,6,0)</f>
        <v>0</v>
      </c>
      <c r="K50" s="16">
        <f t="shared" si="14"/>
        <v>15750</v>
      </c>
      <c r="L50" s="15">
        <f>VLOOKUP($A50,[1]Hoja1!$A$9:$AM$280,26,0)</f>
        <v>4277.38</v>
      </c>
      <c r="M50" s="16">
        <f t="shared" si="15"/>
        <v>11472.619999999999</v>
      </c>
    </row>
    <row r="51" spans="1:13" s="11" customFormat="1" ht="10.5" customHeight="1" x14ac:dyDescent="0.25">
      <c r="A51" s="12" t="s">
        <v>60</v>
      </c>
      <c r="B51" s="13" t="s">
        <v>61</v>
      </c>
      <c r="C51" s="14" t="s">
        <v>62</v>
      </c>
      <c r="D51" s="14" t="s">
        <v>18</v>
      </c>
      <c r="E51" s="15">
        <f t="shared" si="13"/>
        <v>212.8</v>
      </c>
      <c r="F51" s="15">
        <f>VLOOKUP($A51,[1]Hoja1!$A$9:$AM$280,3,0)</f>
        <v>6384</v>
      </c>
      <c r="G51" s="15">
        <v>0</v>
      </c>
      <c r="H51" s="15">
        <v>0</v>
      </c>
      <c r="I51" s="15">
        <f>VLOOKUP($A51,[1]Hoja1!$A$9:$AM$280,4,0)</f>
        <v>0</v>
      </c>
      <c r="J51" s="15">
        <f>VLOOKUP($A51,[1]Hoja1!$A$9:$AM$280,5,0)+VLOOKUP($A51,[1]Hoja1!$A$9:$AM$280,6,0)</f>
        <v>0</v>
      </c>
      <c r="K51" s="16">
        <f t="shared" si="14"/>
        <v>6384</v>
      </c>
      <c r="L51" s="15">
        <f>VLOOKUP($A51,[1]Hoja1!$A$9:$AM$280,26,0)</f>
        <v>349.32</v>
      </c>
      <c r="M51" s="16">
        <f t="shared" si="15"/>
        <v>6034.68</v>
      </c>
    </row>
    <row r="52" spans="1:13" s="11" customFormat="1" ht="10.5" customHeight="1" x14ac:dyDescent="0.25">
      <c r="A52" s="12" t="s">
        <v>167</v>
      </c>
      <c r="B52" s="13" t="s">
        <v>64</v>
      </c>
      <c r="C52" s="14" t="s">
        <v>63</v>
      </c>
      <c r="D52" s="14" t="s">
        <v>18</v>
      </c>
      <c r="E52" s="15">
        <f t="shared" si="13"/>
        <v>501.1</v>
      </c>
      <c r="F52" s="15">
        <f>VLOOKUP($A52,[1]Hoja1!$A$9:$AM$280,3,0)</f>
        <v>15033</v>
      </c>
      <c r="G52" s="15">
        <v>0</v>
      </c>
      <c r="H52" s="15">
        <v>0</v>
      </c>
      <c r="I52" s="15">
        <f>VLOOKUP($A52,[1]Hoja1!$A$9:$AM$280,4,0)</f>
        <v>0</v>
      </c>
      <c r="J52" s="15">
        <f>VLOOKUP($A52,[1]Hoja1!$A$9:$AM$280,5,0)+VLOOKUP($A52,[1]Hoja1!$A$9:$AM$280,6,0)</f>
        <v>3000</v>
      </c>
      <c r="K52" s="16">
        <f t="shared" si="14"/>
        <v>18033</v>
      </c>
      <c r="L52" s="15">
        <f>VLOOKUP($A52,[1]Hoja1!$A$9:$AM$280,26,0)</f>
        <v>5208.04</v>
      </c>
      <c r="M52" s="16">
        <f t="shared" si="15"/>
        <v>12824.96</v>
      </c>
    </row>
    <row r="53" spans="1:13" s="11" customFormat="1" ht="10.5" customHeight="1" x14ac:dyDescent="0.25">
      <c r="A53" s="12" t="s">
        <v>168</v>
      </c>
      <c r="B53" s="13" t="s">
        <v>66</v>
      </c>
      <c r="C53" s="14" t="s">
        <v>63</v>
      </c>
      <c r="D53" s="14" t="s">
        <v>18</v>
      </c>
      <c r="E53" s="15">
        <f t="shared" si="13"/>
        <v>413.2</v>
      </c>
      <c r="F53" s="15">
        <f>VLOOKUP($A53,[1]Hoja1!$A$9:$AM$280,3,0)</f>
        <v>12396</v>
      </c>
      <c r="G53" s="15">
        <v>0</v>
      </c>
      <c r="H53" s="15">
        <v>0</v>
      </c>
      <c r="I53" s="15">
        <f>VLOOKUP($A53,[1]Hoja1!$A$9:$AM$280,4,0)</f>
        <v>0</v>
      </c>
      <c r="J53" s="15">
        <f>VLOOKUP($A53,[1]Hoja1!$A$9:$AM$280,5,0)+VLOOKUP($A53,[1]Hoja1!$A$9:$AM$280,6,0)</f>
        <v>3000</v>
      </c>
      <c r="K53" s="16">
        <f t="shared" si="14"/>
        <v>15396</v>
      </c>
      <c r="L53" s="15">
        <f>VLOOKUP($A53,[1]Hoja1!$A$9:$AM$280,26,0)</f>
        <v>2726.64</v>
      </c>
      <c r="M53" s="16">
        <f t="shared" si="15"/>
        <v>12669.36</v>
      </c>
    </row>
    <row r="54" spans="1:13" s="11" customFormat="1" ht="10.5" customHeight="1" x14ac:dyDescent="0.25">
      <c r="A54" s="12" t="s">
        <v>169</v>
      </c>
      <c r="B54" s="13" t="s">
        <v>118</v>
      </c>
      <c r="C54" s="14" t="s">
        <v>63</v>
      </c>
      <c r="D54" s="14" t="s">
        <v>187</v>
      </c>
      <c r="E54" s="15">
        <f t="shared" si="13"/>
        <v>141.69999999999999</v>
      </c>
      <c r="F54" s="15">
        <f>VLOOKUP($A54,[1]Hoja1!$A$9:$AM$280,3,0)</f>
        <v>4251</v>
      </c>
      <c r="G54" s="15">
        <v>0</v>
      </c>
      <c r="H54" s="15">
        <v>0</v>
      </c>
      <c r="I54" s="15">
        <f>VLOOKUP($A54,[1]Hoja1!$A$9:$AM$280,4,0)</f>
        <v>0</v>
      </c>
      <c r="J54" s="15">
        <f>VLOOKUP($A54,[1]Hoja1!$A$9:$AM$280,5,0)+VLOOKUP($A54,[1]Hoja1!$A$9:$AM$280,6,0)</f>
        <v>0</v>
      </c>
      <c r="K54" s="16">
        <f t="shared" si="14"/>
        <v>4251</v>
      </c>
      <c r="L54" s="15">
        <f>VLOOKUP($A54,[1]Hoja1!$A$9:$AM$280,26,0)</f>
        <v>-133.86000000000001</v>
      </c>
      <c r="M54" s="16">
        <f t="shared" si="15"/>
        <v>4384.8599999999997</v>
      </c>
    </row>
    <row r="55" spans="1:13" s="11" customFormat="1" ht="10.5" customHeight="1" x14ac:dyDescent="0.25">
      <c r="A55" s="12" t="s">
        <v>170</v>
      </c>
      <c r="B55" s="13" t="s">
        <v>119</v>
      </c>
      <c r="C55" s="14" t="s">
        <v>63</v>
      </c>
      <c r="D55" s="14" t="s">
        <v>187</v>
      </c>
      <c r="E55" s="15">
        <f t="shared" si="13"/>
        <v>141.69999999999999</v>
      </c>
      <c r="F55" s="15">
        <f>VLOOKUP($A55,[1]Hoja1!$A$9:$AM$280,3,0)</f>
        <v>4251</v>
      </c>
      <c r="G55" s="15">
        <v>0</v>
      </c>
      <c r="H55" s="15">
        <v>0</v>
      </c>
      <c r="I55" s="15">
        <f>VLOOKUP($A55,[1]Hoja1!$A$9:$AM$280,4,0)</f>
        <v>0</v>
      </c>
      <c r="J55" s="15">
        <f>VLOOKUP($A55,[1]Hoja1!$A$9:$AM$280,5,0)+VLOOKUP($A55,[1]Hoja1!$A$9:$AM$280,6,0)</f>
        <v>0</v>
      </c>
      <c r="K55" s="16">
        <f t="shared" si="14"/>
        <v>4251</v>
      </c>
      <c r="L55" s="15">
        <f>VLOOKUP($A55,[1]Hoja1!$A$9:$AM$280,26,0)</f>
        <v>-133.86000000000001</v>
      </c>
      <c r="M55" s="16">
        <f t="shared" si="15"/>
        <v>4384.8599999999997</v>
      </c>
    </row>
    <row r="56" spans="1:13" s="11" customFormat="1" ht="10.5" customHeight="1" x14ac:dyDescent="0.25">
      <c r="A56" s="12" t="s">
        <v>155</v>
      </c>
      <c r="B56" s="13" t="s">
        <v>67</v>
      </c>
      <c r="C56" s="14" t="s">
        <v>68</v>
      </c>
      <c r="D56" s="14" t="s">
        <v>187</v>
      </c>
      <c r="E56" s="15">
        <f t="shared" si="13"/>
        <v>233.32999999999998</v>
      </c>
      <c r="F56" s="15">
        <f>VLOOKUP($A56,[1]Hoja1!$A$9:$AM$280,3,0)</f>
        <v>6999.9</v>
      </c>
      <c r="G56" s="15">
        <v>0</v>
      </c>
      <c r="H56" s="15">
        <v>0</v>
      </c>
      <c r="I56" s="15">
        <f>VLOOKUP($A56,[1]Hoja1!$A$9:$AM$280,4,0)</f>
        <v>0</v>
      </c>
      <c r="J56" s="15">
        <f>VLOOKUP($A56,[1]Hoja1!$A$9:$AM$280,5,0)+VLOOKUP($A56,[1]Hoja1!$A$9:$AM$280,6,0)</f>
        <v>1476.42</v>
      </c>
      <c r="K56" s="16">
        <f t="shared" si="14"/>
        <v>8476.32</v>
      </c>
      <c r="L56" s="15">
        <f>VLOOKUP($A56,[1]Hoja1!$A$9:$AM$280,26,0)</f>
        <v>884.48</v>
      </c>
      <c r="M56" s="16">
        <f t="shared" si="15"/>
        <v>7591.84</v>
      </c>
    </row>
    <row r="57" spans="1:13" s="11" customFormat="1" ht="10.5" customHeight="1" x14ac:dyDescent="0.25">
      <c r="A57" s="12" t="s">
        <v>156</v>
      </c>
      <c r="B57" s="13" t="s">
        <v>69</v>
      </c>
      <c r="C57" s="14" t="s">
        <v>68</v>
      </c>
      <c r="D57" s="14" t="s">
        <v>187</v>
      </c>
      <c r="E57" s="15">
        <f t="shared" si="13"/>
        <v>300</v>
      </c>
      <c r="F57" s="15">
        <f>VLOOKUP($A57,[1]Hoja1!$A$9:$AM$280,3,0)</f>
        <v>9000</v>
      </c>
      <c r="G57" s="15">
        <v>0</v>
      </c>
      <c r="H57" s="15">
        <v>0</v>
      </c>
      <c r="I57" s="15">
        <f>VLOOKUP($A57,[1]Hoja1!$A$9:$AM$280,4,0)</f>
        <v>0</v>
      </c>
      <c r="J57" s="15">
        <f>VLOOKUP($A57,[1]Hoja1!$A$9:$AM$280,5,0)+VLOOKUP($A57,[1]Hoja1!$A$9:$AM$280,6,0)</f>
        <v>3400</v>
      </c>
      <c r="K57" s="16">
        <f t="shared" si="14"/>
        <v>12400</v>
      </c>
      <c r="L57" s="15">
        <f>VLOOKUP($A57,[1]Hoja1!$A$9:$AM$280,26,0)</f>
        <v>1545</v>
      </c>
      <c r="M57" s="16">
        <f t="shared" si="15"/>
        <v>10855</v>
      </c>
    </row>
    <row r="58" spans="1:13" s="11" customFormat="1" ht="10.5" customHeight="1" x14ac:dyDescent="0.25">
      <c r="A58" s="12" t="s">
        <v>120</v>
      </c>
      <c r="B58" s="13" t="s">
        <v>123</v>
      </c>
      <c r="C58" s="14" t="s">
        <v>124</v>
      </c>
      <c r="D58" s="14" t="s">
        <v>187</v>
      </c>
      <c r="E58" s="15">
        <f t="shared" si="13"/>
        <v>348</v>
      </c>
      <c r="F58" s="15">
        <f>VLOOKUP($A58,[1]Hoja1!$A$9:$AM$280,3,0)</f>
        <v>10440</v>
      </c>
      <c r="G58" s="15">
        <v>0</v>
      </c>
      <c r="H58" s="15">
        <v>0</v>
      </c>
      <c r="I58" s="15">
        <f>VLOOKUP($A58,[1]Hoja1!$A$9:$AM$280,4,0)</f>
        <v>0</v>
      </c>
      <c r="J58" s="15">
        <f>VLOOKUP($A58,[1]Hoja1!$A$9:$AM$280,5,0)+VLOOKUP($A58,[1]Hoja1!$A$9:$AM$280,6,0)</f>
        <v>6989.48</v>
      </c>
      <c r="K58" s="16">
        <f t="shared" si="14"/>
        <v>17429.48</v>
      </c>
      <c r="L58" s="15">
        <f>VLOOKUP($A58,[1]Hoja1!$A$9:$AM$280,26,0)</f>
        <v>2794.22</v>
      </c>
      <c r="M58" s="16">
        <f t="shared" si="15"/>
        <v>14635.26</v>
      </c>
    </row>
    <row r="59" spans="1:13" s="11" customFormat="1" ht="10.5" customHeight="1" x14ac:dyDescent="0.25">
      <c r="A59" s="12" t="s">
        <v>188</v>
      </c>
      <c r="B59" s="13" t="s">
        <v>189</v>
      </c>
      <c r="C59" s="14" t="s">
        <v>190</v>
      </c>
      <c r="D59" s="14" t="s">
        <v>187</v>
      </c>
      <c r="E59" s="15">
        <f t="shared" si="13"/>
        <v>348</v>
      </c>
      <c r="F59" s="15">
        <f>VLOOKUP($A59,[1]Hoja1!$A$9:$AM$280,3,0)</f>
        <v>10440</v>
      </c>
      <c r="G59" s="15">
        <v>0</v>
      </c>
      <c r="H59" s="15">
        <v>0</v>
      </c>
      <c r="I59" s="15">
        <f>VLOOKUP($A59,[1]Hoja1!$A$9:$AM$280,4,0)</f>
        <v>0</v>
      </c>
      <c r="J59" s="15">
        <f>VLOOKUP($A59,[1]Hoja1!$A$9:$AM$280,5,0)+VLOOKUP($A59,[1]Hoja1!$A$9:$AM$280,6,0)</f>
        <v>6989.48</v>
      </c>
      <c r="K59" s="16">
        <f t="shared" si="14"/>
        <v>17429.48</v>
      </c>
      <c r="L59" s="15">
        <f>VLOOKUP($A59,[1]Hoja1!$A$9:$AM$280,26,0)</f>
        <v>2794.22</v>
      </c>
      <c r="M59" s="16">
        <f t="shared" si="15"/>
        <v>14635.26</v>
      </c>
    </row>
    <row r="60" spans="1:13" s="11" customFormat="1" ht="10.5" customHeight="1" x14ac:dyDescent="0.25">
      <c r="A60" s="12" t="s">
        <v>191</v>
      </c>
      <c r="B60" s="13" t="s">
        <v>192</v>
      </c>
      <c r="C60" s="14" t="s">
        <v>63</v>
      </c>
      <c r="D60" s="14" t="s">
        <v>187</v>
      </c>
      <c r="E60" s="15">
        <f t="shared" si="13"/>
        <v>200</v>
      </c>
      <c r="F60" s="15">
        <f>VLOOKUP($A60,[1]Hoja1!$A$9:$AM$280,3,0)</f>
        <v>6000</v>
      </c>
      <c r="G60" s="15">
        <v>0</v>
      </c>
      <c r="H60" s="15">
        <v>0</v>
      </c>
      <c r="I60" s="15">
        <f>VLOOKUP($A60,[1]Hoja1!$A$9:$AM$280,4,0)</f>
        <v>0</v>
      </c>
      <c r="J60" s="15">
        <f>VLOOKUP($A60,[1]Hoja1!$A$9:$AM$280,5,0)+VLOOKUP($A60,[1]Hoja1!$A$9:$AM$280,6,0)</f>
        <v>3940</v>
      </c>
      <c r="K60" s="16">
        <f t="shared" si="14"/>
        <v>9940</v>
      </c>
      <c r="L60" s="15">
        <f>VLOOKUP($A60,[1]Hoja1!$A$9:$AM$280,26,0)</f>
        <v>1084.6199999999999</v>
      </c>
      <c r="M60" s="16">
        <f t="shared" si="15"/>
        <v>8855.380000000001</v>
      </c>
    </row>
    <row r="61" spans="1:13" s="11" customFormat="1" ht="10.5" customHeight="1" x14ac:dyDescent="0.25">
      <c r="A61" s="12" t="s">
        <v>214</v>
      </c>
      <c r="B61" s="13" t="s">
        <v>215</v>
      </c>
      <c r="C61" s="14" t="s">
        <v>63</v>
      </c>
      <c r="D61" s="14" t="s">
        <v>187</v>
      </c>
      <c r="E61" s="15">
        <f t="shared" si="13"/>
        <v>150</v>
      </c>
      <c r="F61" s="15">
        <f>VLOOKUP($A61,[1]Hoja1!$A$9:$AM$280,3,0)</f>
        <v>4500</v>
      </c>
      <c r="G61" s="15">
        <v>0</v>
      </c>
      <c r="H61" s="15">
        <v>0</v>
      </c>
      <c r="I61" s="15">
        <f>VLOOKUP($A61,[1]Hoja1!$A$9:$AM$280,4,0)</f>
        <v>0</v>
      </c>
      <c r="J61" s="15">
        <f>VLOOKUP($A61,[1]Hoja1!$A$9:$AM$280,5,0)+VLOOKUP($A61,[1]Hoja1!$A$9:$AM$280,6,0)</f>
        <v>2500</v>
      </c>
      <c r="K61" s="16">
        <f t="shared" si="14"/>
        <v>7000</v>
      </c>
      <c r="L61" s="15">
        <f>VLOOKUP($A61,[1]Hoja1!$A$9:$AM$280,26,0)</f>
        <v>423</v>
      </c>
      <c r="M61" s="16">
        <f t="shared" si="15"/>
        <v>6577</v>
      </c>
    </row>
    <row r="62" spans="1:13" s="11" customFormat="1" ht="10.5" customHeight="1" x14ac:dyDescent="0.25">
      <c r="A62" s="12" t="s">
        <v>218</v>
      </c>
      <c r="B62" s="13" t="s">
        <v>219</v>
      </c>
      <c r="C62" s="14" t="s">
        <v>63</v>
      </c>
      <c r="D62" s="14" t="s">
        <v>187</v>
      </c>
      <c r="E62" s="15">
        <f t="shared" si="13"/>
        <v>150</v>
      </c>
      <c r="F62" s="15">
        <f>VLOOKUP($A62,[1]Hoja1!$A$9:$AM$280,3,0)</f>
        <v>4500</v>
      </c>
      <c r="G62" s="15">
        <v>0</v>
      </c>
      <c r="H62" s="15">
        <v>0</v>
      </c>
      <c r="I62" s="15">
        <f>VLOOKUP($A62,[1]Hoja1!$A$9:$AM$280,4,0)</f>
        <v>0</v>
      </c>
      <c r="J62" s="15">
        <f>VLOOKUP($A62,[1]Hoja1!$A$9:$AM$280,5,0)+VLOOKUP($A62,[1]Hoja1!$A$9:$AM$280,6,0)</f>
        <v>2500</v>
      </c>
      <c r="K62" s="16">
        <f t="shared" si="14"/>
        <v>7000</v>
      </c>
      <c r="L62" s="15">
        <f>VLOOKUP($A62,[1]Hoja1!$A$9:$AM$280,26,0)</f>
        <v>423</v>
      </c>
      <c r="M62" s="16">
        <f t="shared" si="15"/>
        <v>6577</v>
      </c>
    </row>
    <row r="63" spans="1:13" s="11" customFormat="1" ht="10.5" customHeight="1" x14ac:dyDescent="0.25">
      <c r="A63" s="12" t="s">
        <v>224</v>
      </c>
      <c r="B63" s="13" t="s">
        <v>225</v>
      </c>
      <c r="C63" s="14" t="s">
        <v>63</v>
      </c>
      <c r="D63" s="14" t="s">
        <v>187</v>
      </c>
      <c r="E63" s="15">
        <f t="shared" si="13"/>
        <v>200</v>
      </c>
      <c r="F63" s="15">
        <f>VLOOKUP($A63,[1]Hoja1!$A$9:$AM$280,3,0)</f>
        <v>6000</v>
      </c>
      <c r="G63" s="15">
        <v>0</v>
      </c>
      <c r="H63" s="15">
        <v>0</v>
      </c>
      <c r="I63" s="15">
        <f>VLOOKUP($A63,[1]Hoja1!$A$9:$AM$280,4,0)</f>
        <v>0</v>
      </c>
      <c r="J63" s="15">
        <f>VLOOKUP($A63,[1]Hoja1!$A$9:$AM$280,5,0)+VLOOKUP($A63,[1]Hoja1!$A$9:$AM$280,6,0)</f>
        <v>2500</v>
      </c>
      <c r="K63" s="16">
        <f t="shared" si="14"/>
        <v>8500</v>
      </c>
      <c r="L63" s="15">
        <f>VLOOKUP($A63,[1]Hoja1!$A$9:$AM$280,26,0)</f>
        <v>857.3</v>
      </c>
      <c r="M63" s="16">
        <f t="shared" si="15"/>
        <v>7642.7</v>
      </c>
    </row>
    <row r="64" spans="1:13" s="11" customFormat="1" ht="10.5" customHeight="1" x14ac:dyDescent="0.25">
      <c r="A64" s="12" t="s">
        <v>235</v>
      </c>
      <c r="B64" s="13" t="s">
        <v>236</v>
      </c>
      <c r="C64" s="14" t="s">
        <v>46</v>
      </c>
      <c r="D64" s="14" t="s">
        <v>187</v>
      </c>
      <c r="E64" s="15">
        <f t="shared" si="13"/>
        <v>123.06666666666666</v>
      </c>
      <c r="F64" s="15">
        <f>VLOOKUP($A64,[1]Hoja1!$A$9:$AM$280,3,0)</f>
        <v>3692</v>
      </c>
      <c r="G64" s="15">
        <v>0</v>
      </c>
      <c r="H64" s="15">
        <v>0</v>
      </c>
      <c r="I64" s="15">
        <f>VLOOKUP($A64,[1]Hoja1!$A$9:$AM$280,4,0)</f>
        <v>0</v>
      </c>
      <c r="J64" s="15">
        <f>VLOOKUP($A64,[1]Hoja1!$A$9:$AM$280,5,0)+VLOOKUP($A64,[1]Hoja1!$A$9:$AM$280,6,0)</f>
        <v>0</v>
      </c>
      <c r="K64" s="16">
        <f t="shared" si="14"/>
        <v>3692</v>
      </c>
      <c r="L64" s="15">
        <f>VLOOKUP($A64,[1]Hoja1!$A$9:$AM$280,26,0)</f>
        <v>-75.12</v>
      </c>
      <c r="M64" s="16">
        <f t="shared" ref="M64:M65" si="16">+K64-L64</f>
        <v>3767.12</v>
      </c>
    </row>
    <row r="65" spans="1:13" s="11" customFormat="1" ht="10.5" hidden="1" customHeight="1" x14ac:dyDescent="0.25">
      <c r="A65" s="12" t="s">
        <v>237</v>
      </c>
      <c r="B65" s="13" t="s">
        <v>238</v>
      </c>
      <c r="C65" s="14" t="s">
        <v>17</v>
      </c>
      <c r="D65" s="14" t="s">
        <v>187</v>
      </c>
      <c r="E65" s="15">
        <f>+F65/15</f>
        <v>300</v>
      </c>
      <c r="F65" s="15">
        <f>VLOOKUP($A65,[1]Hoja1!$A$9:$AM$280,3,0)</f>
        <v>4500</v>
      </c>
      <c r="G65" s="15">
        <v>0</v>
      </c>
      <c r="H65" s="15">
        <v>0</v>
      </c>
      <c r="I65" s="15">
        <f>VLOOKUP($A65,[1]Hoja1!$A$9:$AM$280,4,0)</f>
        <v>0</v>
      </c>
      <c r="J65" s="15">
        <f>VLOOKUP($A65,[1]Hoja1!$A$9:$AM$280,5,0)+VLOOKUP($A65,[1]Hoja1!$A$9:$AM$280,6,0)</f>
        <v>4000</v>
      </c>
      <c r="K65" s="16">
        <f t="shared" si="14"/>
        <v>8500</v>
      </c>
      <c r="L65" s="15">
        <f>VLOOKUP($A65,[1]Hoja1!$A$9:$AM$280,26,0)</f>
        <v>778</v>
      </c>
      <c r="M65" s="16">
        <f t="shared" si="16"/>
        <v>7722</v>
      </c>
    </row>
    <row r="66" spans="1:13" s="11" customFormat="1" ht="10.5" customHeight="1" x14ac:dyDescent="0.25">
      <c r="A66" s="12" t="s">
        <v>228</v>
      </c>
      <c r="B66" s="13" t="s">
        <v>229</v>
      </c>
      <c r="C66" s="14" t="s">
        <v>46</v>
      </c>
      <c r="D66" s="14" t="s">
        <v>187</v>
      </c>
      <c r="E66" s="15">
        <f t="shared" si="13"/>
        <v>137.26666666666668</v>
      </c>
      <c r="F66" s="15">
        <f>VLOOKUP($A66,[1]Hoja1!$A$9:$AM$280,3,0)</f>
        <v>4118</v>
      </c>
      <c r="G66" s="15">
        <v>0</v>
      </c>
      <c r="H66" s="15">
        <v>0</v>
      </c>
      <c r="I66" s="15">
        <f>VLOOKUP($A66,[1]Hoja1!$A$9:$AM$280,4,0)</f>
        <v>0</v>
      </c>
      <c r="J66" s="15">
        <f>VLOOKUP($A66,[1]Hoja1!$A$9:$AM$280,5,0)+VLOOKUP($A66,[1]Hoja1!$A$9:$AM$280,6,0)</f>
        <v>0</v>
      </c>
      <c r="K66" s="16">
        <f t="shared" si="14"/>
        <v>4118</v>
      </c>
      <c r="L66" s="15">
        <f>VLOOKUP($A66,[1]Hoja1!$A$9:$AM$280,26,0)</f>
        <v>-31.12</v>
      </c>
      <c r="M66" s="16">
        <f t="shared" si="15"/>
        <v>4149.12</v>
      </c>
    </row>
    <row r="67" spans="1:13" s="11" customFormat="1" ht="10.5" customHeight="1" x14ac:dyDescent="0.25">
      <c r="A67" s="12"/>
      <c r="B67" s="17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3" s="11" customFormat="1" ht="17.25" customHeight="1" x14ac:dyDescent="0.25">
      <c r="A68" s="6" t="s">
        <v>70</v>
      </c>
      <c r="B68" s="7"/>
      <c r="C68" s="8"/>
      <c r="D68" s="8"/>
      <c r="E68" s="9"/>
      <c r="F68" s="9"/>
      <c r="G68" s="8"/>
      <c r="H68" s="8"/>
      <c r="I68" s="8"/>
      <c r="J68" s="8"/>
      <c r="K68" s="10"/>
      <c r="L68" s="10"/>
      <c r="M68" s="10"/>
    </row>
    <row r="69" spans="1:13" s="11" customFormat="1" ht="10.5" customHeight="1" x14ac:dyDescent="0.2">
      <c r="A69" s="29" t="s">
        <v>157</v>
      </c>
      <c r="B69" s="17" t="s">
        <v>71</v>
      </c>
      <c r="C69" s="14" t="s">
        <v>72</v>
      </c>
      <c r="D69" s="14" t="s">
        <v>187</v>
      </c>
      <c r="E69" s="15">
        <f t="shared" ref="E69:E73" si="17">+F69/30</f>
        <v>177.82000000000002</v>
      </c>
      <c r="F69" s="15">
        <f>VLOOKUP($A69,[1]Hoja1!$A$9:$AM$280,3,0)</f>
        <v>5334.6</v>
      </c>
      <c r="G69" s="15">
        <v>0</v>
      </c>
      <c r="H69" s="15">
        <v>0</v>
      </c>
      <c r="I69" s="15">
        <f>VLOOKUP($A69,[1]Hoja1!$A$9:$AM$280,4,0)</f>
        <v>0</v>
      </c>
      <c r="J69" s="15">
        <f>VLOOKUP($A69,[1]Hoja1!$A$9:$AM$280,5,0)+VLOOKUP($A69,[1]Hoja1!$A$9:$AM$280,6,0)</f>
        <v>0</v>
      </c>
      <c r="K69" s="16">
        <f t="shared" ref="K69:K73" si="18">SUM(F69:J69)</f>
        <v>5334.6</v>
      </c>
      <c r="L69" s="15">
        <f>VLOOKUP($A69,[1]Hoja1!$A$9:$AM$280,26,0)</f>
        <v>168.66</v>
      </c>
      <c r="M69" s="16">
        <f t="shared" ref="M69:M73" si="19">+K69-L69</f>
        <v>5165.9400000000005</v>
      </c>
    </row>
    <row r="70" spans="1:13" s="11" customFormat="1" ht="10.5" customHeight="1" x14ac:dyDescent="0.2">
      <c r="A70" s="29" t="s">
        <v>153</v>
      </c>
      <c r="B70" s="17" t="s">
        <v>98</v>
      </c>
      <c r="C70" s="14" t="s">
        <v>72</v>
      </c>
      <c r="D70" s="14" t="s">
        <v>187</v>
      </c>
      <c r="E70" s="15">
        <f t="shared" si="17"/>
        <v>141.69999999999999</v>
      </c>
      <c r="F70" s="15">
        <f>VLOOKUP($A70,[1]Hoja1!$A$9:$AM$280,3,0)</f>
        <v>4251</v>
      </c>
      <c r="G70" s="15">
        <v>0</v>
      </c>
      <c r="H70" s="15">
        <v>0</v>
      </c>
      <c r="I70" s="15">
        <f>VLOOKUP($A70,[1]Hoja1!$A$9:$AM$280,4,0)</f>
        <v>0</v>
      </c>
      <c r="J70" s="15">
        <f>VLOOKUP($A70,[1]Hoja1!$A$9:$AM$280,5,0)+VLOOKUP($A70,[1]Hoja1!$A$9:$AM$280,6,0)</f>
        <v>0</v>
      </c>
      <c r="K70" s="16">
        <f t="shared" si="18"/>
        <v>4251</v>
      </c>
      <c r="L70" s="15">
        <f>VLOOKUP($A70,[1]Hoja1!$A$9:$AM$280,26,0)</f>
        <v>-133.86000000000001</v>
      </c>
      <c r="M70" s="16">
        <f t="shared" si="19"/>
        <v>4384.8599999999997</v>
      </c>
    </row>
    <row r="71" spans="1:13" s="11" customFormat="1" ht="10.5" customHeight="1" x14ac:dyDescent="0.2">
      <c r="A71" s="29" t="s">
        <v>115</v>
      </c>
      <c r="B71" s="17" t="s">
        <v>73</v>
      </c>
      <c r="C71" s="14" t="s">
        <v>72</v>
      </c>
      <c r="D71" s="14" t="s">
        <v>187</v>
      </c>
      <c r="E71" s="15">
        <f t="shared" si="17"/>
        <v>141.69999999999999</v>
      </c>
      <c r="F71" s="15">
        <f>VLOOKUP($A71,[1]Hoja1!$A$9:$AM$280,3,0)</f>
        <v>4251</v>
      </c>
      <c r="G71" s="15">
        <v>0</v>
      </c>
      <c r="H71" s="15">
        <v>0</v>
      </c>
      <c r="I71" s="15">
        <f>VLOOKUP($A71,[1]Hoja1!$A$9:$AM$280,4,0)</f>
        <v>0</v>
      </c>
      <c r="J71" s="15">
        <f>VLOOKUP($A71,[1]Hoja1!$A$9:$AM$280,5,0)+VLOOKUP($A71,[1]Hoja1!$A$9:$AM$280,6,0)</f>
        <v>0</v>
      </c>
      <c r="K71" s="16">
        <f t="shared" si="18"/>
        <v>4251</v>
      </c>
      <c r="L71" s="15">
        <f>VLOOKUP($A71,[1]Hoja1!$A$9:$AM$280,26,0)</f>
        <v>-133.86000000000001</v>
      </c>
      <c r="M71" s="16">
        <f t="shared" si="19"/>
        <v>4384.8599999999997</v>
      </c>
    </row>
    <row r="72" spans="1:13" s="11" customFormat="1" ht="10.5" customHeight="1" x14ac:dyDescent="0.2">
      <c r="A72" s="29" t="s">
        <v>117</v>
      </c>
      <c r="B72" s="17" t="s">
        <v>74</v>
      </c>
      <c r="C72" s="14" t="s">
        <v>72</v>
      </c>
      <c r="D72" s="14" t="s">
        <v>187</v>
      </c>
      <c r="E72" s="15">
        <f t="shared" si="17"/>
        <v>141.69999999999999</v>
      </c>
      <c r="F72" s="15">
        <f>VLOOKUP($A72,[1]Hoja1!$A$9:$AM$280,3,0)</f>
        <v>4251</v>
      </c>
      <c r="G72" s="15">
        <v>0</v>
      </c>
      <c r="H72" s="15">
        <v>0</v>
      </c>
      <c r="I72" s="15">
        <f>VLOOKUP($A72,[1]Hoja1!$A$9:$AM$280,4,0)</f>
        <v>0</v>
      </c>
      <c r="J72" s="15">
        <f>VLOOKUP($A72,[1]Hoja1!$A$9:$AM$280,5,0)+VLOOKUP($A72,[1]Hoja1!$A$9:$AM$280,6,0)</f>
        <v>0</v>
      </c>
      <c r="K72" s="16">
        <f t="shared" si="18"/>
        <v>4251</v>
      </c>
      <c r="L72" s="15">
        <f>VLOOKUP($A72,[1]Hoja1!$A$9:$AM$280,26,0)</f>
        <v>-133.86000000000001</v>
      </c>
      <c r="M72" s="16">
        <f t="shared" si="19"/>
        <v>4384.8599999999997</v>
      </c>
    </row>
    <row r="73" spans="1:13" s="11" customFormat="1" ht="10.5" customHeight="1" x14ac:dyDescent="0.2">
      <c r="A73" s="29" t="s">
        <v>179</v>
      </c>
      <c r="B73" s="17" t="s">
        <v>176</v>
      </c>
      <c r="C73" s="14" t="s">
        <v>72</v>
      </c>
      <c r="D73" s="14" t="s">
        <v>187</v>
      </c>
      <c r="E73" s="15">
        <f t="shared" si="17"/>
        <v>250</v>
      </c>
      <c r="F73" s="15">
        <f>VLOOKUP($A73,[1]Hoja1!$A$9:$AM$280,3,0)</f>
        <v>7500</v>
      </c>
      <c r="G73" s="15">
        <v>0</v>
      </c>
      <c r="H73" s="15">
        <v>0</v>
      </c>
      <c r="I73" s="15">
        <f>VLOOKUP($A73,[1]Hoja1!$A$9:$AM$280,4,0)</f>
        <v>0</v>
      </c>
      <c r="J73" s="15">
        <f>VLOOKUP($A73,[1]Hoja1!$A$9:$AM$280,5,0)+VLOOKUP($A73,[1]Hoja1!$A$9:$AM$280,6,0)</f>
        <v>5100</v>
      </c>
      <c r="K73" s="16">
        <f t="shared" si="18"/>
        <v>12600</v>
      </c>
      <c r="L73" s="15">
        <f>VLOOKUP($A73,[1]Hoja1!$A$9:$AM$280,26,0)</f>
        <v>1563.72</v>
      </c>
      <c r="M73" s="16">
        <f t="shared" si="19"/>
        <v>11036.28</v>
      </c>
    </row>
    <row r="74" spans="1:13" s="11" customFormat="1" ht="10.5" customHeight="1" x14ac:dyDescent="0.25">
      <c r="A74" s="12"/>
      <c r="B74" s="17"/>
      <c r="C74" s="14"/>
      <c r="D74" s="14"/>
      <c r="E74" s="15"/>
      <c r="F74" s="15"/>
      <c r="G74" s="14"/>
      <c r="H74" s="14"/>
      <c r="I74" s="14"/>
      <c r="J74" s="14"/>
      <c r="K74" s="16"/>
      <c r="L74" s="16"/>
      <c r="M74" s="16"/>
    </row>
    <row r="75" spans="1:13" s="11" customFormat="1" ht="17.25" customHeight="1" x14ac:dyDescent="0.25">
      <c r="A75" s="6" t="s">
        <v>75</v>
      </c>
      <c r="B75" s="7"/>
      <c r="C75" s="8"/>
      <c r="D75" s="8"/>
      <c r="E75" s="9"/>
      <c r="F75" s="9"/>
      <c r="G75" s="8"/>
      <c r="H75" s="8"/>
      <c r="I75" s="8"/>
      <c r="J75" s="8"/>
      <c r="K75" s="10"/>
      <c r="L75" s="10"/>
      <c r="M75" s="10"/>
    </row>
    <row r="76" spans="1:13" s="11" customFormat="1" ht="12" customHeight="1" x14ac:dyDescent="0.25">
      <c r="A76" s="22" t="s">
        <v>76</v>
      </c>
      <c r="B76" s="13" t="s">
        <v>77</v>
      </c>
      <c r="C76" s="23" t="s">
        <v>17</v>
      </c>
      <c r="D76" s="23" t="s">
        <v>18</v>
      </c>
      <c r="E76" s="15">
        <f t="shared" ref="E76:E82" si="20">+F76/30</f>
        <v>214.35</v>
      </c>
      <c r="F76" s="15">
        <f>VLOOKUP($A76,[1]Hoja1!$A$9:$AM$280,3,0)</f>
        <v>6430.5</v>
      </c>
      <c r="G76" s="15">
        <v>0</v>
      </c>
      <c r="H76" s="15">
        <v>0</v>
      </c>
      <c r="I76" s="15">
        <f>VLOOKUP($A76,[1]Hoja1!$A$9:$AM$280,4,0)</f>
        <v>0</v>
      </c>
      <c r="J76" s="15">
        <f>VLOOKUP($A76,[1]Hoja1!$A$9:$AM$280,5,0)+VLOOKUP($A76,[1]Hoja1!$A$9:$AM$280,6,0)</f>
        <v>0</v>
      </c>
      <c r="K76" s="16">
        <f t="shared" ref="K76:K82" si="21">SUM(F76:J76)</f>
        <v>6430.5</v>
      </c>
      <c r="L76" s="15">
        <f>VLOOKUP($A76,[1]Hoja1!$A$9:$AM$280,26,0)</f>
        <v>3094.83</v>
      </c>
      <c r="M76" s="16">
        <f t="shared" ref="M76:M82" si="22">+K76-L76</f>
        <v>3335.67</v>
      </c>
    </row>
    <row r="77" spans="1:13" s="11" customFormat="1" ht="10.5" customHeight="1" x14ac:dyDescent="0.25">
      <c r="A77" s="22" t="s">
        <v>78</v>
      </c>
      <c r="B77" s="13" t="s">
        <v>79</v>
      </c>
      <c r="C77" s="23" t="s">
        <v>17</v>
      </c>
      <c r="D77" s="23" t="s">
        <v>18</v>
      </c>
      <c r="E77" s="15">
        <f t="shared" si="20"/>
        <v>305.60000000000002</v>
      </c>
      <c r="F77" s="15">
        <f>VLOOKUP($A77,[1]Hoja1!$A$9:$AM$280,3,0)</f>
        <v>9168</v>
      </c>
      <c r="G77" s="15">
        <v>0</v>
      </c>
      <c r="H77" s="15">
        <v>0</v>
      </c>
      <c r="I77" s="15">
        <f>VLOOKUP($A77,[1]Hoja1!$A$9:$AM$280,4,0)</f>
        <v>0</v>
      </c>
      <c r="J77" s="15">
        <f>VLOOKUP($A77,[1]Hoja1!$A$9:$AM$280,5,0)+VLOOKUP($A77,[1]Hoja1!$A$9:$AM$280,6,0)</f>
        <v>0</v>
      </c>
      <c r="K77" s="16">
        <f t="shared" si="21"/>
        <v>9168</v>
      </c>
      <c r="L77" s="15">
        <f>VLOOKUP($A77,[1]Hoja1!$A$9:$AM$280,26,0)</f>
        <v>2007.6</v>
      </c>
      <c r="M77" s="16">
        <f t="shared" si="22"/>
        <v>7160.4</v>
      </c>
    </row>
    <row r="78" spans="1:13" s="11" customFormat="1" ht="10.5" customHeight="1" x14ac:dyDescent="0.25">
      <c r="A78" s="22" t="s">
        <v>231</v>
      </c>
      <c r="B78" s="13" t="s">
        <v>232</v>
      </c>
      <c r="C78" s="23" t="s">
        <v>17</v>
      </c>
      <c r="D78" s="23" t="s">
        <v>18</v>
      </c>
      <c r="E78" s="15">
        <f>+F78/15</f>
        <v>300</v>
      </c>
      <c r="F78" s="15">
        <f>VLOOKUP($A78,[1]Hoja1!$A$9:$AM$280,3,0)</f>
        <v>4500</v>
      </c>
      <c r="G78" s="15">
        <v>0</v>
      </c>
      <c r="H78" s="15">
        <v>0</v>
      </c>
      <c r="I78" s="15">
        <f>VLOOKUP($A78,[1]Hoja1!$A$9:$AM$280,4,0)</f>
        <v>0</v>
      </c>
      <c r="J78" s="15">
        <f>VLOOKUP($A78,[1]Hoja1!$A$9:$AM$280,5,0)+VLOOKUP($A78,[1]Hoja1!$A$9:$AM$280,6,0)</f>
        <v>3200</v>
      </c>
      <c r="K78" s="16">
        <f t="shared" si="21"/>
        <v>7700</v>
      </c>
      <c r="L78" s="15">
        <f>VLOOKUP($A78,[1]Hoja1!$A$9:$AM$280,26,0)</f>
        <v>755.78</v>
      </c>
      <c r="M78" s="16">
        <f t="shared" ref="M78" si="23">+K78-L78</f>
        <v>6944.22</v>
      </c>
    </row>
    <row r="79" spans="1:13" s="11" customFormat="1" ht="10.5" customHeight="1" x14ac:dyDescent="0.25">
      <c r="A79" s="22" t="s">
        <v>158</v>
      </c>
      <c r="B79" s="13" t="s">
        <v>80</v>
      </c>
      <c r="C79" s="23" t="s">
        <v>17</v>
      </c>
      <c r="D79" s="23" t="s">
        <v>187</v>
      </c>
      <c r="E79" s="15">
        <f t="shared" si="20"/>
        <v>333.33</v>
      </c>
      <c r="F79" s="15">
        <f>VLOOKUP($A79,[1]Hoja1!$A$9:$AM$280,3,0)</f>
        <v>9999.9</v>
      </c>
      <c r="G79" s="15">
        <v>0</v>
      </c>
      <c r="H79" s="15">
        <v>0</v>
      </c>
      <c r="I79" s="15">
        <f>VLOOKUP($A79,[1]Hoja1!$A$9:$AM$280,4,0)</f>
        <v>0</v>
      </c>
      <c r="J79" s="15">
        <f>VLOOKUP($A79,[1]Hoja1!$A$9:$AM$280,5,0)+VLOOKUP($A79,[1]Hoja1!$A$9:$AM$280,6,0)</f>
        <v>5614.72</v>
      </c>
      <c r="K79" s="16">
        <f t="shared" si="21"/>
        <v>15614.619999999999</v>
      </c>
      <c r="L79" s="15">
        <f>VLOOKUP($A79,[1]Hoja1!$A$9:$AM$280,26,0)</f>
        <v>2354.92</v>
      </c>
      <c r="M79" s="16">
        <f t="shared" si="22"/>
        <v>13259.699999999999</v>
      </c>
    </row>
    <row r="80" spans="1:13" s="11" customFormat="1" ht="10.5" customHeight="1" x14ac:dyDescent="0.25">
      <c r="A80" s="22" t="s">
        <v>233</v>
      </c>
      <c r="B80" s="13" t="s">
        <v>234</v>
      </c>
      <c r="C80" s="23" t="s">
        <v>17</v>
      </c>
      <c r="D80" s="23" t="s">
        <v>187</v>
      </c>
      <c r="E80" s="15">
        <f>+F80/15</f>
        <v>300</v>
      </c>
      <c r="F80" s="15">
        <f>VLOOKUP($A80,[1]Hoja1!$A$9:$AM$280,3,0)</f>
        <v>4500</v>
      </c>
      <c r="G80" s="15">
        <v>0</v>
      </c>
      <c r="H80" s="15">
        <v>0</v>
      </c>
      <c r="I80" s="15">
        <f>VLOOKUP($A80,[1]Hoja1!$A$9:$AM$280,4,0)</f>
        <v>0</v>
      </c>
      <c r="J80" s="15">
        <f>VLOOKUP($A80,[1]Hoja1!$A$9:$AM$280,5,0)+VLOOKUP($A80,[1]Hoja1!$A$9:$AM$280,6,0)</f>
        <v>900</v>
      </c>
      <c r="K80" s="16">
        <f t="shared" si="21"/>
        <v>5400</v>
      </c>
      <c r="L80" s="15">
        <f>VLOOKUP($A80,[1]Hoja1!$A$9:$AM$280,26,0)</f>
        <v>234.74</v>
      </c>
      <c r="M80" s="16">
        <f t="shared" ref="M80" si="24">+K80-L80</f>
        <v>5165.26</v>
      </c>
    </row>
    <row r="81" spans="1:13" s="11" customFormat="1" ht="10.5" customHeight="1" x14ac:dyDescent="0.25">
      <c r="A81" s="22" t="s">
        <v>197</v>
      </c>
      <c r="B81" s="13" t="s">
        <v>198</v>
      </c>
      <c r="C81" s="23" t="s">
        <v>17</v>
      </c>
      <c r="D81" s="23" t="s">
        <v>187</v>
      </c>
      <c r="E81" s="15">
        <f t="shared" si="20"/>
        <v>150</v>
      </c>
      <c r="F81" s="15">
        <f>VLOOKUP($A81,[1]Hoja1!$A$9:$AM$280,3,0)</f>
        <v>4500</v>
      </c>
      <c r="G81" s="15">
        <v>0</v>
      </c>
      <c r="H81" s="15">
        <v>0</v>
      </c>
      <c r="I81" s="15">
        <f>VLOOKUP($A81,[1]Hoja1!$A$9:$AM$280,4,0)</f>
        <v>0</v>
      </c>
      <c r="J81" s="15">
        <f>VLOOKUP($A81,[1]Hoja1!$A$9:$AM$280,5,0)+VLOOKUP($A81,[1]Hoja1!$A$9:$AM$280,6,0)</f>
        <v>4500</v>
      </c>
      <c r="K81" s="16">
        <f t="shared" si="21"/>
        <v>9000</v>
      </c>
      <c r="L81" s="15">
        <f>VLOOKUP($A81,[1]Hoja1!$A$9:$AM$280,26,0)</f>
        <v>943.76</v>
      </c>
      <c r="M81" s="16">
        <f t="shared" si="22"/>
        <v>8056.24</v>
      </c>
    </row>
    <row r="82" spans="1:13" s="11" customFormat="1" ht="10.5" customHeight="1" x14ac:dyDescent="0.25">
      <c r="A82" s="22" t="s">
        <v>194</v>
      </c>
      <c r="B82" s="13" t="s">
        <v>193</v>
      </c>
      <c r="C82" s="23" t="s">
        <v>128</v>
      </c>
      <c r="D82" s="23" t="s">
        <v>187</v>
      </c>
      <c r="E82" s="15">
        <f t="shared" si="20"/>
        <v>348</v>
      </c>
      <c r="F82" s="15">
        <f>VLOOKUP($A82,[1]Hoja1!$A$9:$AM$280,3,0)</f>
        <v>10440</v>
      </c>
      <c r="G82" s="15">
        <v>0</v>
      </c>
      <c r="H82" s="15">
        <v>0</v>
      </c>
      <c r="I82" s="15">
        <f>VLOOKUP($A82,[1]Hoja1!$A$9:$AM$280,4,0)</f>
        <v>0</v>
      </c>
      <c r="J82" s="15">
        <f>VLOOKUP($A82,[1]Hoja1!$A$9:$AM$280,5,0)+VLOOKUP($A82,[1]Hoja1!$A$9:$AM$280,6,0)</f>
        <v>6989.48</v>
      </c>
      <c r="K82" s="16">
        <f t="shared" si="21"/>
        <v>17429.48</v>
      </c>
      <c r="L82" s="15">
        <f>VLOOKUP($A82,[1]Hoja1!$A$9:$AM$280,26,0)</f>
        <v>2794.22</v>
      </c>
      <c r="M82" s="16">
        <f t="shared" si="22"/>
        <v>14635.26</v>
      </c>
    </row>
    <row r="84" spans="1:13" s="11" customFormat="1" ht="10.5" customHeight="1" x14ac:dyDescent="0.25">
      <c r="A84" s="12"/>
      <c r="B84" s="17"/>
      <c r="C84" s="14"/>
      <c r="D84" s="14"/>
      <c r="E84" s="15"/>
      <c r="F84" s="15"/>
      <c r="G84" s="14"/>
      <c r="H84" s="14"/>
      <c r="I84" s="14"/>
      <c r="J84" s="14"/>
      <c r="K84" s="16"/>
      <c r="L84" s="16"/>
      <c r="M84" s="16"/>
    </row>
    <row r="85" spans="1:13" s="11" customFormat="1" ht="17.25" customHeight="1" x14ac:dyDescent="0.25">
      <c r="A85" s="6" t="s">
        <v>134</v>
      </c>
      <c r="B85" s="7"/>
      <c r="C85" s="8"/>
      <c r="D85" s="8"/>
      <c r="E85" s="9"/>
      <c r="F85" s="9"/>
      <c r="G85" s="8"/>
      <c r="H85" s="8"/>
      <c r="I85" s="8"/>
      <c r="J85" s="8"/>
      <c r="K85" s="10"/>
      <c r="L85" s="10"/>
      <c r="M85" s="10"/>
    </row>
    <row r="86" spans="1:13" s="11" customFormat="1" ht="10.5" customHeight="1" x14ac:dyDescent="0.25">
      <c r="A86" s="22" t="s">
        <v>201</v>
      </c>
      <c r="B86" s="13" t="s">
        <v>202</v>
      </c>
      <c r="C86" s="23" t="s">
        <v>203</v>
      </c>
      <c r="D86" s="23" t="s">
        <v>18</v>
      </c>
      <c r="E86" s="15">
        <f>+F86/30</f>
        <v>348</v>
      </c>
      <c r="F86" s="15">
        <f>VLOOKUP($A86,[1]Hoja1!$A$9:$AM$280,3,0)</f>
        <v>10440</v>
      </c>
      <c r="G86" s="15">
        <v>0</v>
      </c>
      <c r="H86" s="15">
        <v>0</v>
      </c>
      <c r="I86" s="15">
        <f>VLOOKUP($A86,[1]Hoja1!$A$9:$AM$280,4,0)</f>
        <v>0</v>
      </c>
      <c r="J86" s="15">
        <f>VLOOKUP($A86,[1]Hoja1!$A$9:$AM$280,5,0)+VLOOKUP($A86,[1]Hoja1!$A$9:$AM$280,6,0)</f>
        <v>6989.48</v>
      </c>
      <c r="K86" s="16">
        <f>SUM(F86:J86)</f>
        <v>17429.48</v>
      </c>
      <c r="L86" s="15">
        <f>VLOOKUP($A86,[1]Hoja1!$A$9:$AM$280,26,0)</f>
        <v>2794.22</v>
      </c>
      <c r="M86" s="16">
        <f>+K86-L86</f>
        <v>14635.26</v>
      </c>
    </row>
    <row r="87" spans="1:13" s="11" customFormat="1" ht="10.5" customHeight="1" x14ac:dyDescent="0.25">
      <c r="A87" s="12"/>
      <c r="B87" s="17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3" s="11" customFormat="1" ht="17.25" customHeight="1" x14ac:dyDescent="0.25">
      <c r="A88" s="6" t="s">
        <v>81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3" s="11" customFormat="1" ht="10.5" customHeight="1" x14ac:dyDescent="0.25">
      <c r="A89" s="22" t="s">
        <v>82</v>
      </c>
      <c r="B89" s="13" t="s">
        <v>83</v>
      </c>
      <c r="C89" s="23" t="s">
        <v>84</v>
      </c>
      <c r="D89" s="23" t="s">
        <v>18</v>
      </c>
      <c r="E89" s="15">
        <f t="shared" ref="E89:E90" si="25">+F89/30</f>
        <v>167.16199999999998</v>
      </c>
      <c r="F89" s="15">
        <f>VLOOKUP($A89,[1]Hoja1!$A$9:$AM$280,3,0)</f>
        <v>5014.8599999999997</v>
      </c>
      <c r="G89" s="15">
        <v>0</v>
      </c>
      <c r="H89" s="15">
        <v>0</v>
      </c>
      <c r="I89" s="15">
        <f>VLOOKUP($A89,[1]Hoja1!$A$9:$AM$280,4,0)</f>
        <v>527.88</v>
      </c>
      <c r="J89" s="15">
        <f>VLOOKUP($A89,[1]Hoja1!$A$9:$AM$280,5,0)+VLOOKUP($A89,[1]Hoja1!$A$9:$AM$280,6,0)</f>
        <v>2000</v>
      </c>
      <c r="K89" s="16">
        <f t="shared" ref="K89:K90" si="26">SUM(F89:J89)</f>
        <v>7542.74</v>
      </c>
      <c r="L89" s="15">
        <f>VLOOKUP($A89,[1]Hoja1!$A$9:$AM$280,26,0)</f>
        <v>1750.72</v>
      </c>
      <c r="M89" s="16">
        <f t="shared" ref="M89:M90" si="27">+K89-L89</f>
        <v>5792.0199999999995</v>
      </c>
    </row>
    <row r="90" spans="1:13" s="11" customFormat="1" ht="10.5" customHeight="1" x14ac:dyDescent="0.2">
      <c r="A90" s="29" t="s">
        <v>159</v>
      </c>
      <c r="B90" s="17" t="s">
        <v>146</v>
      </c>
      <c r="C90" s="14" t="s">
        <v>147</v>
      </c>
      <c r="D90" s="14" t="s">
        <v>187</v>
      </c>
      <c r="E90" s="15">
        <f t="shared" si="25"/>
        <v>475</v>
      </c>
      <c r="F90" s="15">
        <f>VLOOKUP($A90,[1]Hoja1!$A$9:$AM$280,3,0)</f>
        <v>14250</v>
      </c>
      <c r="G90" s="15">
        <v>0</v>
      </c>
      <c r="H90" s="15">
        <v>0</v>
      </c>
      <c r="I90" s="15">
        <f>VLOOKUP($A90,[1]Hoja1!$A$9:$AM$280,4,0)</f>
        <v>0</v>
      </c>
      <c r="J90" s="15">
        <f>VLOOKUP($A90,[1]Hoja1!$A$9:$AM$280,5,0)+VLOOKUP($A90,[1]Hoja1!$A$9:$AM$280,6,0)</f>
        <v>9537.56</v>
      </c>
      <c r="K90" s="16">
        <f t="shared" si="26"/>
        <v>23787.559999999998</v>
      </c>
      <c r="L90" s="15">
        <f>VLOOKUP($A90,[1]Hoja1!$A$9:$AM$280,26,0)</f>
        <v>4344.08</v>
      </c>
      <c r="M90" s="16">
        <f t="shared" si="27"/>
        <v>19443.479999999996</v>
      </c>
    </row>
    <row r="91" spans="1:13" s="11" customFormat="1" ht="10.5" customHeight="1" x14ac:dyDescent="0.25">
      <c r="A91" s="12"/>
      <c r="B91" s="17"/>
      <c r="C91" s="14"/>
      <c r="D91" s="14"/>
      <c r="E91" s="15"/>
      <c r="F91" s="15"/>
      <c r="G91" s="14"/>
      <c r="H91" s="14"/>
      <c r="I91" s="14"/>
      <c r="J91" s="14"/>
      <c r="K91" s="16"/>
      <c r="L91" s="16"/>
      <c r="M91" s="16"/>
    </row>
    <row r="92" spans="1:13" s="11" customFormat="1" ht="17.25" customHeight="1" x14ac:dyDescent="0.25">
      <c r="A92" s="6" t="s">
        <v>135</v>
      </c>
      <c r="B92" s="7"/>
      <c r="C92" s="8"/>
      <c r="D92" s="8"/>
      <c r="E92" s="9"/>
      <c r="F92" s="9"/>
      <c r="G92" s="8"/>
      <c r="H92" s="8"/>
      <c r="I92" s="8"/>
      <c r="J92" s="8"/>
      <c r="K92" s="10"/>
      <c r="L92" s="10"/>
      <c r="M92" s="10"/>
    </row>
    <row r="93" spans="1:13" s="11" customFormat="1" ht="10.5" customHeight="1" x14ac:dyDescent="0.2">
      <c r="A93" s="29" t="s">
        <v>160</v>
      </c>
      <c r="B93" s="13" t="s">
        <v>136</v>
      </c>
      <c r="C93" s="23" t="s">
        <v>17</v>
      </c>
      <c r="D93" s="14" t="s">
        <v>187</v>
      </c>
      <c r="E93" s="15">
        <f t="shared" ref="E93:E94" si="28">+F93/30</f>
        <v>200</v>
      </c>
      <c r="F93" s="15">
        <f>VLOOKUP($A93,[1]Hoja1!$A$9:$AM$280,3,0)</f>
        <v>6000</v>
      </c>
      <c r="G93" s="15">
        <v>0</v>
      </c>
      <c r="H93" s="15">
        <v>0</v>
      </c>
      <c r="I93" s="15">
        <f>VLOOKUP($A93,[1]Hoja1!$A$9:$AM$280,4,0)</f>
        <v>0</v>
      </c>
      <c r="J93" s="15">
        <f>VLOOKUP($A93,[1]Hoja1!$A$9:$AM$280,5,0)+VLOOKUP($A93,[1]Hoja1!$A$9:$AM$280,6,0)</f>
        <v>2139.6999999999998</v>
      </c>
      <c r="K93" s="16">
        <f t="shared" ref="K93:K94" si="29">SUM(F93:J93)</f>
        <v>8139.7</v>
      </c>
      <c r="L93" s="15">
        <f>VLOOKUP($A93,[1]Hoja1!$A$9:$AM$280,26,0)</f>
        <v>833.86</v>
      </c>
      <c r="M93" s="16">
        <f t="shared" ref="M93:M94" si="30">+K93-L93</f>
        <v>7305.84</v>
      </c>
    </row>
    <row r="94" spans="1:13" s="11" customFormat="1" ht="10.5" customHeight="1" x14ac:dyDescent="0.2">
      <c r="A94" s="29" t="s">
        <v>161</v>
      </c>
      <c r="B94" s="17" t="s">
        <v>137</v>
      </c>
      <c r="C94" s="14" t="s">
        <v>17</v>
      </c>
      <c r="D94" s="14" t="s">
        <v>187</v>
      </c>
      <c r="E94" s="15">
        <f t="shared" si="28"/>
        <v>200</v>
      </c>
      <c r="F94" s="15">
        <f>VLOOKUP($A94,[1]Hoja1!$A$9:$AM$280,3,0)</f>
        <v>6000</v>
      </c>
      <c r="G94" s="15">
        <v>0</v>
      </c>
      <c r="H94" s="15">
        <v>0</v>
      </c>
      <c r="I94" s="15">
        <f>VLOOKUP($A94,[1]Hoja1!$A$9:$AM$280,4,0)</f>
        <v>0</v>
      </c>
      <c r="J94" s="15">
        <f>VLOOKUP($A94,[1]Hoja1!$A$9:$AM$280,5,0)+VLOOKUP($A94,[1]Hoja1!$A$9:$AM$280,6,0)</f>
        <v>2139.6999999999998</v>
      </c>
      <c r="K94" s="16">
        <f t="shared" si="29"/>
        <v>8139.7</v>
      </c>
      <c r="L94" s="15">
        <f>VLOOKUP($A94,[1]Hoja1!$A$9:$AM$280,26,0)</f>
        <v>833.86</v>
      </c>
      <c r="M94" s="16">
        <f t="shared" si="30"/>
        <v>7305.84</v>
      </c>
    </row>
    <row r="95" spans="1:13" s="11" customFormat="1" ht="10.5" customHeight="1" x14ac:dyDescent="0.25">
      <c r="A95" s="12"/>
      <c r="B95" s="17"/>
      <c r="C95" s="14"/>
      <c r="D95" s="14"/>
      <c r="E95" s="15"/>
      <c r="F95" s="15"/>
      <c r="G95" s="14"/>
      <c r="H95" s="14"/>
      <c r="I95" s="14"/>
      <c r="J95" s="14"/>
      <c r="K95" s="16"/>
      <c r="L95" s="16"/>
      <c r="M95" s="16"/>
    </row>
    <row r="96" spans="1:13" s="11" customFormat="1" ht="17.25" customHeight="1" x14ac:dyDescent="0.25">
      <c r="A96" s="6" t="s">
        <v>85</v>
      </c>
      <c r="B96" s="7"/>
      <c r="C96" s="8"/>
      <c r="D96" s="8"/>
      <c r="E96" s="9"/>
      <c r="F96" s="9"/>
      <c r="G96" s="8"/>
      <c r="H96" s="8"/>
      <c r="I96" s="8"/>
      <c r="J96" s="8"/>
      <c r="K96" s="10"/>
      <c r="L96" s="10"/>
      <c r="M96" s="10"/>
    </row>
    <row r="97" spans="1:13" s="11" customFormat="1" ht="10.5" customHeight="1" x14ac:dyDescent="0.25">
      <c r="A97" s="22" t="s">
        <v>86</v>
      </c>
      <c r="B97" s="13" t="s">
        <v>87</v>
      </c>
      <c r="C97" s="23" t="s">
        <v>88</v>
      </c>
      <c r="D97" s="23" t="s">
        <v>18</v>
      </c>
      <c r="E97" s="15">
        <f>+F97/30</f>
        <v>436.25</v>
      </c>
      <c r="F97" s="15">
        <f>VLOOKUP($A97,[1]Hoja1!$A$9:$AM$280,3,0)</f>
        <v>13087.5</v>
      </c>
      <c r="G97" s="15">
        <v>0</v>
      </c>
      <c r="H97" s="15">
        <v>0</v>
      </c>
      <c r="I97" s="15">
        <f>VLOOKUP($A97,[1]Hoja1!$A$9:$AM$280,4,0)</f>
        <v>0</v>
      </c>
      <c r="J97" s="15">
        <f>VLOOKUP($A97,[1]Hoja1!$A$9:$AM$280,5,0)+VLOOKUP($A97,[1]Hoja1!$A$9:$AM$280,6,0)</f>
        <v>0</v>
      </c>
      <c r="K97" s="16">
        <f>SUM(F97:J97)</f>
        <v>13087.5</v>
      </c>
      <c r="L97" s="15">
        <f>VLOOKUP($A97,[1]Hoja1!$A$9:$AM$280,26,0)</f>
        <v>5587.37</v>
      </c>
      <c r="M97" s="16">
        <f>+K97-L97</f>
        <v>7500.13</v>
      </c>
    </row>
    <row r="98" spans="1:13" s="11" customFormat="1" ht="10.5" customHeight="1" x14ac:dyDescent="0.25">
      <c r="A98" s="12"/>
      <c r="B98" s="17"/>
      <c r="C98" s="14"/>
      <c r="D98" s="14"/>
      <c r="E98" s="15"/>
      <c r="F98" s="15"/>
      <c r="G98" s="14"/>
      <c r="H98" s="14"/>
      <c r="I98" s="14"/>
      <c r="J98" s="14"/>
      <c r="K98" s="16"/>
      <c r="L98" s="16"/>
      <c r="M98" s="16"/>
    </row>
    <row r="99" spans="1:13" s="11" customFormat="1" ht="17.25" customHeight="1" x14ac:dyDescent="0.25">
      <c r="A99" s="6" t="s">
        <v>89</v>
      </c>
      <c r="B99" s="7"/>
      <c r="C99" s="8"/>
      <c r="D99" s="8"/>
      <c r="E99" s="9"/>
      <c r="F99" s="9"/>
      <c r="G99" s="8"/>
      <c r="H99" s="8"/>
      <c r="I99" s="8"/>
      <c r="J99" s="8"/>
      <c r="K99" s="10"/>
      <c r="L99" s="10"/>
      <c r="M99" s="10"/>
    </row>
    <row r="100" spans="1:13" s="11" customFormat="1" ht="10.5" customHeight="1" x14ac:dyDescent="0.25">
      <c r="A100" s="22" t="s">
        <v>90</v>
      </c>
      <c r="B100" s="13" t="s">
        <v>91</v>
      </c>
      <c r="C100" s="23" t="s">
        <v>17</v>
      </c>
      <c r="D100" s="23" t="s">
        <v>18</v>
      </c>
      <c r="E100" s="15">
        <f t="shared" ref="E100:E101" si="31">+F100/30</f>
        <v>326.69</v>
      </c>
      <c r="F100" s="15">
        <f>VLOOKUP($A100,[1]Hoja1!$A$9:$AM$280,3,0)</f>
        <v>9800.7000000000007</v>
      </c>
      <c r="G100" s="15">
        <v>0</v>
      </c>
      <c r="H100" s="15">
        <v>0</v>
      </c>
      <c r="I100" s="15">
        <f>VLOOKUP($A100,[1]Hoja1!$A$9:$AM$280,4,0)</f>
        <v>0</v>
      </c>
      <c r="J100" s="15">
        <f>VLOOKUP($A100,[1]Hoja1!$A$9:$AM$280,5,0)+VLOOKUP($A100,[1]Hoja1!$A$9:$AM$280,6,0)</f>
        <v>0</v>
      </c>
      <c r="K100" s="16">
        <f t="shared" ref="K100:K101" si="32">SUM(F100:J100)</f>
        <v>9800.7000000000007</v>
      </c>
      <c r="L100" s="15">
        <f>VLOOKUP($A100,[1]Hoja1!$A$9:$AM$280,26,0)</f>
        <v>1094.1199999999999</v>
      </c>
      <c r="M100" s="16">
        <f t="shared" ref="M100:M101" si="33">+K100-L100</f>
        <v>8706.5800000000017</v>
      </c>
    </row>
    <row r="101" spans="1:13" s="11" customFormat="1" ht="10.5" customHeight="1" x14ac:dyDescent="0.25">
      <c r="A101" s="22" t="s">
        <v>150</v>
      </c>
      <c r="B101" s="13" t="s">
        <v>138</v>
      </c>
      <c r="C101" s="23" t="s">
        <v>139</v>
      </c>
      <c r="D101" s="23" t="s">
        <v>18</v>
      </c>
      <c r="E101" s="15">
        <f t="shared" si="31"/>
        <v>333</v>
      </c>
      <c r="F101" s="15">
        <f>VLOOKUP($A101,[1]Hoja1!$A$9:$AM$280,3,0)</f>
        <v>9990</v>
      </c>
      <c r="G101" s="15">
        <v>0</v>
      </c>
      <c r="H101" s="15">
        <v>0</v>
      </c>
      <c r="I101" s="15">
        <f>VLOOKUP($A101,[1]Hoja1!$A$9:$AM$280,4,0)</f>
        <v>0</v>
      </c>
      <c r="J101" s="15">
        <f>VLOOKUP($A101,[1]Hoja1!$A$9:$AM$280,5,0)+VLOOKUP($A101,[1]Hoja1!$A$9:$AM$280,6,0)</f>
        <v>1120.74</v>
      </c>
      <c r="K101" s="16">
        <f t="shared" si="32"/>
        <v>11110.74</v>
      </c>
      <c r="L101" s="15">
        <f>VLOOKUP($A101,[1]Hoja1!$A$9:$AM$280,26,0)</f>
        <v>1341.94</v>
      </c>
      <c r="M101" s="16">
        <f t="shared" si="33"/>
        <v>9768.7999999999993</v>
      </c>
    </row>
    <row r="102" spans="1:13" s="11" customFormat="1" ht="10.5" customHeight="1" x14ac:dyDescent="0.25">
      <c r="A102" s="12"/>
      <c r="B102" s="17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3" s="11" customFormat="1" ht="17.25" customHeight="1" x14ac:dyDescent="0.25">
      <c r="A103" s="6" t="s">
        <v>92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3" s="11" customFormat="1" ht="10.5" customHeight="1" x14ac:dyDescent="0.25">
      <c r="A104" s="22" t="s">
        <v>93</v>
      </c>
      <c r="B104" s="13" t="s">
        <v>94</v>
      </c>
      <c r="C104" s="23" t="s">
        <v>17</v>
      </c>
      <c r="D104" s="23" t="s">
        <v>18</v>
      </c>
      <c r="E104" s="15">
        <f>+F104/30</f>
        <v>305.60000000000002</v>
      </c>
      <c r="F104" s="15">
        <f>VLOOKUP($A104,[1]Hoja1!$A$9:$AM$280,3,0)</f>
        <v>9168</v>
      </c>
      <c r="G104" s="15">
        <v>0</v>
      </c>
      <c r="H104" s="15">
        <v>0</v>
      </c>
      <c r="I104" s="15">
        <f>VLOOKUP($A104,[1]Hoja1!$A$9:$AM$280,4,0)</f>
        <v>0</v>
      </c>
      <c r="J104" s="15">
        <f>VLOOKUP($A104,[1]Hoja1!$A$9:$AM$280,5,0)+VLOOKUP($A104,[1]Hoja1!$A$9:$AM$280,6,0)</f>
        <v>0</v>
      </c>
      <c r="K104" s="16">
        <f>SUM(F104:J104)</f>
        <v>9168</v>
      </c>
      <c r="L104" s="15">
        <f>VLOOKUP($A104,[1]Hoja1!$A$9:$AM$280,26,0)</f>
        <v>988.96</v>
      </c>
      <c r="M104" s="16">
        <f>+K104-L104</f>
        <v>8179.04</v>
      </c>
    </row>
    <row r="105" spans="1:13" s="11" customFormat="1" ht="10.5" customHeight="1" x14ac:dyDescent="0.25">
      <c r="A105" s="22" t="s">
        <v>241</v>
      </c>
      <c r="B105" s="13" t="s">
        <v>242</v>
      </c>
      <c r="C105" s="23" t="s">
        <v>132</v>
      </c>
      <c r="D105" s="23" t="s">
        <v>18</v>
      </c>
      <c r="E105" s="15">
        <f>+F105/30</f>
        <v>348</v>
      </c>
      <c r="F105" s="15">
        <f>VLOOKUP($A105,[1]Hoja1!$A$9:$AM$280,3,0)</f>
        <v>10440</v>
      </c>
      <c r="G105" s="15">
        <v>0</v>
      </c>
      <c r="H105" s="15">
        <v>0</v>
      </c>
      <c r="I105" s="15">
        <f>VLOOKUP($A105,[1]Hoja1!$A$9:$AM$280,4,0)</f>
        <v>0</v>
      </c>
      <c r="J105" s="15">
        <f>VLOOKUP($A105,[1]Hoja1!$A$9:$AM$280,5,0)+VLOOKUP($A105,[1]Hoja1!$A$9:$AM$280,6,0)</f>
        <v>6989.48</v>
      </c>
      <c r="K105" s="16">
        <f>SUM(F105:J105)</f>
        <v>17429.48</v>
      </c>
      <c r="L105" s="15">
        <f>VLOOKUP($A105,[1]Hoja1!$A$9:$AM$280,26,0)</f>
        <v>2698.82</v>
      </c>
      <c r="M105" s="16">
        <f>+K105-L105</f>
        <v>14730.66</v>
      </c>
    </row>
    <row r="106" spans="1:13" s="11" customFormat="1" ht="10.5" customHeight="1" x14ac:dyDescent="0.25">
      <c r="A106" s="21"/>
      <c r="B106" s="17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3" s="11" customFormat="1" ht="17.25" customHeight="1" x14ac:dyDescent="0.25">
      <c r="A107" s="6" t="s">
        <v>95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3" s="11" customFormat="1" ht="10.5" customHeight="1" x14ac:dyDescent="0.25">
      <c r="A108" s="22" t="s">
        <v>96</v>
      </c>
      <c r="B108" s="13" t="s">
        <v>97</v>
      </c>
      <c r="C108" s="23" t="s">
        <v>17</v>
      </c>
      <c r="D108" s="23" t="s">
        <v>18</v>
      </c>
      <c r="E108" s="15">
        <f>+F108/30</f>
        <v>480.3</v>
      </c>
      <c r="F108" s="15">
        <f>VLOOKUP($A108,[1]Hoja1!$A$9:$AM$280,3,0)</f>
        <v>14409</v>
      </c>
      <c r="G108" s="15">
        <v>0</v>
      </c>
      <c r="H108" s="15">
        <v>0</v>
      </c>
      <c r="I108" s="15">
        <f>VLOOKUP($A108,[1]Hoja1!$A$9:$AM$280,4,0)</f>
        <v>0</v>
      </c>
      <c r="J108" s="15">
        <f>VLOOKUP($A108,[1]Hoja1!$A$9:$AM$280,5,0)+VLOOKUP($A108,[1]Hoja1!$A$9:$AM$280,6,0)</f>
        <v>0</v>
      </c>
      <c r="K108" s="16">
        <f>SUM(F108:J108)</f>
        <v>14409</v>
      </c>
      <c r="L108" s="15">
        <f>VLOOKUP($A108,[1]Hoja1!$A$9:$AM$280,26,0)</f>
        <v>6124.88</v>
      </c>
      <c r="M108" s="16">
        <f>+K108-L108</f>
        <v>8284.119999999999</v>
      </c>
    </row>
    <row r="109" spans="1:13" s="11" customFormat="1" ht="10.5" customHeight="1" x14ac:dyDescent="0.25">
      <c r="A109" s="21"/>
      <c r="B109" s="17"/>
      <c r="C109" s="14"/>
      <c r="D109" s="14"/>
      <c r="E109" s="15"/>
      <c r="F109" s="15"/>
      <c r="G109" s="14"/>
      <c r="H109" s="14"/>
      <c r="I109" s="14"/>
      <c r="J109" s="14"/>
      <c r="K109" s="16"/>
      <c r="L109" s="16"/>
      <c r="M109" s="16"/>
    </row>
    <row r="110" spans="1:13" s="11" customFormat="1" ht="17.25" customHeight="1" x14ac:dyDescent="0.25">
      <c r="A110" s="6" t="s">
        <v>99</v>
      </c>
      <c r="B110" s="7"/>
      <c r="C110" s="8"/>
      <c r="D110" s="8"/>
      <c r="E110" s="9"/>
      <c r="F110" s="9"/>
      <c r="G110" s="8"/>
      <c r="H110" s="8"/>
      <c r="I110" s="8"/>
      <c r="J110" s="8"/>
      <c r="K110" s="10"/>
      <c r="L110" s="10"/>
      <c r="M110" s="10"/>
    </row>
    <row r="111" spans="1:13" s="11" customFormat="1" ht="10.5" customHeight="1" x14ac:dyDescent="0.25">
      <c r="A111" s="22" t="s">
        <v>100</v>
      </c>
      <c r="B111" s="13" t="s">
        <v>101</v>
      </c>
      <c r="C111" s="23" t="s">
        <v>17</v>
      </c>
      <c r="D111" s="23" t="s">
        <v>18</v>
      </c>
      <c r="E111" s="15">
        <f t="shared" ref="E111:E115" si="34">+F111/30</f>
        <v>263.94</v>
      </c>
      <c r="F111" s="15">
        <f>VLOOKUP($A111,[1]Hoja1!$A$9:$AM$280,3,0)</f>
        <v>7918.2</v>
      </c>
      <c r="G111" s="15">
        <v>0</v>
      </c>
      <c r="H111" s="15">
        <v>0</v>
      </c>
      <c r="I111" s="15">
        <f>VLOOKUP($A111,[1]Hoja1!$A$9:$AM$280,4,0)</f>
        <v>0</v>
      </c>
      <c r="J111" s="15">
        <f>VLOOKUP($A111,[1]Hoja1!$A$9:$AM$280,5,0)+VLOOKUP($A111,[1]Hoja1!$A$9:$AM$280,6,0)</f>
        <v>0</v>
      </c>
      <c r="K111" s="16">
        <f t="shared" ref="K111:K115" si="35">SUM(F111:J111)</f>
        <v>7918.2</v>
      </c>
      <c r="L111" s="15">
        <f>VLOOKUP($A111,[1]Hoja1!$A$9:$AM$280,26,0)</f>
        <v>812.92</v>
      </c>
      <c r="M111" s="16">
        <f t="shared" ref="M111:M115" si="36">+K111-L111</f>
        <v>7105.28</v>
      </c>
    </row>
    <row r="112" spans="1:13" s="11" customFormat="1" ht="10.5" customHeight="1" x14ac:dyDescent="0.25">
      <c r="A112" s="22" t="s">
        <v>102</v>
      </c>
      <c r="B112" s="13" t="s">
        <v>103</v>
      </c>
      <c r="C112" s="23" t="s">
        <v>46</v>
      </c>
      <c r="D112" s="23" t="s">
        <v>18</v>
      </c>
      <c r="E112" s="15">
        <f t="shared" si="34"/>
        <v>141.69999999999999</v>
      </c>
      <c r="F112" s="15">
        <f>VLOOKUP($A112,[1]Hoja1!$A$9:$AM$280,3,0)</f>
        <v>4251</v>
      </c>
      <c r="G112" s="15">
        <v>0</v>
      </c>
      <c r="H112" s="15">
        <v>0</v>
      </c>
      <c r="I112" s="15">
        <f>VLOOKUP($A112,[1]Hoja1!$A$9:$AM$280,4,0)</f>
        <v>0</v>
      </c>
      <c r="J112" s="15">
        <f>VLOOKUP($A112,[1]Hoja1!$A$9:$AM$280,5,0)+VLOOKUP($A112,[1]Hoja1!$A$9:$AM$280,6,0)</f>
        <v>0</v>
      </c>
      <c r="K112" s="16">
        <f t="shared" si="35"/>
        <v>4251</v>
      </c>
      <c r="L112" s="15">
        <f>VLOOKUP($A112,[1]Hoja1!$A$9:$AM$280,26,0)</f>
        <v>-133.86000000000001</v>
      </c>
      <c r="M112" s="16">
        <f t="shared" si="36"/>
        <v>4384.8599999999997</v>
      </c>
    </row>
    <row r="113" spans="1:13" s="11" customFormat="1" ht="10.5" customHeight="1" x14ac:dyDescent="0.2">
      <c r="A113" s="29" t="s">
        <v>162</v>
      </c>
      <c r="B113" s="13" t="s">
        <v>104</v>
      </c>
      <c r="C113" s="23" t="s">
        <v>17</v>
      </c>
      <c r="D113" s="23" t="s">
        <v>18</v>
      </c>
      <c r="E113" s="15">
        <f t="shared" si="34"/>
        <v>333.33</v>
      </c>
      <c r="F113" s="15">
        <f>VLOOKUP($A113,[1]Hoja1!$A$9:$AM$280,3,0)</f>
        <v>9999.9</v>
      </c>
      <c r="G113" s="15">
        <v>0</v>
      </c>
      <c r="H113" s="15">
        <v>0</v>
      </c>
      <c r="I113" s="15">
        <f>VLOOKUP($A113,[1]Hoja1!$A$9:$AM$280,4,0)</f>
        <v>0</v>
      </c>
      <c r="J113" s="15">
        <f>VLOOKUP($A113,[1]Hoja1!$A$9:$AM$280,5,0)+VLOOKUP($A113,[1]Hoja1!$A$9:$AM$280,6,0)</f>
        <v>1110.8399999999999</v>
      </c>
      <c r="K113" s="16">
        <f t="shared" si="35"/>
        <v>11110.74</v>
      </c>
      <c r="L113" s="15">
        <f>VLOOKUP($A113,[1]Hoja1!$A$9:$AM$280,26,0)</f>
        <v>2542.02</v>
      </c>
      <c r="M113" s="16">
        <f t="shared" si="36"/>
        <v>8568.7199999999993</v>
      </c>
    </row>
    <row r="114" spans="1:13" s="11" customFormat="1" ht="10.5" customHeight="1" x14ac:dyDescent="0.2">
      <c r="A114" s="29" t="s">
        <v>163</v>
      </c>
      <c r="B114" s="13" t="s">
        <v>142</v>
      </c>
      <c r="C114" s="23" t="s">
        <v>17</v>
      </c>
      <c r="D114" s="14" t="s">
        <v>187</v>
      </c>
      <c r="E114" s="15">
        <f t="shared" si="34"/>
        <v>220</v>
      </c>
      <c r="F114" s="15">
        <f>VLOOKUP($A114,[1]Hoja1!$A$9:$AM$280,3,0)</f>
        <v>6600</v>
      </c>
      <c r="G114" s="15">
        <v>0</v>
      </c>
      <c r="H114" s="15">
        <v>0</v>
      </c>
      <c r="I114" s="15">
        <f>VLOOKUP($A114,[1]Hoja1!$A$9:$AM$280,4,0)</f>
        <v>0</v>
      </c>
      <c r="J114" s="15">
        <f>VLOOKUP($A114,[1]Hoja1!$A$9:$AM$280,5,0)+VLOOKUP($A114,[1]Hoja1!$A$9:$AM$280,6,0)</f>
        <v>2105.1</v>
      </c>
      <c r="K114" s="16">
        <f t="shared" si="35"/>
        <v>8705.1</v>
      </c>
      <c r="L114" s="15">
        <f>VLOOKUP($A114,[1]Hoja1!$A$9:$AM$280,26,0)</f>
        <v>913.7</v>
      </c>
      <c r="M114" s="16">
        <f t="shared" si="36"/>
        <v>7791.4000000000005</v>
      </c>
    </row>
    <row r="115" spans="1:13" s="11" customFormat="1" ht="10.5" customHeight="1" x14ac:dyDescent="0.2">
      <c r="A115" s="29" t="s">
        <v>164</v>
      </c>
      <c r="B115" s="13" t="s">
        <v>143</v>
      </c>
      <c r="C115" s="23" t="s">
        <v>144</v>
      </c>
      <c r="D115" s="14" t="s">
        <v>187</v>
      </c>
      <c r="E115" s="15">
        <f t="shared" si="34"/>
        <v>400</v>
      </c>
      <c r="F115" s="15">
        <f>VLOOKUP($A115,[1]Hoja1!$A$9:$AM$280,3,0)</f>
        <v>12000</v>
      </c>
      <c r="G115" s="15">
        <v>0</v>
      </c>
      <c r="H115" s="15">
        <v>0</v>
      </c>
      <c r="I115" s="15">
        <f>VLOOKUP($A115,[1]Hoja1!$A$9:$AM$280,4,0)</f>
        <v>0</v>
      </c>
      <c r="J115" s="15">
        <f>VLOOKUP($A115,[1]Hoja1!$A$9:$AM$280,5,0)+VLOOKUP($A115,[1]Hoja1!$A$9:$AM$280,6,0)</f>
        <v>8000</v>
      </c>
      <c r="K115" s="16">
        <f t="shared" si="35"/>
        <v>20000</v>
      </c>
      <c r="L115" s="15">
        <f>VLOOKUP($A115,[1]Hoja1!$A$9:$AM$280,26,0)</f>
        <v>3420.94</v>
      </c>
      <c r="M115" s="16">
        <f t="shared" si="36"/>
        <v>16579.060000000001</v>
      </c>
    </row>
    <row r="116" spans="1:13" s="11" customFormat="1" ht="10.5" customHeight="1" x14ac:dyDescent="0.25">
      <c r="A116" s="21"/>
      <c r="B116" s="17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3" s="11" customFormat="1" ht="17.25" customHeight="1" x14ac:dyDescent="0.25">
      <c r="A117" s="6" t="s">
        <v>105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3" s="11" customFormat="1" ht="10.5" customHeight="1" x14ac:dyDescent="0.25">
      <c r="A118" s="22" t="s">
        <v>106</v>
      </c>
      <c r="B118" s="13" t="s">
        <v>107</v>
      </c>
      <c r="C118" s="23" t="s">
        <v>17</v>
      </c>
      <c r="D118" s="23" t="s">
        <v>18</v>
      </c>
      <c r="E118" s="15">
        <f t="shared" ref="E118:E119" si="37">+F118/30</f>
        <v>212.8</v>
      </c>
      <c r="F118" s="15">
        <f>VLOOKUP($A118,[1]Hoja1!$A$9:$AM$280,3,0)</f>
        <v>6384</v>
      </c>
      <c r="G118" s="15">
        <v>0</v>
      </c>
      <c r="H118" s="15">
        <v>0</v>
      </c>
      <c r="I118" s="15">
        <f>VLOOKUP($A118,[1]Hoja1!$A$9:$AM$280,4,0)</f>
        <v>0</v>
      </c>
      <c r="J118" s="15">
        <f>VLOOKUP($A118,[1]Hoja1!$A$9:$AM$280,5,0)+VLOOKUP($A118,[1]Hoja1!$A$9:$AM$280,6,0)</f>
        <v>0</v>
      </c>
      <c r="K118" s="16">
        <f t="shared" ref="K118:K119" si="38">SUM(F118:J118)</f>
        <v>6384</v>
      </c>
      <c r="L118" s="15">
        <f>VLOOKUP($A118,[1]Hoja1!$A$9:$AM$280,26,0)</f>
        <v>3197.74</v>
      </c>
      <c r="M118" s="16">
        <f t="shared" ref="M118:M119" si="39">+K118-L118</f>
        <v>3186.26</v>
      </c>
    </row>
    <row r="119" spans="1:13" s="11" customFormat="1" ht="10.5" customHeight="1" x14ac:dyDescent="0.2">
      <c r="A119" s="29" t="s">
        <v>182</v>
      </c>
      <c r="B119" s="13" t="s">
        <v>183</v>
      </c>
      <c r="C119" s="23" t="s">
        <v>144</v>
      </c>
      <c r="D119" s="14" t="s">
        <v>187</v>
      </c>
      <c r="E119" s="15">
        <f t="shared" si="37"/>
        <v>333.33</v>
      </c>
      <c r="F119" s="15">
        <f>VLOOKUP($A119,[1]Hoja1!$A$9:$AM$280,3,0)</f>
        <v>9999.9</v>
      </c>
      <c r="G119" s="15">
        <v>0</v>
      </c>
      <c r="H119" s="15">
        <v>0</v>
      </c>
      <c r="I119" s="15">
        <f>VLOOKUP($A119,[1]Hoja1!$A$9:$AM$280,4,0)</f>
        <v>0</v>
      </c>
      <c r="J119" s="15">
        <f>VLOOKUP($A119,[1]Hoja1!$A$9:$AM$280,5,0)+VLOOKUP($A119,[1]Hoja1!$A$9:$AM$280,6,0)</f>
        <v>10000.1</v>
      </c>
      <c r="K119" s="16">
        <f t="shared" si="38"/>
        <v>20000</v>
      </c>
      <c r="L119" s="15">
        <f>VLOOKUP($A119,[1]Hoja1!$A$9:$AM$280,26,0)</f>
        <v>3411.32</v>
      </c>
      <c r="M119" s="16">
        <f t="shared" si="39"/>
        <v>16588.68</v>
      </c>
    </row>
    <row r="120" spans="1:13" s="11" customFormat="1" ht="10.5" customHeight="1" x14ac:dyDescent="0.25">
      <c r="A120" s="21"/>
      <c r="B120" s="17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108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3.5" customHeight="1" x14ac:dyDescent="0.25">
      <c r="A122" s="22" t="s">
        <v>216</v>
      </c>
      <c r="B122" s="13" t="s">
        <v>217</v>
      </c>
      <c r="C122" s="23" t="s">
        <v>17</v>
      </c>
      <c r="D122" s="23" t="s">
        <v>187</v>
      </c>
      <c r="E122" s="15">
        <f t="shared" ref="E122:E125" si="40">+F122/30</f>
        <v>150</v>
      </c>
      <c r="F122" s="15">
        <f>VLOOKUP($A122,[1]Hoja1!$A$9:$AM$280,3,0)</f>
        <v>4500</v>
      </c>
      <c r="G122" s="15">
        <v>0</v>
      </c>
      <c r="H122" s="15">
        <v>0</v>
      </c>
      <c r="I122" s="15">
        <f>VLOOKUP($A122,[1]Hoja1!$A$9:$AM$280,4,0)</f>
        <v>0</v>
      </c>
      <c r="J122" s="15">
        <f>VLOOKUP($A122,[1]Hoja1!$A$9:$AM$280,5,0)+VLOOKUP($A122,[1]Hoja1!$A$9:$AM$280,6,0)</f>
        <v>3500</v>
      </c>
      <c r="K122" s="16">
        <f t="shared" ref="K122:K125" si="41">SUM(F122:J122)</f>
        <v>8000</v>
      </c>
      <c r="L122" s="15">
        <f>VLOOKUP($A122,[1]Hoja1!$A$9:$AM$280,26,0)</f>
        <v>807.68</v>
      </c>
      <c r="M122" s="16">
        <f t="shared" ref="M122:M125" si="42">+K122-L122</f>
        <v>7192.32</v>
      </c>
    </row>
    <row r="123" spans="1:13" s="11" customFormat="1" ht="13.5" customHeight="1" x14ac:dyDescent="0.25">
      <c r="A123" s="22" t="s">
        <v>184</v>
      </c>
      <c r="B123" s="13" t="s">
        <v>185</v>
      </c>
      <c r="C123" s="23" t="s">
        <v>17</v>
      </c>
      <c r="D123" s="23" t="s">
        <v>187</v>
      </c>
      <c r="E123" s="15">
        <f t="shared" si="40"/>
        <v>148.6</v>
      </c>
      <c r="F123" s="15">
        <f>VLOOKUP($A123,[1]Hoja1!$A$9:$AM$280,3,0)</f>
        <v>4458</v>
      </c>
      <c r="G123" s="15">
        <v>0</v>
      </c>
      <c r="H123" s="15">
        <v>0</v>
      </c>
      <c r="I123" s="15">
        <f>VLOOKUP($A123,[1]Hoja1!$A$9:$AM$280,4,0)</f>
        <v>0</v>
      </c>
      <c r="J123" s="15">
        <f>VLOOKUP($A123,[1]Hoja1!$A$9:$AM$280,5,0)+VLOOKUP($A123,[1]Hoja1!$A$9:$AM$280,6,0)</f>
        <v>1860</v>
      </c>
      <c r="K123" s="16">
        <f t="shared" si="41"/>
        <v>6318</v>
      </c>
      <c r="L123" s="15">
        <f>VLOOKUP($A123,[1]Hoja1!$A$9:$AM$280,26,0)</f>
        <v>332.66</v>
      </c>
      <c r="M123" s="16">
        <f t="shared" si="42"/>
        <v>5985.34</v>
      </c>
    </row>
    <row r="124" spans="1:13" s="11" customFormat="1" ht="13.5" customHeight="1" x14ac:dyDescent="0.25">
      <c r="A124" s="22" t="s">
        <v>180</v>
      </c>
      <c r="B124" s="13" t="s">
        <v>181</v>
      </c>
      <c r="C124" s="23" t="s">
        <v>17</v>
      </c>
      <c r="D124" s="23" t="s">
        <v>187</v>
      </c>
      <c r="E124" s="15">
        <f t="shared" si="40"/>
        <v>212.6</v>
      </c>
      <c r="F124" s="15">
        <f>VLOOKUP($A124,[1]Hoja1!$A$9:$AM$280,3,0)</f>
        <v>6378</v>
      </c>
      <c r="G124" s="15">
        <v>0</v>
      </c>
      <c r="H124" s="15">
        <v>0</v>
      </c>
      <c r="I124" s="15">
        <f>VLOOKUP($A124,[1]Hoja1!$A$9:$AM$280,4,0)</f>
        <v>0</v>
      </c>
      <c r="J124" s="15">
        <f>VLOOKUP($A124,[1]Hoja1!$A$9:$AM$280,5,0)+VLOOKUP($A124,[1]Hoja1!$A$9:$AM$280,6,0)</f>
        <v>0</v>
      </c>
      <c r="K124" s="16">
        <f t="shared" si="41"/>
        <v>6378</v>
      </c>
      <c r="L124" s="15">
        <f>VLOOKUP($A124,[1]Hoja1!$A$9:$AM$280,26,0)</f>
        <v>348.5</v>
      </c>
      <c r="M124" s="16">
        <f t="shared" si="42"/>
        <v>6029.5</v>
      </c>
    </row>
    <row r="125" spans="1:13" s="11" customFormat="1" ht="13.5" customHeight="1" x14ac:dyDescent="0.25">
      <c r="A125" s="22" t="s">
        <v>208</v>
      </c>
      <c r="B125" s="13" t="s">
        <v>209</v>
      </c>
      <c r="C125" s="23" t="s">
        <v>62</v>
      </c>
      <c r="D125" s="23" t="s">
        <v>187</v>
      </c>
      <c r="E125" s="15">
        <f t="shared" si="40"/>
        <v>157.44999999999999</v>
      </c>
      <c r="F125" s="15">
        <f>VLOOKUP($A125,[1]Hoja1!$A$9:$AM$280,3,0)</f>
        <v>4723.5</v>
      </c>
      <c r="G125" s="15">
        <v>0</v>
      </c>
      <c r="H125" s="15">
        <v>0</v>
      </c>
      <c r="I125" s="15">
        <f>VLOOKUP($A125,[1]Hoja1!$A$9:$AM$280,4,0)</f>
        <v>0</v>
      </c>
      <c r="J125" s="15">
        <f>VLOOKUP($A125,[1]Hoja1!$A$9:$AM$280,5,0)+VLOOKUP($A125,[1]Hoja1!$A$9:$AM$280,6,0)</f>
        <v>0</v>
      </c>
      <c r="K125" s="16">
        <f t="shared" si="41"/>
        <v>4723.5</v>
      </c>
      <c r="L125" s="15">
        <f>VLOOKUP($A125,[1]Hoja1!$A$9:$AM$280,26,0)</f>
        <v>82.94</v>
      </c>
      <c r="M125" s="16">
        <f t="shared" si="42"/>
        <v>4640.5600000000004</v>
      </c>
    </row>
    <row r="126" spans="1:13" s="11" customFormat="1" ht="10.5" customHeight="1" x14ac:dyDescent="0.25">
      <c r="A126" s="12"/>
      <c r="B126" s="17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3" s="11" customFormat="1" ht="17.25" customHeight="1" x14ac:dyDescent="0.25">
      <c r="A127" s="6" t="s">
        <v>109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3" s="11" customFormat="1" ht="10.5" customHeight="1" x14ac:dyDescent="0.25">
      <c r="A128" s="22" t="s">
        <v>174</v>
      </c>
      <c r="B128" s="13" t="s">
        <v>175</v>
      </c>
      <c r="C128" s="23" t="s">
        <v>62</v>
      </c>
      <c r="D128" s="14" t="s">
        <v>187</v>
      </c>
      <c r="E128" s="15">
        <f t="shared" ref="E128:E130" si="43">+F128/30</f>
        <v>141.69999999999999</v>
      </c>
      <c r="F128" s="15">
        <f>VLOOKUP($A128,[1]Hoja1!$A$9:$AM$280,3,0)</f>
        <v>4251</v>
      </c>
      <c r="G128" s="15">
        <v>0</v>
      </c>
      <c r="H128" s="15">
        <v>0</v>
      </c>
      <c r="I128" s="15">
        <f>VLOOKUP($A128,[1]Hoja1!$A$9:$AM$280,4,0)</f>
        <v>0</v>
      </c>
      <c r="J128" s="15">
        <f>VLOOKUP($A128,[1]Hoja1!$A$9:$AM$280,5,0)+VLOOKUP($A128,[1]Hoja1!$A$9:$AM$280,6,0)</f>
        <v>0</v>
      </c>
      <c r="K128" s="16">
        <f t="shared" ref="K128:K130" si="44">SUM(F128:J128)</f>
        <v>4251</v>
      </c>
      <c r="L128" s="15">
        <f>VLOOKUP($A128,[1]Hoja1!$A$9:$AM$280,26,0)</f>
        <v>-133.86000000000001</v>
      </c>
      <c r="M128" s="16">
        <f t="shared" ref="M128:M130" si="45">+K128-L128</f>
        <v>4384.8599999999997</v>
      </c>
    </row>
    <row r="129" spans="1:13" s="11" customFormat="1" ht="10.5" hidden="1" customHeight="1" x14ac:dyDescent="0.25">
      <c r="A129" s="22" t="s">
        <v>220</v>
      </c>
      <c r="B129" s="13" t="s">
        <v>221</v>
      </c>
      <c r="C129" s="23" t="s">
        <v>17</v>
      </c>
      <c r="D129" s="14" t="s">
        <v>187</v>
      </c>
      <c r="E129" s="15">
        <f t="shared" si="43"/>
        <v>150</v>
      </c>
      <c r="F129" s="15">
        <f>VLOOKUP($A129,[1]Hoja1!$A$9:$AM$280,3,0)</f>
        <v>4500</v>
      </c>
      <c r="G129" s="15">
        <v>0</v>
      </c>
      <c r="H129" s="15">
        <v>0</v>
      </c>
      <c r="I129" s="15">
        <f>VLOOKUP($A129,[1]Hoja1!$A$9:$AM$280,4,0)</f>
        <v>0</v>
      </c>
      <c r="J129" s="15">
        <f>VLOOKUP($A129,[1]Hoja1!$A$9:$AM$280,5,0)+VLOOKUP($A129,[1]Hoja1!$A$9:$AM$280,6,0)</f>
        <v>5100</v>
      </c>
      <c r="K129" s="16">
        <f t="shared" si="44"/>
        <v>9600</v>
      </c>
      <c r="L129" s="15">
        <f>VLOOKUP($A129,[1]Hoja1!$A$9:$AM$280,26,0)</f>
        <v>974.31</v>
      </c>
      <c r="M129" s="16">
        <f t="shared" si="45"/>
        <v>8625.69</v>
      </c>
    </row>
    <row r="130" spans="1:13" s="11" customFormat="1" ht="10.5" customHeight="1" x14ac:dyDescent="0.25">
      <c r="A130" s="22" t="s">
        <v>172</v>
      </c>
      <c r="B130" s="13" t="s">
        <v>173</v>
      </c>
      <c r="C130" s="23" t="s">
        <v>17</v>
      </c>
      <c r="D130" s="14" t="s">
        <v>187</v>
      </c>
      <c r="E130" s="15">
        <f t="shared" si="43"/>
        <v>200</v>
      </c>
      <c r="F130" s="15">
        <f>VLOOKUP($A130,[1]Hoja1!$A$9:$AM$280,3,0)</f>
        <v>6000</v>
      </c>
      <c r="G130" s="15">
        <v>0</v>
      </c>
      <c r="H130" s="15">
        <v>0</v>
      </c>
      <c r="I130" s="15">
        <f>VLOOKUP($A130,[1]Hoja1!$A$9:$AM$280,4,0)</f>
        <v>0</v>
      </c>
      <c r="J130" s="15">
        <f>VLOOKUP($A130,[1]Hoja1!$A$9:$AM$280,5,0)+VLOOKUP($A130,[1]Hoja1!$A$9:$AM$280,6,0)</f>
        <v>2000</v>
      </c>
      <c r="K130" s="16">
        <f t="shared" si="44"/>
        <v>8000</v>
      </c>
      <c r="L130" s="15">
        <f>VLOOKUP($A130,[1]Hoja1!$A$9:$AM$280,26,0)</f>
        <v>814.88</v>
      </c>
      <c r="M130" s="16">
        <f t="shared" si="45"/>
        <v>7185.12</v>
      </c>
    </row>
    <row r="131" spans="1:13" s="11" customFormat="1" ht="10.5" customHeight="1" x14ac:dyDescent="0.25">
      <c r="A131" s="12"/>
      <c r="B131" s="17"/>
      <c r="C131" s="14"/>
      <c r="D131" s="14"/>
      <c r="E131" s="15"/>
      <c r="F131" s="15"/>
      <c r="G131" s="14"/>
      <c r="H131" s="14"/>
      <c r="I131" s="14"/>
      <c r="J131" s="14"/>
      <c r="K131" s="16"/>
      <c r="L131" s="16"/>
      <c r="M131" s="16"/>
    </row>
    <row r="132" spans="1:13" s="11" customFormat="1" ht="17.25" customHeight="1" x14ac:dyDescent="0.25">
      <c r="A132" s="6" t="s">
        <v>110</v>
      </c>
      <c r="B132" s="7"/>
      <c r="C132" s="8"/>
      <c r="D132" s="8"/>
      <c r="E132" s="9"/>
      <c r="F132" s="9"/>
      <c r="G132" s="8"/>
      <c r="H132" s="8"/>
      <c r="I132" s="8"/>
      <c r="J132" s="8"/>
      <c r="K132" s="10"/>
      <c r="L132" s="10"/>
      <c r="M132" s="10"/>
    </row>
    <row r="133" spans="1:13" s="11" customFormat="1" ht="10.5" customHeight="1" x14ac:dyDescent="0.2">
      <c r="A133" s="29" t="s">
        <v>165</v>
      </c>
      <c r="B133" s="17" t="s">
        <v>121</v>
      </c>
      <c r="C133" s="14" t="s">
        <v>17</v>
      </c>
      <c r="D133" s="14" t="s">
        <v>187</v>
      </c>
      <c r="E133" s="15">
        <f>+F133/30</f>
        <v>333.33</v>
      </c>
      <c r="F133" s="15">
        <f>VLOOKUP($A133,[1]Hoja1!$A$9:$AM$280,3,0)</f>
        <v>9999.9</v>
      </c>
      <c r="G133" s="15">
        <v>0</v>
      </c>
      <c r="H133" s="15">
        <v>0</v>
      </c>
      <c r="I133" s="15">
        <f>VLOOKUP($A133,[1]Hoja1!$A$9:$AM$280,4,0)</f>
        <v>0</v>
      </c>
      <c r="J133" s="15">
        <f>VLOOKUP($A133,[1]Hoja1!$A$9:$AM$280,5,0)+VLOOKUP($A133,[1]Hoja1!$A$9:$AM$280,6,0)</f>
        <v>6603.04</v>
      </c>
      <c r="K133" s="16">
        <f>SUM(F133:J133)</f>
        <v>16602.939999999999</v>
      </c>
      <c r="L133" s="15">
        <f>VLOOKUP($A133,[1]Hoja1!$A$9:$AM$280,26,0)</f>
        <v>2593</v>
      </c>
      <c r="M133" s="16">
        <f>+K133-L133</f>
        <v>14009.939999999999</v>
      </c>
    </row>
    <row r="134" spans="1:13" s="11" customFormat="1" ht="10.5" customHeight="1" x14ac:dyDescent="0.25">
      <c r="A134" s="12"/>
      <c r="B134" s="17"/>
      <c r="C134" s="14"/>
      <c r="D134" s="14"/>
      <c r="E134" s="15"/>
      <c r="F134" s="15"/>
      <c r="G134" s="14"/>
      <c r="H134" s="14"/>
      <c r="I134" s="14"/>
      <c r="J134" s="14"/>
      <c r="K134" s="16"/>
      <c r="L134" s="16"/>
      <c r="M134" s="16"/>
    </row>
    <row r="135" spans="1:13" s="11" customFormat="1" ht="17.25" customHeight="1" x14ac:dyDescent="0.25">
      <c r="A135" s="6" t="s">
        <v>140</v>
      </c>
      <c r="B135" s="7"/>
      <c r="C135" s="8"/>
      <c r="D135" s="8"/>
      <c r="E135" s="9"/>
      <c r="F135" s="9"/>
      <c r="G135" s="8"/>
      <c r="H135" s="8"/>
      <c r="I135" s="8"/>
      <c r="J135" s="8"/>
      <c r="K135" s="10"/>
      <c r="L135" s="10"/>
      <c r="M135" s="10"/>
    </row>
    <row r="136" spans="1:13" s="11" customFormat="1" ht="10.5" customHeight="1" x14ac:dyDescent="0.25">
      <c r="A136" s="22" t="s">
        <v>166</v>
      </c>
      <c r="B136" s="13" t="s">
        <v>141</v>
      </c>
      <c r="C136" s="23" t="s">
        <v>17</v>
      </c>
      <c r="D136" s="14" t="s">
        <v>187</v>
      </c>
      <c r="E136" s="15">
        <f t="shared" ref="E136:E137" si="46">+F136/30</f>
        <v>200</v>
      </c>
      <c r="F136" s="15">
        <f>VLOOKUP($A136,[1]Hoja1!$A$9:$AM$280,3,0)</f>
        <v>6000</v>
      </c>
      <c r="G136" s="15">
        <v>0</v>
      </c>
      <c r="H136" s="15">
        <v>0</v>
      </c>
      <c r="I136" s="15">
        <f>VLOOKUP($A136,[1]Hoja1!$A$9:$AM$280,4,0)</f>
        <v>0</v>
      </c>
      <c r="J136" s="15">
        <f>VLOOKUP($A136,[1]Hoja1!$A$9:$AM$280,5,0)+VLOOKUP($A136,[1]Hoja1!$A$9:$AM$280,6,0)</f>
        <v>2139.6999999999998</v>
      </c>
      <c r="K136" s="16">
        <f t="shared" ref="K136:K137" si="47">SUM(F136:J136)</f>
        <v>8139.7</v>
      </c>
      <c r="L136" s="15">
        <f>VLOOKUP($A136,[1]Hoja1!$A$9:$AM$280,26,0)</f>
        <v>3990.51</v>
      </c>
      <c r="M136" s="16">
        <f t="shared" ref="M136:M137" si="48">+K136-L136</f>
        <v>4149.1899999999996</v>
      </c>
    </row>
    <row r="137" spans="1:13" s="11" customFormat="1" ht="10.5" customHeight="1" x14ac:dyDescent="0.25">
      <c r="A137" s="22" t="s">
        <v>244</v>
      </c>
      <c r="B137" s="13" t="s">
        <v>245</v>
      </c>
      <c r="C137" s="23" t="s">
        <v>17</v>
      </c>
      <c r="D137" s="14" t="s">
        <v>187</v>
      </c>
      <c r="E137" s="15">
        <f t="shared" si="46"/>
        <v>173.33333333333334</v>
      </c>
      <c r="F137" s="15">
        <f>VLOOKUP($A137,[1]Hoja1!$A$9:$AM$280,3,0)</f>
        <v>5200</v>
      </c>
      <c r="G137" s="15">
        <v>0</v>
      </c>
      <c r="H137" s="15">
        <v>0</v>
      </c>
      <c r="I137" s="15">
        <f>VLOOKUP($A137,[1]Hoja1!$A$9:$AM$280,4,0)</f>
        <v>0</v>
      </c>
      <c r="J137" s="15">
        <f>VLOOKUP($A137,[1]Hoja1!$A$9:$AM$280,5,0)+VLOOKUP($A137,[1]Hoja1!$A$9:$AM$280,6,0)</f>
        <v>1854.41</v>
      </c>
      <c r="K137" s="16">
        <f t="shared" si="47"/>
        <v>7054.41</v>
      </c>
      <c r="L137" s="15">
        <f>VLOOKUP($A137,[1]Hoja1!$A$9:$AM$280,26,0)</f>
        <v>516.53</v>
      </c>
      <c r="M137" s="16">
        <f t="shared" si="48"/>
        <v>6537.88</v>
      </c>
    </row>
    <row r="138" spans="1:13" s="11" customFormat="1" ht="10.5" customHeight="1" x14ac:dyDescent="0.25">
      <c r="A138" s="12"/>
      <c r="B138" s="17"/>
      <c r="C138" s="14"/>
      <c r="D138" s="14"/>
      <c r="E138" s="15"/>
      <c r="F138" s="15"/>
      <c r="G138" s="14"/>
      <c r="H138" s="14"/>
      <c r="I138" s="14"/>
      <c r="J138" s="14"/>
      <c r="K138" s="16"/>
      <c r="L138" s="16"/>
      <c r="M138" s="16"/>
    </row>
    <row r="139" spans="1:13" s="11" customFormat="1" ht="17.25" customHeight="1" x14ac:dyDescent="0.25">
      <c r="A139" s="6" t="s">
        <v>230</v>
      </c>
      <c r="B139" s="7"/>
      <c r="C139" s="8"/>
      <c r="D139" s="8"/>
      <c r="E139" s="9"/>
      <c r="F139" s="9"/>
      <c r="G139" s="8"/>
      <c r="H139" s="8"/>
      <c r="I139" s="8"/>
      <c r="J139" s="8"/>
      <c r="K139" s="10"/>
      <c r="L139" s="10"/>
      <c r="M139" s="10"/>
    </row>
    <row r="140" spans="1:13" s="11" customFormat="1" ht="10.5" customHeight="1" x14ac:dyDescent="0.25">
      <c r="A140" s="12" t="s">
        <v>195</v>
      </c>
      <c r="B140" s="13" t="s">
        <v>196</v>
      </c>
      <c r="C140" s="14" t="s">
        <v>203</v>
      </c>
      <c r="D140" s="14" t="s">
        <v>187</v>
      </c>
      <c r="E140" s="15">
        <f>+F140/30</f>
        <v>348</v>
      </c>
      <c r="F140" s="15">
        <f>VLOOKUP($A140,[1]Hoja1!$A$9:$AM$280,3,0)</f>
        <v>10440</v>
      </c>
      <c r="G140" s="15">
        <v>0</v>
      </c>
      <c r="H140" s="15">
        <v>0</v>
      </c>
      <c r="I140" s="15">
        <f>VLOOKUP($A140,[1]Hoja1!$A$9:$AM$280,4,0)</f>
        <v>0</v>
      </c>
      <c r="J140" s="15">
        <f>VLOOKUP($A140,[1]Hoja1!$A$9:$AM$280,5,0)+VLOOKUP($A140,[1]Hoja1!$A$9:$AM$280,6,0)</f>
        <v>7589.48</v>
      </c>
      <c r="K140" s="16">
        <f>SUM(F140:J140)</f>
        <v>18029.48</v>
      </c>
      <c r="L140" s="15">
        <f>VLOOKUP($A140,[1]Hoja1!$A$9:$AM$280,26,0)</f>
        <v>2922.38</v>
      </c>
      <c r="M140" s="16">
        <f>+K140-L140</f>
        <v>15107.099999999999</v>
      </c>
    </row>
    <row r="141" spans="1:13" s="11" customFormat="1" ht="10.5" customHeight="1" x14ac:dyDescent="0.25">
      <c r="A141" s="12"/>
      <c r="B141" s="17"/>
      <c r="C141" s="14"/>
      <c r="D141" s="14"/>
      <c r="E141" s="15"/>
      <c r="F141" s="15"/>
      <c r="G141" s="14"/>
      <c r="H141" s="14"/>
      <c r="I141" s="14"/>
      <c r="J141" s="14"/>
      <c r="K141" s="16"/>
      <c r="L141" s="16"/>
      <c r="M141" s="16"/>
    </row>
    <row r="142" spans="1:13" s="11" customFormat="1" ht="17.25" customHeight="1" x14ac:dyDescent="0.25">
      <c r="A142" s="6" t="s">
        <v>111</v>
      </c>
      <c r="B142" s="7"/>
      <c r="C142" s="8"/>
      <c r="D142" s="8"/>
      <c r="E142" s="9"/>
      <c r="F142" s="9"/>
      <c r="G142" s="8"/>
      <c r="H142" s="8"/>
      <c r="I142" s="8"/>
      <c r="J142" s="8"/>
      <c r="K142" s="10"/>
      <c r="L142" s="10"/>
      <c r="M142" s="10"/>
    </row>
    <row r="143" spans="1:13" s="11" customFormat="1" ht="10.5" customHeight="1" x14ac:dyDescent="0.25">
      <c r="A143" s="22" t="s">
        <v>112</v>
      </c>
      <c r="B143" s="13" t="s">
        <v>113</v>
      </c>
      <c r="C143" s="23" t="s">
        <v>17</v>
      </c>
      <c r="D143" s="23" t="s">
        <v>18</v>
      </c>
      <c r="E143" s="15">
        <f>+F143/30</f>
        <v>148.6</v>
      </c>
      <c r="F143" s="15">
        <f>VLOOKUP($A143,[1]Hoja1!$A$9:$AM$280,3,0)</f>
        <v>4458</v>
      </c>
      <c r="G143" s="15">
        <v>0</v>
      </c>
      <c r="H143" s="15">
        <v>0</v>
      </c>
      <c r="I143" s="15">
        <f>VLOOKUP($A143,[1]Hoja1!$A$9:$AM$280,4,0)</f>
        <v>0</v>
      </c>
      <c r="J143" s="15">
        <f>VLOOKUP($A143,[1]Hoja1!$A$9:$AM$280,5,0)+VLOOKUP($A143,[1]Hoja1!$A$9:$AM$280,6,0)</f>
        <v>1842</v>
      </c>
      <c r="K143" s="16">
        <f>SUM(F143:J143)</f>
        <v>6300</v>
      </c>
      <c r="L143" s="15">
        <f>VLOOKUP($A143,[1]Hoja1!$A$9:$AM$280,26,0)</f>
        <v>330.3</v>
      </c>
      <c r="M143" s="16">
        <f>+K143-L143</f>
        <v>5969.7</v>
      </c>
    </row>
    <row r="144" spans="1:13" s="11" customFormat="1" ht="10.5" customHeight="1" x14ac:dyDescent="0.25">
      <c r="A144" s="12"/>
      <c r="B144" s="17"/>
      <c r="C144" s="14"/>
      <c r="D144" s="14"/>
      <c r="E144" s="15"/>
      <c r="F144" s="15"/>
      <c r="G144" s="14"/>
      <c r="H144" s="14"/>
      <c r="I144" s="14"/>
      <c r="J144" s="14"/>
      <c r="K144" s="16"/>
      <c r="L144" s="16"/>
      <c r="M144" s="16"/>
    </row>
    <row r="145" spans="1:13" s="11" customFormat="1" ht="17.25" customHeight="1" x14ac:dyDescent="0.25">
      <c r="A145" s="6" t="s">
        <v>114</v>
      </c>
      <c r="B145" s="7"/>
      <c r="C145" s="8"/>
      <c r="D145" s="8"/>
      <c r="E145" s="9"/>
      <c r="F145" s="9"/>
      <c r="G145" s="8"/>
      <c r="H145" s="8"/>
      <c r="I145" s="8"/>
      <c r="J145" s="8"/>
      <c r="K145" s="10"/>
      <c r="L145" s="10"/>
      <c r="M145" s="10"/>
    </row>
    <row r="146" spans="1:13" s="11" customFormat="1" ht="10.5" customHeight="1" x14ac:dyDescent="0.2">
      <c r="A146" s="29" t="s">
        <v>122</v>
      </c>
      <c r="B146" s="24" t="s">
        <v>116</v>
      </c>
      <c r="C146" s="23" t="s">
        <v>17</v>
      </c>
      <c r="D146" s="14" t="s">
        <v>187</v>
      </c>
      <c r="E146" s="15">
        <f>+F146/30</f>
        <v>141.69999999999999</v>
      </c>
      <c r="F146" s="15">
        <f>VLOOKUP($A146,[1]Hoja1!$A$9:$AM$280,3,0)</f>
        <v>4251</v>
      </c>
      <c r="G146" s="15">
        <v>0</v>
      </c>
      <c r="H146" s="15">
        <v>0</v>
      </c>
      <c r="I146" s="15">
        <f>VLOOKUP($A146,[1]Hoja1!$A$9:$AM$280,4,0)</f>
        <v>0</v>
      </c>
      <c r="J146" s="15">
        <f>VLOOKUP($A146,[1]Hoja1!$A$9:$AM$280,5,0)+VLOOKUP($A146,[1]Hoja1!$A$9:$AM$280,6,0)</f>
        <v>96</v>
      </c>
      <c r="K146" s="16">
        <f>SUM(F146:J146)</f>
        <v>4347</v>
      </c>
      <c r="L146" s="15">
        <f>VLOOKUP($A146,[1]Hoja1!$A$9:$AM$280,26,0)</f>
        <v>-127.72</v>
      </c>
      <c r="M146" s="16">
        <f>+K146-L146</f>
        <v>4474.72</v>
      </c>
    </row>
    <row r="147" spans="1:13" x14ac:dyDescent="0.25">
      <c r="K147" s="27"/>
      <c r="L147" s="27"/>
      <c r="M147" s="27"/>
    </row>
    <row r="149" spans="1:13" x14ac:dyDescent="0.2">
      <c r="K149" s="33"/>
      <c r="L149" s="34"/>
      <c r="M149" s="34"/>
    </row>
    <row r="150" spans="1:13" x14ac:dyDescent="0.2">
      <c r="K150" s="35"/>
      <c r="L150" s="35"/>
      <c r="M150" s="35"/>
    </row>
    <row r="152" spans="1:13" ht="17.25" hidden="1" customHeight="1" x14ac:dyDescent="0.25"/>
    <row r="153" spans="1:13" ht="17.25" hidden="1" customHeight="1" x14ac:dyDescent="0.25">
      <c r="F153" s="26">
        <f>SUBTOTAL(109,F7:F152)</f>
        <v>708639.42</v>
      </c>
      <c r="J153" s="26"/>
      <c r="K153" s="26"/>
      <c r="L153" s="26"/>
      <c r="M153" s="26"/>
    </row>
    <row r="154" spans="1:13" ht="17.25" hidden="1" customHeight="1" x14ac:dyDescent="0.2">
      <c r="F154" s="26">
        <f>+[2]Hoja1!$C$88</f>
        <v>496744</v>
      </c>
      <c r="K154" s="31"/>
      <c r="L154" s="32"/>
      <c r="M154" s="32"/>
    </row>
    <row r="155" spans="1:13" ht="17.25" hidden="1" customHeight="1" x14ac:dyDescent="0.25">
      <c r="F155" s="26">
        <f>+F153-F154</f>
        <v>211895.42000000004</v>
      </c>
      <c r="L155" s="30"/>
      <c r="M155" s="30"/>
    </row>
    <row r="156" spans="1:13" ht="17.25" customHeight="1" x14ac:dyDescent="0.2">
      <c r="K156" s="35"/>
      <c r="L156" s="35"/>
      <c r="M156" s="35"/>
    </row>
    <row r="157" spans="1:13" ht="17.25" customHeight="1" x14ac:dyDescent="0.25">
      <c r="K157" s="30"/>
      <c r="L157" s="30"/>
      <c r="M157" s="30"/>
    </row>
    <row r="158" spans="1:13" ht="17.25" customHeight="1" x14ac:dyDescent="0.25"/>
    <row r="159" spans="1:13" ht="17.25" customHeight="1" x14ac:dyDescent="0.25"/>
    <row r="160" spans="1:13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</sheetData>
  <autoFilter ref="A6:M151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50">
    <cfRule type="cellIs" dxfId="2" priority="2" operator="lessThan">
      <formula>0</formula>
    </cfRule>
  </conditionalFormatting>
  <conditionalFormatting sqref="L150:M150">
    <cfRule type="cellIs" dxfId="1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2021-11-12T18:22:38Z</dcterms:modified>
</cp:coreProperties>
</file>