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0" yWindow="0" windowWidth="24000" windowHeight="9180"/>
  </bookViews>
  <sheets>
    <sheet name="Septiembre" sheetId="1" r:id="rId1"/>
  </sheets>
  <externalReferences>
    <externalReference r:id="rId2"/>
    <externalReference r:id="rId3"/>
  </externalReferences>
  <definedNames>
    <definedName name="_xlnm._FilterDatabase" localSheetId="0" hidden="1">Septiembre!$A$6:$M$153</definedName>
    <definedName name="_xlnm.Print_Area" localSheetId="0">Septiembre!$A$1:$M$148</definedName>
    <definedName name="_xlnm.Print_Titles" localSheetId="0">Septiembre!$1:$6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" i="1" l="1"/>
  <c r="E107" i="1" s="1"/>
  <c r="G107" i="1"/>
  <c r="H107" i="1"/>
  <c r="I107" i="1"/>
  <c r="J107" i="1"/>
  <c r="L107" i="1"/>
  <c r="F138" i="1"/>
  <c r="G138" i="1"/>
  <c r="H138" i="1"/>
  <c r="I138" i="1"/>
  <c r="J138" i="1"/>
  <c r="L138" i="1"/>
  <c r="F139" i="1"/>
  <c r="G139" i="1"/>
  <c r="H139" i="1"/>
  <c r="I139" i="1"/>
  <c r="J139" i="1"/>
  <c r="L139" i="1"/>
  <c r="L148" i="1"/>
  <c r="L145" i="1"/>
  <c r="L142" i="1"/>
  <c r="L135" i="1"/>
  <c r="L132" i="1"/>
  <c r="L131" i="1"/>
  <c r="L130" i="1"/>
  <c r="L127" i="1"/>
  <c r="L126" i="1"/>
  <c r="L125" i="1"/>
  <c r="L124" i="1"/>
  <c r="L121" i="1"/>
  <c r="L120" i="1"/>
  <c r="L117" i="1"/>
  <c r="L116" i="1"/>
  <c r="L115" i="1"/>
  <c r="L114" i="1"/>
  <c r="L113" i="1"/>
  <c r="L110" i="1"/>
  <c r="L106" i="1"/>
  <c r="L103" i="1"/>
  <c r="L102" i="1"/>
  <c r="L99" i="1"/>
  <c r="L96" i="1"/>
  <c r="L95" i="1"/>
  <c r="L92" i="1"/>
  <c r="L91" i="1"/>
  <c r="L88" i="1"/>
  <c r="L84" i="1"/>
  <c r="L83" i="1"/>
  <c r="L82" i="1"/>
  <c r="L81" i="1"/>
  <c r="L80" i="1"/>
  <c r="L79" i="1"/>
  <c r="L78" i="1"/>
  <c r="L75" i="1"/>
  <c r="L74" i="1"/>
  <c r="L73" i="1"/>
  <c r="L72" i="1"/>
  <c r="L71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2" i="1"/>
  <c r="L41" i="1"/>
  <c r="L40" i="1"/>
  <c r="L39" i="1"/>
  <c r="L38" i="1"/>
  <c r="L35" i="1"/>
  <c r="L32" i="1"/>
  <c r="L31" i="1"/>
  <c r="L30" i="1"/>
  <c r="L29" i="1"/>
  <c r="L28" i="1"/>
  <c r="L27" i="1"/>
  <c r="L26" i="1"/>
  <c r="L23" i="1"/>
  <c r="L22" i="1"/>
  <c r="L21" i="1"/>
  <c r="L18" i="1"/>
  <c r="L15" i="1"/>
  <c r="L14" i="1"/>
  <c r="L13" i="1"/>
  <c r="L12" i="1"/>
  <c r="L11" i="1"/>
  <c r="L10" i="1"/>
  <c r="L9" i="1"/>
  <c r="L8" i="1"/>
  <c r="J148" i="1"/>
  <c r="I148" i="1"/>
  <c r="H148" i="1"/>
  <c r="G148" i="1"/>
  <c r="F148" i="1"/>
  <c r="J145" i="1"/>
  <c r="I145" i="1"/>
  <c r="H145" i="1"/>
  <c r="G145" i="1"/>
  <c r="F145" i="1"/>
  <c r="J142" i="1"/>
  <c r="I142" i="1"/>
  <c r="H142" i="1"/>
  <c r="G142" i="1"/>
  <c r="F142" i="1"/>
  <c r="J135" i="1"/>
  <c r="I135" i="1"/>
  <c r="H135" i="1"/>
  <c r="G135" i="1"/>
  <c r="F135" i="1"/>
  <c r="J132" i="1"/>
  <c r="I132" i="1"/>
  <c r="H132" i="1"/>
  <c r="G132" i="1"/>
  <c r="F132" i="1"/>
  <c r="J131" i="1"/>
  <c r="I131" i="1"/>
  <c r="H131" i="1"/>
  <c r="G131" i="1"/>
  <c r="F131" i="1"/>
  <c r="J130" i="1"/>
  <c r="I130" i="1"/>
  <c r="H130" i="1"/>
  <c r="G130" i="1"/>
  <c r="F130" i="1"/>
  <c r="J127" i="1"/>
  <c r="I127" i="1"/>
  <c r="H127" i="1"/>
  <c r="G127" i="1"/>
  <c r="F127" i="1"/>
  <c r="J126" i="1"/>
  <c r="I126" i="1"/>
  <c r="H126" i="1"/>
  <c r="G126" i="1"/>
  <c r="F126" i="1"/>
  <c r="J125" i="1"/>
  <c r="I125" i="1"/>
  <c r="H125" i="1"/>
  <c r="G125" i="1"/>
  <c r="F125" i="1"/>
  <c r="J124" i="1"/>
  <c r="I124" i="1"/>
  <c r="H124" i="1"/>
  <c r="G124" i="1"/>
  <c r="F124" i="1"/>
  <c r="J121" i="1"/>
  <c r="I121" i="1"/>
  <c r="H121" i="1"/>
  <c r="G121" i="1"/>
  <c r="F121" i="1"/>
  <c r="J120" i="1"/>
  <c r="I120" i="1"/>
  <c r="H120" i="1"/>
  <c r="G120" i="1"/>
  <c r="F120" i="1"/>
  <c r="J117" i="1"/>
  <c r="I117" i="1"/>
  <c r="H117" i="1"/>
  <c r="G117" i="1"/>
  <c r="F117" i="1"/>
  <c r="J116" i="1"/>
  <c r="I116" i="1"/>
  <c r="H116" i="1"/>
  <c r="G116" i="1"/>
  <c r="F116" i="1"/>
  <c r="J115" i="1"/>
  <c r="I115" i="1"/>
  <c r="H115" i="1"/>
  <c r="G115" i="1"/>
  <c r="F115" i="1"/>
  <c r="J114" i="1"/>
  <c r="I114" i="1"/>
  <c r="H114" i="1"/>
  <c r="G114" i="1"/>
  <c r="F114" i="1"/>
  <c r="J113" i="1"/>
  <c r="I113" i="1"/>
  <c r="H113" i="1"/>
  <c r="G113" i="1"/>
  <c r="F113" i="1"/>
  <c r="J110" i="1"/>
  <c r="I110" i="1"/>
  <c r="H110" i="1"/>
  <c r="G110" i="1"/>
  <c r="F110" i="1"/>
  <c r="J106" i="1"/>
  <c r="I106" i="1"/>
  <c r="H106" i="1"/>
  <c r="G106" i="1"/>
  <c r="F106" i="1"/>
  <c r="J103" i="1"/>
  <c r="I103" i="1"/>
  <c r="H103" i="1"/>
  <c r="G103" i="1"/>
  <c r="F103" i="1"/>
  <c r="J102" i="1"/>
  <c r="I102" i="1"/>
  <c r="H102" i="1"/>
  <c r="G102" i="1"/>
  <c r="F102" i="1"/>
  <c r="J99" i="1"/>
  <c r="I99" i="1"/>
  <c r="H99" i="1"/>
  <c r="G99" i="1"/>
  <c r="F99" i="1"/>
  <c r="J96" i="1"/>
  <c r="I96" i="1"/>
  <c r="H96" i="1"/>
  <c r="G96" i="1"/>
  <c r="F96" i="1"/>
  <c r="J95" i="1"/>
  <c r="I95" i="1"/>
  <c r="H95" i="1"/>
  <c r="G95" i="1"/>
  <c r="F95" i="1"/>
  <c r="J92" i="1"/>
  <c r="I92" i="1"/>
  <c r="H92" i="1"/>
  <c r="G92" i="1"/>
  <c r="F92" i="1"/>
  <c r="J91" i="1"/>
  <c r="I91" i="1"/>
  <c r="H91" i="1"/>
  <c r="G91" i="1"/>
  <c r="F91" i="1"/>
  <c r="J88" i="1"/>
  <c r="I88" i="1"/>
  <c r="H88" i="1"/>
  <c r="G88" i="1"/>
  <c r="F88" i="1"/>
  <c r="J84" i="1"/>
  <c r="I84" i="1"/>
  <c r="H84" i="1"/>
  <c r="G84" i="1"/>
  <c r="F84" i="1"/>
  <c r="J83" i="1"/>
  <c r="I83" i="1"/>
  <c r="H83" i="1"/>
  <c r="G83" i="1"/>
  <c r="F83" i="1"/>
  <c r="J82" i="1"/>
  <c r="I82" i="1"/>
  <c r="H82" i="1"/>
  <c r="G82" i="1"/>
  <c r="F82" i="1"/>
  <c r="J81" i="1"/>
  <c r="I81" i="1"/>
  <c r="H81" i="1"/>
  <c r="G81" i="1"/>
  <c r="F81" i="1"/>
  <c r="J80" i="1"/>
  <c r="I80" i="1"/>
  <c r="H80" i="1"/>
  <c r="G80" i="1"/>
  <c r="F80" i="1"/>
  <c r="J79" i="1"/>
  <c r="I79" i="1"/>
  <c r="H79" i="1"/>
  <c r="G79" i="1"/>
  <c r="F79" i="1"/>
  <c r="J78" i="1"/>
  <c r="I78" i="1"/>
  <c r="H78" i="1"/>
  <c r="G78" i="1"/>
  <c r="F78" i="1"/>
  <c r="J75" i="1"/>
  <c r="I75" i="1"/>
  <c r="H75" i="1"/>
  <c r="G75" i="1"/>
  <c r="F75" i="1"/>
  <c r="J74" i="1"/>
  <c r="I74" i="1"/>
  <c r="H74" i="1"/>
  <c r="G74" i="1"/>
  <c r="F74" i="1"/>
  <c r="J73" i="1"/>
  <c r="I73" i="1"/>
  <c r="H73" i="1"/>
  <c r="G73" i="1"/>
  <c r="F73" i="1"/>
  <c r="J72" i="1"/>
  <c r="I72" i="1"/>
  <c r="H72" i="1"/>
  <c r="G72" i="1"/>
  <c r="F72" i="1"/>
  <c r="J71" i="1"/>
  <c r="I71" i="1"/>
  <c r="H71" i="1"/>
  <c r="G71" i="1"/>
  <c r="F71" i="1"/>
  <c r="J68" i="1"/>
  <c r="I68" i="1"/>
  <c r="H68" i="1"/>
  <c r="G68" i="1"/>
  <c r="F68" i="1"/>
  <c r="J67" i="1"/>
  <c r="I67" i="1"/>
  <c r="H67" i="1"/>
  <c r="G67" i="1"/>
  <c r="F67" i="1"/>
  <c r="J66" i="1"/>
  <c r="I66" i="1"/>
  <c r="H66" i="1"/>
  <c r="G66" i="1"/>
  <c r="F66" i="1"/>
  <c r="J65" i="1"/>
  <c r="I65" i="1"/>
  <c r="H65" i="1"/>
  <c r="G65" i="1"/>
  <c r="F65" i="1"/>
  <c r="J64" i="1"/>
  <c r="I64" i="1"/>
  <c r="H64" i="1"/>
  <c r="G64" i="1"/>
  <c r="F64" i="1"/>
  <c r="J63" i="1"/>
  <c r="I63" i="1"/>
  <c r="H63" i="1"/>
  <c r="G63" i="1"/>
  <c r="F63" i="1"/>
  <c r="J62" i="1"/>
  <c r="I62" i="1"/>
  <c r="H62" i="1"/>
  <c r="G62" i="1"/>
  <c r="F62" i="1"/>
  <c r="J61" i="1"/>
  <c r="I61" i="1"/>
  <c r="H61" i="1"/>
  <c r="G61" i="1"/>
  <c r="F61" i="1"/>
  <c r="J60" i="1"/>
  <c r="I60" i="1"/>
  <c r="H60" i="1"/>
  <c r="G60" i="1"/>
  <c r="F60" i="1"/>
  <c r="J59" i="1"/>
  <c r="I59" i="1"/>
  <c r="H59" i="1"/>
  <c r="G59" i="1"/>
  <c r="F59" i="1"/>
  <c r="J58" i="1"/>
  <c r="I58" i="1"/>
  <c r="H58" i="1"/>
  <c r="G58" i="1"/>
  <c r="F58" i="1"/>
  <c r="J57" i="1"/>
  <c r="I57" i="1"/>
  <c r="H57" i="1"/>
  <c r="G57" i="1"/>
  <c r="F57" i="1"/>
  <c r="J56" i="1"/>
  <c r="I56" i="1"/>
  <c r="H56" i="1"/>
  <c r="G56" i="1"/>
  <c r="F56" i="1"/>
  <c r="J55" i="1"/>
  <c r="I55" i="1"/>
  <c r="H55" i="1"/>
  <c r="G55" i="1"/>
  <c r="F55" i="1"/>
  <c r="J54" i="1"/>
  <c r="I54" i="1"/>
  <c r="H54" i="1"/>
  <c r="G54" i="1"/>
  <c r="F54" i="1"/>
  <c r="J53" i="1"/>
  <c r="I53" i="1"/>
  <c r="H53" i="1"/>
  <c r="G53" i="1"/>
  <c r="F53" i="1"/>
  <c r="J52" i="1"/>
  <c r="I52" i="1"/>
  <c r="H52" i="1"/>
  <c r="G52" i="1"/>
  <c r="F52" i="1"/>
  <c r="J51" i="1"/>
  <c r="I51" i="1"/>
  <c r="H51" i="1"/>
  <c r="G51" i="1"/>
  <c r="F51" i="1"/>
  <c r="J50" i="1"/>
  <c r="I50" i="1"/>
  <c r="H50" i="1"/>
  <c r="G50" i="1"/>
  <c r="F50" i="1"/>
  <c r="J49" i="1"/>
  <c r="I49" i="1"/>
  <c r="H49" i="1"/>
  <c r="G49" i="1"/>
  <c r="F49" i="1"/>
  <c r="J48" i="1"/>
  <c r="I48" i="1"/>
  <c r="H48" i="1"/>
  <c r="G48" i="1"/>
  <c r="F48" i="1"/>
  <c r="J47" i="1"/>
  <c r="I47" i="1"/>
  <c r="H47" i="1"/>
  <c r="G47" i="1"/>
  <c r="F47" i="1"/>
  <c r="J46" i="1"/>
  <c r="I46" i="1"/>
  <c r="H46" i="1"/>
  <c r="G46" i="1"/>
  <c r="F46" i="1"/>
  <c r="J45" i="1"/>
  <c r="I45" i="1"/>
  <c r="H45" i="1"/>
  <c r="G45" i="1"/>
  <c r="F45" i="1"/>
  <c r="J42" i="1"/>
  <c r="I42" i="1"/>
  <c r="H42" i="1"/>
  <c r="G42" i="1"/>
  <c r="F42" i="1"/>
  <c r="J41" i="1"/>
  <c r="I41" i="1"/>
  <c r="H41" i="1"/>
  <c r="G41" i="1"/>
  <c r="F41" i="1"/>
  <c r="J40" i="1"/>
  <c r="I40" i="1"/>
  <c r="H40" i="1"/>
  <c r="G40" i="1"/>
  <c r="F40" i="1"/>
  <c r="J39" i="1"/>
  <c r="I39" i="1"/>
  <c r="H39" i="1"/>
  <c r="G39" i="1"/>
  <c r="F39" i="1"/>
  <c r="J38" i="1"/>
  <c r="I38" i="1"/>
  <c r="H38" i="1"/>
  <c r="G38" i="1"/>
  <c r="F38" i="1"/>
  <c r="J35" i="1"/>
  <c r="I35" i="1"/>
  <c r="H35" i="1"/>
  <c r="G35" i="1"/>
  <c r="F35" i="1"/>
  <c r="J32" i="1"/>
  <c r="I32" i="1"/>
  <c r="H32" i="1"/>
  <c r="G32" i="1"/>
  <c r="F32" i="1"/>
  <c r="J31" i="1"/>
  <c r="I31" i="1"/>
  <c r="H31" i="1"/>
  <c r="G31" i="1"/>
  <c r="F31" i="1"/>
  <c r="J30" i="1"/>
  <c r="I30" i="1"/>
  <c r="H30" i="1"/>
  <c r="G30" i="1"/>
  <c r="F30" i="1"/>
  <c r="J29" i="1"/>
  <c r="I29" i="1"/>
  <c r="H29" i="1"/>
  <c r="G29" i="1"/>
  <c r="F29" i="1"/>
  <c r="J28" i="1"/>
  <c r="I28" i="1"/>
  <c r="H28" i="1"/>
  <c r="G28" i="1"/>
  <c r="F28" i="1"/>
  <c r="J27" i="1"/>
  <c r="I27" i="1"/>
  <c r="H27" i="1"/>
  <c r="G27" i="1"/>
  <c r="F27" i="1"/>
  <c r="J26" i="1"/>
  <c r="I26" i="1"/>
  <c r="H26" i="1"/>
  <c r="G26" i="1"/>
  <c r="F26" i="1"/>
  <c r="J23" i="1"/>
  <c r="I23" i="1"/>
  <c r="H23" i="1"/>
  <c r="G23" i="1"/>
  <c r="F23" i="1"/>
  <c r="J22" i="1"/>
  <c r="I22" i="1"/>
  <c r="H22" i="1"/>
  <c r="G22" i="1"/>
  <c r="F22" i="1"/>
  <c r="J21" i="1"/>
  <c r="I21" i="1"/>
  <c r="H21" i="1"/>
  <c r="G21" i="1"/>
  <c r="F21" i="1"/>
  <c r="J18" i="1"/>
  <c r="I18" i="1"/>
  <c r="H18" i="1"/>
  <c r="G18" i="1"/>
  <c r="F18" i="1"/>
  <c r="J15" i="1"/>
  <c r="I15" i="1"/>
  <c r="H15" i="1"/>
  <c r="G15" i="1"/>
  <c r="F15" i="1"/>
  <c r="J14" i="1"/>
  <c r="I14" i="1"/>
  <c r="H14" i="1"/>
  <c r="G14" i="1"/>
  <c r="F14" i="1"/>
  <c r="J13" i="1"/>
  <c r="I13" i="1"/>
  <c r="H13" i="1"/>
  <c r="G13" i="1"/>
  <c r="F13" i="1"/>
  <c r="J12" i="1"/>
  <c r="I12" i="1"/>
  <c r="H12" i="1"/>
  <c r="G12" i="1"/>
  <c r="F12" i="1"/>
  <c r="J11" i="1"/>
  <c r="I11" i="1"/>
  <c r="H11" i="1"/>
  <c r="G11" i="1"/>
  <c r="F11" i="1"/>
  <c r="J10" i="1"/>
  <c r="I10" i="1"/>
  <c r="H10" i="1"/>
  <c r="G10" i="1"/>
  <c r="F10" i="1"/>
  <c r="J9" i="1"/>
  <c r="I9" i="1"/>
  <c r="H9" i="1"/>
  <c r="G9" i="1"/>
  <c r="F9" i="1"/>
  <c r="J8" i="1"/>
  <c r="H8" i="1"/>
  <c r="I8" i="1"/>
  <c r="G8" i="1"/>
  <c r="F8" i="1"/>
  <c r="K107" i="1" l="1"/>
  <c r="M107" i="1" s="1"/>
  <c r="K139" i="1"/>
  <c r="M139" i="1" s="1"/>
  <c r="E139" i="1"/>
  <c r="K138" i="1"/>
  <c r="M138" i="1" s="1"/>
  <c r="E138" i="1"/>
  <c r="K73" i="1"/>
  <c r="K92" i="1"/>
  <c r="K113" i="1"/>
  <c r="K145" i="1"/>
  <c r="K32" i="1"/>
  <c r="K46" i="1"/>
  <c r="K52" i="1"/>
  <c r="K67" i="1"/>
  <c r="K71" i="1"/>
  <c r="K75" i="1"/>
  <c r="K83" i="1"/>
  <c r="K106" i="1"/>
  <c r="K117" i="1"/>
  <c r="K127" i="1"/>
  <c r="K131" i="1"/>
  <c r="K9" i="1"/>
  <c r="K13" i="1"/>
  <c r="K21" i="1"/>
  <c r="K27" i="1"/>
  <c r="K30" i="1"/>
  <c r="K38" i="1"/>
  <c r="K42" i="1"/>
  <c r="K50" i="1"/>
  <c r="K56" i="1"/>
  <c r="K62" i="1"/>
  <c r="K64" i="1"/>
  <c r="K88" i="1"/>
  <c r="K96" i="1"/>
  <c r="K102" i="1"/>
  <c r="K115" i="1"/>
  <c r="K121" i="1"/>
  <c r="K135" i="1"/>
  <c r="K15" i="1"/>
  <c r="K23" i="1"/>
  <c r="K29" i="1"/>
  <c r="K53" i="1"/>
  <c r="K61" i="1"/>
  <c r="K66" i="1"/>
  <c r="K72" i="1"/>
  <c r="K78" i="1"/>
  <c r="K82" i="1"/>
  <c r="K91" i="1"/>
  <c r="K99" i="1"/>
  <c r="K110" i="1"/>
  <c r="K116" i="1"/>
  <c r="K124" i="1"/>
  <c r="K130" i="1"/>
  <c r="K148" i="1"/>
  <c r="K28" i="1"/>
  <c r="K40" i="1"/>
  <c r="K48" i="1"/>
  <c r="K54" i="1"/>
  <c r="K58" i="1"/>
  <c r="K60" i="1"/>
  <c r="K79" i="1"/>
  <c r="K81" i="1"/>
  <c r="K125" i="1"/>
  <c r="K11" i="1"/>
  <c r="K39" i="1"/>
  <c r="K45" i="1"/>
  <c r="K49" i="1"/>
  <c r="K57" i="1"/>
  <c r="K10" i="1"/>
  <c r="K12" i="1"/>
  <c r="K14" i="1"/>
  <c r="K18" i="1"/>
  <c r="K22" i="1"/>
  <c r="K26" i="1"/>
  <c r="K31" i="1"/>
  <c r="K35" i="1"/>
  <c r="K41" i="1"/>
  <c r="K47" i="1"/>
  <c r="K51" i="1"/>
  <c r="K55" i="1"/>
  <c r="K59" i="1"/>
  <c r="K63" i="1"/>
  <c r="K65" i="1"/>
  <c r="K68" i="1"/>
  <c r="K74" i="1"/>
  <c r="K80" i="1"/>
  <c r="K84" i="1"/>
  <c r="K95" i="1"/>
  <c r="K103" i="1"/>
  <c r="K114" i="1"/>
  <c r="K120" i="1"/>
  <c r="K126" i="1"/>
  <c r="K132" i="1"/>
  <c r="K142" i="1"/>
  <c r="E22" i="1"/>
  <c r="E66" i="1"/>
  <c r="E67" i="1"/>
  <c r="E82" i="1"/>
  <c r="E80" i="1"/>
  <c r="E145" i="1"/>
  <c r="E135" i="1"/>
  <c r="E131" i="1"/>
  <c r="E127" i="1"/>
  <c r="E125" i="1"/>
  <c r="E121" i="1"/>
  <c r="E117" i="1"/>
  <c r="E115" i="1"/>
  <c r="E113" i="1"/>
  <c r="E106" i="1"/>
  <c r="E102" i="1"/>
  <c r="E96" i="1"/>
  <c r="E92" i="1"/>
  <c r="E91" i="1"/>
  <c r="E84" i="1"/>
  <c r="E83" i="1"/>
  <c r="E79" i="1"/>
  <c r="E75" i="1"/>
  <c r="E73" i="1"/>
  <c r="E71" i="1"/>
  <c r="E64" i="1"/>
  <c r="E62" i="1"/>
  <c r="E60" i="1"/>
  <c r="E58" i="1"/>
  <c r="E56" i="1"/>
  <c r="E54" i="1"/>
  <c r="E52" i="1"/>
  <c r="E50" i="1"/>
  <c r="E48" i="1"/>
  <c r="E46" i="1"/>
  <c r="E42" i="1"/>
  <c r="E40" i="1"/>
  <c r="E38" i="1"/>
  <c r="E32" i="1"/>
  <c r="E30" i="1"/>
  <c r="E28" i="1"/>
  <c r="E26" i="1"/>
  <c r="E23" i="1"/>
  <c r="E142" i="1"/>
  <c r="E15" i="1"/>
  <c r="E14" i="1"/>
  <c r="E13" i="1"/>
  <c r="E12" i="1"/>
  <c r="E11" i="1"/>
  <c r="E9" i="1"/>
  <c r="M22" i="1" l="1"/>
  <c r="M66" i="1"/>
  <c r="M67" i="1"/>
  <c r="M82" i="1"/>
  <c r="M80" i="1"/>
  <c r="M79" i="1"/>
  <c r="M96" i="1"/>
  <c r="M30" i="1"/>
  <c r="M127" i="1"/>
  <c r="M15" i="1"/>
  <c r="M115" i="1"/>
  <c r="M42" i="1"/>
  <c r="M60" i="1"/>
  <c r="M84" i="1"/>
  <c r="M117" i="1"/>
  <c r="M145" i="1"/>
  <c r="M18" i="1"/>
  <c r="M9" i="1"/>
  <c r="M41" i="1"/>
  <c r="M59" i="1"/>
  <c r="M106" i="1"/>
  <c r="M11" i="1"/>
  <c r="M23" i="1"/>
  <c r="M32" i="1"/>
  <c r="M73" i="1"/>
  <c r="M91" i="1"/>
  <c r="M121" i="1"/>
  <c r="M131" i="1"/>
  <c r="M28" i="1"/>
  <c r="M51" i="1"/>
  <c r="M52" i="1"/>
  <c r="M71" i="1"/>
  <c r="M83" i="1"/>
  <c r="M102" i="1"/>
  <c r="E18" i="1"/>
  <c r="M26" i="1"/>
  <c r="M38" i="1"/>
  <c r="M47" i="1"/>
  <c r="M48" i="1"/>
  <c r="M55" i="1"/>
  <c r="M56" i="1"/>
  <c r="M63" i="1"/>
  <c r="M64" i="1"/>
  <c r="M75" i="1"/>
  <c r="M92" i="1"/>
  <c r="M113" i="1"/>
  <c r="M125" i="1"/>
  <c r="M135" i="1"/>
  <c r="M10" i="1"/>
  <c r="M13" i="1"/>
  <c r="M35" i="1"/>
  <c r="E35" i="1"/>
  <c r="E88" i="1"/>
  <c r="M88" i="1"/>
  <c r="E103" i="1"/>
  <c r="M103" i="1"/>
  <c r="E114" i="1"/>
  <c r="M114" i="1"/>
  <c r="E120" i="1"/>
  <c r="M120" i="1"/>
  <c r="E126" i="1"/>
  <c r="M126" i="1"/>
  <c r="E132" i="1"/>
  <c r="M132" i="1"/>
  <c r="E29" i="1"/>
  <c r="M29" i="1"/>
  <c r="E65" i="1"/>
  <c r="M65" i="1"/>
  <c r="E72" i="1"/>
  <c r="M72" i="1"/>
  <c r="E78" i="1"/>
  <c r="M78" i="1"/>
  <c r="M21" i="1"/>
  <c r="E21" i="1"/>
  <c r="E95" i="1"/>
  <c r="M95" i="1"/>
  <c r="M142" i="1"/>
  <c r="M68" i="1"/>
  <c r="M74" i="1"/>
  <c r="M81" i="1"/>
  <c r="E148" i="1"/>
  <c r="M148" i="1"/>
  <c r="M12" i="1"/>
  <c r="M14" i="1"/>
  <c r="E10" i="1"/>
  <c r="M27" i="1"/>
  <c r="E27" i="1"/>
  <c r="M31" i="1"/>
  <c r="E31" i="1"/>
  <c r="E39" i="1"/>
  <c r="M39" i="1"/>
  <c r="M40" i="1"/>
  <c r="E45" i="1"/>
  <c r="M45" i="1"/>
  <c r="M46" i="1"/>
  <c r="E49" i="1"/>
  <c r="M49" i="1"/>
  <c r="M50" i="1"/>
  <c r="E53" i="1"/>
  <c r="M53" i="1"/>
  <c r="M54" i="1"/>
  <c r="E57" i="1"/>
  <c r="M57" i="1"/>
  <c r="M58" i="1"/>
  <c r="E61" i="1"/>
  <c r="M61" i="1"/>
  <c r="M62" i="1"/>
  <c r="M99" i="1"/>
  <c r="M110" i="1"/>
  <c r="M116" i="1"/>
  <c r="M124" i="1"/>
  <c r="M130" i="1"/>
  <c r="E41" i="1"/>
  <c r="E47" i="1"/>
  <c r="E51" i="1"/>
  <c r="E55" i="1"/>
  <c r="E59" i="1"/>
  <c r="E63" i="1"/>
  <c r="E68" i="1"/>
  <c r="E74" i="1"/>
  <c r="E81" i="1"/>
  <c r="E99" i="1"/>
  <c r="E110" i="1"/>
  <c r="E116" i="1"/>
  <c r="E124" i="1"/>
  <c r="E130" i="1"/>
  <c r="L150" i="1" l="1"/>
  <c r="E8" i="1" l="1"/>
  <c r="K8" i="1" l="1"/>
  <c r="M8" i="1" l="1"/>
  <c r="M150" i="1" l="1"/>
  <c r="L153" i="1"/>
  <c r="F156" i="1" l="1"/>
  <c r="L155" i="1" l="1"/>
  <c r="L157" i="1" s="1"/>
  <c r="K150" i="1"/>
  <c r="K153" i="1" s="1"/>
  <c r="K155" i="1" l="1"/>
  <c r="K157" i="1" s="1"/>
  <c r="F155" i="1"/>
  <c r="F157" i="1" s="1"/>
  <c r="M153" i="1" l="1"/>
  <c r="M155" i="1" s="1"/>
  <c r="M157" i="1" s="1"/>
</calcChain>
</file>

<file path=xl/sharedStrings.xml><?xml version="1.0" encoding="utf-8"?>
<sst xmlns="http://schemas.openxmlformats.org/spreadsheetml/2006/main" count="410" uniqueCount="250">
  <si>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</si>
  <si>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</si>
  <si>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</si>
  <si>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</si>
  <si>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</si>
  <si>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</si>
  <si>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</si>
  <si>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</si>
  <si>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</si>
  <si>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</si>
  <si>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</si>
  <si>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</si>
  <si>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</si>
  <si>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</si>
  <si>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</si>
  <si>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</si>
  <si>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De León Corona Jane Vanessa</t>
  </si>
  <si>
    <t>Auxiliar Administrativo</t>
  </si>
  <si>
    <t>Sueldos</t>
  </si>
  <si>
    <t>00216</t>
  </si>
  <si>
    <t>Decena Hernandez Lizette</t>
  </si>
  <si>
    <t>00113</t>
  </si>
  <si>
    <t>Hernandez Murillo Jose Adrian</t>
  </si>
  <si>
    <t>00199</t>
  </si>
  <si>
    <t>Meza Arana Mayra Gisela</t>
  </si>
  <si>
    <t>Departamento 4104 CDE SECRETARIA GENERAL</t>
  </si>
  <si>
    <t>00023</t>
  </si>
  <si>
    <t>Santoyo Ramos María Guadalupe</t>
  </si>
  <si>
    <t>Departamento 4106 CDE SECRETARIA DE ACCION ELECTORAL</t>
  </si>
  <si>
    <t>00202</t>
  </si>
  <si>
    <t>Arciniega Oropeza Alejandra Paola</t>
  </si>
  <si>
    <t>00743</t>
  </si>
  <si>
    <t>Martinez Macias  Norma Irene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</si>
  <si>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</si>
  <si>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</si>
  <si>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</si>
  <si>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</si>
  <si>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</si>
  <si>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</si>
  <si>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</si>
  <si>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</si>
  <si>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</si>
  <si>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</si>
  <si>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</si>
  <si>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</si>
  <si>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</si>
  <si>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</si>
  <si>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</si>
  <si>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</si>
  <si>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</si>
  <si>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</si>
  <si>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</si>
  <si>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</si>
  <si>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</si>
  <si>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</si>
  <si>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</si>
  <si>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Ramirez Gallegos Lorena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</si>
  <si>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</si>
  <si>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</si>
  <si>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</si>
  <si>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</si>
  <si>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</si>
  <si>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</si>
  <si>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</si>
  <si>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</si>
  <si>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</si>
  <si>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</si>
  <si>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</si>
  <si>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</si>
  <si>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</si>
  <si>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</si>
  <si>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</si>
  <si>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</si>
  <si>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Delgado Valenzuela Roberto</t>
  </si>
  <si>
    <t>Jubilado</t>
  </si>
  <si>
    <t>Rodriguez Ramirez Magdaleno</t>
  </si>
  <si>
    <t>Santillan Gonzalez Maria De La Paz</t>
  </si>
  <si>
    <t>Departamento 4105 CDE SECRETARIA DE ORGANIZACION</t>
  </si>
  <si>
    <t>00517</t>
  </si>
  <si>
    <t>Alvarado Rojas Mayra Alejandra</t>
  </si>
  <si>
    <t>00158</t>
  </si>
  <si>
    <t>Melendez Quezada Owen Mario</t>
  </si>
  <si>
    <t>Ortiz Mora Jose Alberto</t>
  </si>
  <si>
    <t>Departamento 4110 CDE SECRETARIA JURIDICA Y DE TRANSPARENCIA</t>
  </si>
  <si>
    <t>00195</t>
  </si>
  <si>
    <t>Murguia Escobedo Sandra Buenaventura</t>
  </si>
  <si>
    <t>Abogada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</si>
  <si>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</si>
  <si>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</si>
  <si>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</si>
  <si>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</si>
  <si>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</si>
  <si>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</si>
  <si>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</si>
  <si>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</si>
  <si>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</si>
  <si>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</si>
  <si>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</si>
  <si>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</si>
  <si>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</si>
  <si>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Flores Diaz Maria De La Luz</t>
  </si>
  <si>
    <t>Departamento 4501 ORG CNC</t>
  </si>
  <si>
    <t>00156</t>
  </si>
  <si>
    <t>Carrillo Carrillo Sandra Luz</t>
  </si>
  <si>
    <t>00096</t>
  </si>
  <si>
    <t>Sanchez Sanchez Micaela</t>
  </si>
  <si>
    <t>Gonzalez Vizcaino Maria Lucia</t>
  </si>
  <si>
    <t>Departamento 4502 ORG CNOP</t>
  </si>
  <si>
    <t>00781</t>
  </si>
  <si>
    <t>Hernandez Diaz Genesis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</si>
  <si>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</si>
  <si>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</si>
  <si>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</si>
  <si>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</si>
  <si>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</si>
  <si>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</si>
  <si>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</si>
  <si>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00846</t>
  </si>
  <si>
    <t>Gonzalez Real Blanca Lucero</t>
  </si>
  <si>
    <t>00845</t>
  </si>
  <si>
    <t>Cuellar Hernández Rocío Elizabeth</t>
  </si>
  <si>
    <t>Ortiz Gallardo Yuri Ernestina</t>
  </si>
  <si>
    <t>00842</t>
  </si>
  <si>
    <t>Rivas Padilla  Margarita</t>
  </si>
  <si>
    <t>00873</t>
  </si>
  <si>
    <t>Mendez Salcedo Jorge Alberto</t>
  </si>
  <si>
    <t>Sub-Secretario de Finanzas</t>
  </si>
  <si>
    <t>00874</t>
  </si>
  <si>
    <t>Resendiz Mora Martha Dolores</t>
  </si>
  <si>
    <t>Secretaria de Comunicación Social</t>
  </si>
  <si>
    <t>Secretario de Organización</t>
  </si>
  <si>
    <t>Guerrero Torres Edgar Emmanuel</t>
  </si>
  <si>
    <t>Hernandez Garcia Ramiro</t>
  </si>
  <si>
    <t>Enriquez Sierra Juan Pablo</t>
  </si>
  <si>
    <t>Presidente</t>
  </si>
  <si>
    <t>Administrativo</t>
  </si>
  <si>
    <t>Departamento 4108 CDE SECRETARIA DE GESTION SOCIAL</t>
  </si>
  <si>
    <t>Departamento 4112 CDE SECRETARIA TECNICA DEL CPE</t>
  </si>
  <si>
    <t>Gonzalez Ramirez Miriam Noemi</t>
  </si>
  <si>
    <t>López Samano Claudia</t>
  </si>
  <si>
    <t>Iñiguez Ibarra Gustavo</t>
  </si>
  <si>
    <t>Secretario de Procesos Internos</t>
  </si>
  <si>
    <t>Departamento 4303 SECT FRENTE JUVENIL REVOLUCIONARIO</t>
  </si>
  <si>
    <t>Chavez Mora Jesus Armando</t>
  </si>
  <si>
    <t>Chavira Vargas Jose Trinidad</t>
  </si>
  <si>
    <t>Ayala  Rodriguez Eliazer</t>
  </si>
  <si>
    <t>Encargado</t>
  </si>
  <si>
    <t>Camiruaga López Monica Del Carmen</t>
  </si>
  <si>
    <t>Gil Medina Miriam Elyada</t>
  </si>
  <si>
    <t>Secretaria Juridica y de Tranparencia</t>
  </si>
  <si>
    <t>REMUNERACIONES DEL ORGANO ESTRUCTURA ORGANICA</t>
  </si>
  <si>
    <t>Dominguez Vazquez Fernando</t>
  </si>
  <si>
    <t>00856</t>
  </si>
  <si>
    <t>00865</t>
  </si>
  <si>
    <t>00866</t>
  </si>
  <si>
    <t>00067</t>
  </si>
  <si>
    <t>00869</t>
  </si>
  <si>
    <t>00863</t>
  </si>
  <si>
    <t>00855</t>
  </si>
  <si>
    <t>00857</t>
  </si>
  <si>
    <t>00837</t>
  </si>
  <si>
    <t>00870</t>
  </si>
  <si>
    <t>00864</t>
  </si>
  <si>
    <t>00868</t>
  </si>
  <si>
    <t>00871</t>
  </si>
  <si>
    <t>00849</t>
  </si>
  <si>
    <t>00853</t>
  </si>
  <si>
    <t>00848</t>
  </si>
  <si>
    <t>00858</t>
  </si>
  <si>
    <t>00839</t>
  </si>
  <si>
    <t>00840</t>
  </si>
  <si>
    <t>00861</t>
  </si>
  <si>
    <t>00862</t>
  </si>
  <si>
    <t>00838</t>
  </si>
  <si>
    <t>00876</t>
  </si>
  <si>
    <t>Perez Palacios Jorge Antonio</t>
  </si>
  <si>
    <t>00850</t>
  </si>
  <si>
    <t>Becerra Iñiguez Julio Ricardo</t>
  </si>
  <si>
    <t>Negrete Francisco</t>
  </si>
  <si>
    <t>Departamento 9115 CDE COORD DE ORG Y CONSERVACION DE ARCHI</t>
  </si>
  <si>
    <t>Encargado de Archivo de Concentracion</t>
  </si>
  <si>
    <t>00879</t>
  </si>
  <si>
    <t>00878</t>
  </si>
  <si>
    <t>Tovar Covarrubias Brianda Jackeline</t>
  </si>
  <si>
    <t>00881</t>
  </si>
  <si>
    <t>Vazquez Ochoa Ismael Isaac</t>
  </si>
  <si>
    <t>00880</t>
  </si>
  <si>
    <t>Macias Lopez Roberto</t>
  </si>
  <si>
    <t>Sueldo - Bruto  Mensual</t>
  </si>
  <si>
    <t xml:space="preserve">Sueldos </t>
  </si>
  <si>
    <t>00885</t>
  </si>
  <si>
    <t>Homs Tirado Maria Elena</t>
  </si>
  <si>
    <t>Secretario de Administracion y Finanzas</t>
  </si>
  <si>
    <t>00886</t>
  </si>
  <si>
    <t>Robles Limon Carlos Guillermo</t>
  </si>
  <si>
    <t>Zamora Vazquez Samuel Hector</t>
  </si>
  <si>
    <t>00163</t>
  </si>
  <si>
    <t>00887</t>
  </si>
  <si>
    <t>De Leon Meza Hugo Fidencio</t>
  </si>
  <si>
    <t>00889</t>
  </si>
  <si>
    <t>Rodriguez Orozco Luis Manuel</t>
  </si>
  <si>
    <t>00891</t>
  </si>
  <si>
    <t>Anguiano Santiago Jorge Alejandro</t>
  </si>
  <si>
    <t>00860</t>
  </si>
  <si>
    <t>De La Torre Gonzalez Juan Carlos</t>
  </si>
  <si>
    <t xml:space="preserve">Secretario </t>
  </si>
  <si>
    <t>00902</t>
  </si>
  <si>
    <t>Diaz Cervantes Oscar Ivan</t>
  </si>
  <si>
    <t>00905</t>
  </si>
  <si>
    <t>Ortiz Perez Jose De Jesus</t>
  </si>
  <si>
    <t>00912</t>
  </si>
  <si>
    <t>Cuevas Chacon Jose Luis</t>
  </si>
  <si>
    <t>00908</t>
  </si>
  <si>
    <t>Martinez Garcia Alvaro</t>
  </si>
  <si>
    <t>00913</t>
  </si>
  <si>
    <t>Jimenez Villarroel Lisset Carolina</t>
  </si>
  <si>
    <t>00915</t>
  </si>
  <si>
    <t>Carrillo Vazquez Jose Manuel</t>
  </si>
  <si>
    <t>00910</t>
  </si>
  <si>
    <t>Rodriguez Prudencio Brenda Citlali</t>
  </si>
  <si>
    <t>00927</t>
  </si>
  <si>
    <t>Coronado Rojas Jenifer Yaneth</t>
  </si>
  <si>
    <t>00934</t>
  </si>
  <si>
    <t>Linares Villa Ruy Bernardo</t>
  </si>
  <si>
    <t>00933</t>
  </si>
  <si>
    <t>Gallardo Flores Emmanuel Alejandro</t>
  </si>
  <si>
    <t>00935</t>
  </si>
  <si>
    <t>Ruiz Nuño Martha Guadalupe</t>
  </si>
  <si>
    <t>00901</t>
  </si>
  <si>
    <t>Padilla Cruz Margarita</t>
  </si>
  <si>
    <t>00936</t>
  </si>
  <si>
    <t>Hernandez Arriaga Erik Daniel</t>
  </si>
  <si>
    <t>00939</t>
  </si>
  <si>
    <t>Cantu Perez Jose Manuel</t>
  </si>
  <si>
    <t>00940</t>
  </si>
  <si>
    <t>Alvarez Rostro Laura Patricia</t>
  </si>
  <si>
    <t>Departamento 4122 CDE SECRETARIA DE OPERACIÓN POLITICA</t>
  </si>
  <si>
    <t>00944</t>
  </si>
  <si>
    <t>Oceguera Macias Hector Salvador</t>
  </si>
  <si>
    <t>00943</t>
  </si>
  <si>
    <t>Reyes Rodriguez Daniela Alejandra</t>
  </si>
  <si>
    <t>00941</t>
  </si>
  <si>
    <t>Olivares Arevalo Ana Victoria</t>
  </si>
  <si>
    <t>00942</t>
  </si>
  <si>
    <t>Robles De León Ma Guadalupe</t>
  </si>
  <si>
    <t>00061</t>
  </si>
  <si>
    <t>Arreola Castañeda Alberto</t>
  </si>
  <si>
    <t>SEPTIEMBRE DE 2021</t>
  </si>
  <si>
    <t>00945</t>
  </si>
  <si>
    <t>Velasco Figueroa Dario 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</si>
</sst>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4">
    <xf numFmtId="0" fontId="0" fillId="0" borderId="0"/>
    <xf numFmtId="43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43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43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0" fontId="18" fillId="0" borderId="2" xfId="0" applyFont="1" applyBorder="1" applyAlignment="1">
      <alignment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43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49" fontId="21" fillId="0" borderId="0" xfId="0" applyNumberFormat="1" applyFont="1"/>
    <xf numFmtId="43" fontId="18" fillId="0" borderId="0" xfId="1" applyFont="1" applyAlignment="1">
      <alignment horizontal="right" vertical="center"/>
    </xf>
    <xf numFmtId="164" fontId="22" fillId="0" borderId="0" xfId="4" applyNumberFormat="1" applyFont="1"/>
    <xf numFmtId="164" fontId="22" fillId="0" borderId="0" xfId="4" applyNumberFormat="1" applyFont="1"/>
    <xf numFmtId="164" fontId="22" fillId="0" borderId="0" xfId="6" applyNumberFormat="1" applyFont="1"/>
    <xf numFmtId="164" fontId="22" fillId="0" borderId="0" xfId="7" applyNumberFormat="1" applyFont="1"/>
    <xf numFmtId="164" fontId="22" fillId="0" borderId="0" xfId="0" applyNumberFormat="1" applyFont="1"/>
    <xf numFmtId="49" fontId="18" fillId="0" borderId="0" xfId="0" applyNumberFormat="1" applyFont="1" applyBorder="1" applyAlignment="1">
      <alignment horizontal="center" vertical="center"/>
    </xf>
    <xf numFmtId="164" fontId="21" fillId="0" borderId="0" xfId="11" applyNumberFormat="1" applyFont="1"/>
    <xf numFmtId="49" fontId="21" fillId="0" borderId="0" xfId="11" applyNumberFormat="1" applyFont="1"/>
    <xf numFmtId="40" fontId="18" fillId="0" borderId="0" xfId="0" applyNumberFormat="1" applyFont="1" applyAlignment="1">
      <alignment vertical="center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10" xfId="10"/>
    <cellStyle name="Normal 11" xfId="11"/>
    <cellStyle name="Normal 12" xfId="12"/>
    <cellStyle name="Normal 13" xfId="13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11%20NOVIEMBRE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do%20de%20nomina/SULEDOS%2009%20SEPTIEMBRE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8">
          <cell r="C88">
            <v>496744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1">
          <cell r="A11" t="str">
            <v xml:space="preserve">    Reg. Pat. IMSS:  B9010102109</v>
          </cell>
        </row>
        <row r="13">
          <cell r="A13" t="str">
            <v>Departamento 13 JUBILADOS Y TERCERA E</v>
          </cell>
        </row>
        <row r="14">
          <cell r="A14" t="str">
            <v>00067</v>
          </cell>
          <cell r="B14" t="str">
            <v>Flores Diaz Maria De La Luz</v>
          </cell>
          <cell r="C14">
            <v>4251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4251</v>
          </cell>
          <cell r="N14">
            <v>0</v>
          </cell>
          <cell r="O14">
            <v>0</v>
          </cell>
          <cell r="P14">
            <v>0</v>
          </cell>
          <cell r="Q14">
            <v>-377.42</v>
          </cell>
          <cell r="R14">
            <v>-133.86000000000001</v>
          </cell>
          <cell r="S14">
            <v>243.58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-133.86000000000001</v>
          </cell>
          <cell r="AI14">
            <v>4384.8599999999997</v>
          </cell>
          <cell r="AJ14">
            <v>116.72</v>
          </cell>
          <cell r="AK14">
            <v>210.12</v>
          </cell>
          <cell r="AL14">
            <v>665.22</v>
          </cell>
          <cell r="AM14">
            <v>98.3</v>
          </cell>
        </row>
        <row r="15">
          <cell r="A15" t="str">
            <v>00845</v>
          </cell>
          <cell r="B15" t="str">
            <v>Santillan Gonzalez Maria De La Paz</v>
          </cell>
          <cell r="C15">
            <v>4251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4251</v>
          </cell>
          <cell r="N15">
            <v>0</v>
          </cell>
          <cell r="O15">
            <v>0</v>
          </cell>
          <cell r="P15">
            <v>0</v>
          </cell>
          <cell r="Q15">
            <v>-377.42</v>
          </cell>
          <cell r="R15">
            <v>-133.86000000000001</v>
          </cell>
          <cell r="S15">
            <v>243.58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-133.86000000000001</v>
          </cell>
          <cell r="AI15">
            <v>4384.8599999999997</v>
          </cell>
          <cell r="AJ15">
            <v>116.72</v>
          </cell>
          <cell r="AK15">
            <v>210.12</v>
          </cell>
          <cell r="AL15">
            <v>665.22</v>
          </cell>
          <cell r="AM15">
            <v>98.3</v>
          </cell>
        </row>
        <row r="16">
          <cell r="A16" t="str">
            <v>00846</v>
          </cell>
          <cell r="B16" t="str">
            <v>Rodriguez Ramirez Magdaleno</v>
          </cell>
          <cell r="C16">
            <v>4251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4251</v>
          </cell>
          <cell r="N16">
            <v>0</v>
          </cell>
          <cell r="O16">
            <v>0</v>
          </cell>
          <cell r="P16">
            <v>0</v>
          </cell>
          <cell r="Q16">
            <v>-377.42</v>
          </cell>
          <cell r="R16">
            <v>-133.86000000000001</v>
          </cell>
          <cell r="S16">
            <v>243.58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-133.86000000000001</v>
          </cell>
          <cell r="AI16">
            <v>4384.8599999999997</v>
          </cell>
          <cell r="AJ16">
            <v>116.72</v>
          </cell>
          <cell r="AK16">
            <v>210.12</v>
          </cell>
          <cell r="AL16">
            <v>665.22</v>
          </cell>
          <cell r="AM16">
            <v>98.3</v>
          </cell>
        </row>
        <row r="17">
          <cell r="A17" t="str">
            <v>00857</v>
          </cell>
          <cell r="B17" t="str">
            <v>Delgado Valenzuela Roberto</v>
          </cell>
          <cell r="C17">
            <v>5334.6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5334.6</v>
          </cell>
          <cell r="N17">
            <v>0</v>
          </cell>
          <cell r="O17">
            <v>0</v>
          </cell>
          <cell r="P17">
            <v>0</v>
          </cell>
          <cell r="Q17">
            <v>-290.76</v>
          </cell>
          <cell r="R17">
            <v>0</v>
          </cell>
          <cell r="S17">
            <v>312.92</v>
          </cell>
          <cell r="T17">
            <v>0</v>
          </cell>
          <cell r="U17">
            <v>22.16</v>
          </cell>
          <cell r="V17">
            <v>146.5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168.66</v>
          </cell>
          <cell r="AI17">
            <v>5165.9399999999996</v>
          </cell>
          <cell r="AJ17">
            <v>107.94</v>
          </cell>
          <cell r="AK17">
            <v>194.3</v>
          </cell>
          <cell r="AL17">
            <v>656.42</v>
          </cell>
          <cell r="AM17">
            <v>123.36</v>
          </cell>
        </row>
        <row r="18">
          <cell r="A18" t="str">
            <v>Total Depto</v>
          </cell>
          <cell r="C18" t="str">
            <v xml:space="preserve">  -----------------------</v>
          </cell>
          <cell r="D18" t="str">
            <v xml:space="preserve">  -----------------------</v>
          </cell>
          <cell r="E18" t="str">
            <v xml:space="preserve">  -----------------------</v>
          </cell>
          <cell r="F18" t="str">
            <v xml:space="preserve">  -----------------------</v>
          </cell>
          <cell r="G18" t="str">
            <v xml:space="preserve">  -----------------------</v>
          </cell>
          <cell r="H18" t="str">
            <v xml:space="preserve">  -----------------------</v>
          </cell>
          <cell r="I18" t="str">
            <v xml:space="preserve">  -----------------------</v>
          </cell>
          <cell r="J18" t="str">
            <v xml:space="preserve">  -----------------------</v>
          </cell>
          <cell r="K18" t="str">
            <v xml:space="preserve">  -----------------------</v>
          </cell>
          <cell r="L18" t="str">
            <v xml:space="preserve">  -----------------------</v>
          </cell>
          <cell r="M18" t="str">
            <v xml:space="preserve">  -----------------------</v>
          </cell>
          <cell r="N18" t="str">
            <v xml:space="preserve">  -----------------------</v>
          </cell>
          <cell r="O18" t="str">
            <v xml:space="preserve">  -----------------------</v>
          </cell>
          <cell r="P18" t="str">
            <v xml:space="preserve">  -----------------------</v>
          </cell>
          <cell r="Q18" t="str">
            <v xml:space="preserve">  -----------------------</v>
          </cell>
          <cell r="R18" t="str">
            <v xml:space="preserve">  -----------------------</v>
          </cell>
          <cell r="S18" t="str">
            <v xml:space="preserve">  -----------------------</v>
          </cell>
          <cell r="T18" t="str">
            <v xml:space="preserve">  -----------------------</v>
          </cell>
          <cell r="U18" t="str">
            <v xml:space="preserve">  -----------------------</v>
          </cell>
          <cell r="V18" t="str">
            <v xml:space="preserve">  -----------------------</v>
          </cell>
          <cell r="W18" t="str">
            <v xml:space="preserve">  -----------------------</v>
          </cell>
          <cell r="X18" t="str">
            <v xml:space="preserve">  -----------------------</v>
          </cell>
          <cell r="Y18" t="str">
            <v xml:space="preserve">  -----------------------</v>
          </cell>
          <cell r="Z18" t="str">
            <v xml:space="preserve">  -----------------------</v>
          </cell>
          <cell r="AA18" t="str">
            <v xml:space="preserve">  -----------------------</v>
          </cell>
          <cell r="AB18" t="str">
            <v xml:space="preserve">  -----------------------</v>
          </cell>
          <cell r="AC18" t="str">
            <v xml:space="preserve">  -----------------------</v>
          </cell>
          <cell r="AD18" t="str">
            <v xml:space="preserve">  -----------------------</v>
          </cell>
          <cell r="AE18" t="str">
            <v xml:space="preserve">  -----------------------</v>
          </cell>
          <cell r="AF18" t="str">
            <v xml:space="preserve">  -----------------------</v>
          </cell>
          <cell r="AG18" t="str">
            <v xml:space="preserve">  -----------------------</v>
          </cell>
          <cell r="AH18" t="str">
            <v xml:space="preserve">  -----------------------</v>
          </cell>
          <cell r="AI18" t="str">
            <v xml:space="preserve">  -----------------------</v>
          </cell>
          <cell r="AJ18" t="str">
            <v xml:space="preserve">  -----------------------</v>
          </cell>
          <cell r="AK18" t="str">
            <v xml:space="preserve">  -----------------------</v>
          </cell>
          <cell r="AL18" t="str">
            <v xml:space="preserve">  -----------------------</v>
          </cell>
          <cell r="AM18" t="str">
            <v xml:space="preserve">  -----------------------</v>
          </cell>
        </row>
        <row r="19">
          <cell r="C19">
            <v>18087.599999999999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18087.599999999999</v>
          </cell>
          <cell r="N19">
            <v>0</v>
          </cell>
          <cell r="O19">
            <v>0</v>
          </cell>
          <cell r="P19">
            <v>0</v>
          </cell>
          <cell r="Q19">
            <v>-1423.02</v>
          </cell>
          <cell r="R19">
            <v>-401.58</v>
          </cell>
          <cell r="S19">
            <v>1043.6600000000001</v>
          </cell>
          <cell r="T19">
            <v>0</v>
          </cell>
          <cell r="U19">
            <v>22.16</v>
          </cell>
          <cell r="V19">
            <v>146.5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-232.92</v>
          </cell>
          <cell r="AI19">
            <v>18320.52</v>
          </cell>
          <cell r="AJ19">
            <v>458.1</v>
          </cell>
          <cell r="AK19">
            <v>824.66</v>
          </cell>
          <cell r="AL19">
            <v>2652.08</v>
          </cell>
          <cell r="AM19">
            <v>418.26</v>
          </cell>
        </row>
        <row r="21">
          <cell r="A21" t="str">
            <v>Departamento 17 OMPRI</v>
          </cell>
        </row>
        <row r="22">
          <cell r="A22" t="str">
            <v>00156</v>
          </cell>
          <cell r="B22" t="str">
            <v>Carrillo Carrillo Sandra Luz</v>
          </cell>
          <cell r="C22">
            <v>7918.2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7918.2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591.12</v>
          </cell>
          <cell r="T22">
            <v>0</v>
          </cell>
          <cell r="U22">
            <v>591.12</v>
          </cell>
          <cell r="V22">
            <v>221.8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812.92</v>
          </cell>
          <cell r="AI22">
            <v>7105.28</v>
          </cell>
          <cell r="AJ22">
            <v>160.22</v>
          </cell>
          <cell r="AK22">
            <v>288.38</v>
          </cell>
          <cell r="AL22">
            <v>720.66</v>
          </cell>
          <cell r="AM22">
            <v>183.1</v>
          </cell>
        </row>
        <row r="23">
          <cell r="A23" t="str">
            <v>Total Depto</v>
          </cell>
          <cell r="C23" t="str">
            <v xml:space="preserve">  -----------------------</v>
          </cell>
          <cell r="D23" t="str">
            <v xml:space="preserve">  -----------------------</v>
          </cell>
          <cell r="E23" t="str">
            <v xml:space="preserve">  -----------------------</v>
          </cell>
          <cell r="F23" t="str">
            <v xml:space="preserve">  -----------------------</v>
          </cell>
          <cell r="G23" t="str">
            <v xml:space="preserve">  -----------------------</v>
          </cell>
          <cell r="H23" t="str">
            <v xml:space="preserve">  -----------------------</v>
          </cell>
          <cell r="I23" t="str">
            <v xml:space="preserve">  -----------------------</v>
          </cell>
          <cell r="J23" t="str">
            <v xml:space="preserve">  -----------------------</v>
          </cell>
          <cell r="K23" t="str">
            <v xml:space="preserve">  -----------------------</v>
          </cell>
          <cell r="L23" t="str">
            <v xml:space="preserve">  -----------------------</v>
          </cell>
          <cell r="M23" t="str">
            <v xml:space="preserve">  -----------------------</v>
          </cell>
          <cell r="N23" t="str">
            <v xml:space="preserve">  -----------------------</v>
          </cell>
          <cell r="O23" t="str">
            <v xml:space="preserve">  -----------------------</v>
          </cell>
          <cell r="P23" t="str">
            <v xml:space="preserve">  -----------------------</v>
          </cell>
          <cell r="Q23" t="str">
            <v xml:space="preserve">  -----------------------</v>
          </cell>
          <cell r="R23" t="str">
            <v xml:space="preserve">  -----------------------</v>
          </cell>
          <cell r="S23" t="str">
            <v xml:space="preserve">  -----------------------</v>
          </cell>
          <cell r="T23" t="str">
            <v xml:space="preserve">  -----------------------</v>
          </cell>
          <cell r="U23" t="str">
            <v xml:space="preserve">  -----------------------</v>
          </cell>
          <cell r="V23" t="str">
            <v xml:space="preserve">  -----------------------</v>
          </cell>
          <cell r="W23" t="str">
            <v xml:space="preserve">  -----------------------</v>
          </cell>
          <cell r="X23" t="str">
            <v xml:space="preserve">  -----------------------</v>
          </cell>
          <cell r="Y23" t="str">
            <v xml:space="preserve">  -----------------------</v>
          </cell>
          <cell r="Z23" t="str">
            <v xml:space="preserve">  -----------------------</v>
          </cell>
          <cell r="AA23" t="str">
            <v xml:space="preserve">  -----------------------</v>
          </cell>
          <cell r="AB23" t="str">
            <v xml:space="preserve">  -----------------------</v>
          </cell>
          <cell r="AC23" t="str">
            <v xml:space="preserve">  -----------------------</v>
          </cell>
          <cell r="AD23" t="str">
            <v xml:space="preserve">  -----------------------</v>
          </cell>
          <cell r="AE23" t="str">
            <v xml:space="preserve">  -----------------------</v>
          </cell>
          <cell r="AF23" t="str">
            <v xml:space="preserve">  -----------------------</v>
          </cell>
          <cell r="AG23" t="str">
            <v xml:space="preserve">  -----------------------</v>
          </cell>
          <cell r="AH23" t="str">
            <v xml:space="preserve">  -----------------------</v>
          </cell>
          <cell r="AI23" t="str">
            <v xml:space="preserve">  -----------------------</v>
          </cell>
          <cell r="AJ23" t="str">
            <v xml:space="preserve">  -----------------------</v>
          </cell>
          <cell r="AK23" t="str">
            <v xml:space="preserve">  -----------------------</v>
          </cell>
          <cell r="AL23" t="str">
            <v xml:space="preserve">  -----------------------</v>
          </cell>
          <cell r="AM23" t="str">
            <v xml:space="preserve">  -----------------------</v>
          </cell>
        </row>
        <row r="24">
          <cell r="C24">
            <v>7918.2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7918.2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591.12</v>
          </cell>
          <cell r="T24">
            <v>0</v>
          </cell>
          <cell r="U24">
            <v>591.12</v>
          </cell>
          <cell r="V24">
            <v>221.8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812.92</v>
          </cell>
          <cell r="AI24">
            <v>7105.28</v>
          </cell>
          <cell r="AJ24">
            <v>160.22</v>
          </cell>
          <cell r="AK24">
            <v>288.38</v>
          </cell>
          <cell r="AL24">
            <v>720.66</v>
          </cell>
          <cell r="AM24">
            <v>183.1</v>
          </cell>
        </row>
        <row r="26">
          <cell r="A26" t="str">
            <v>Departamento 24 SECRETARIA GRAL</v>
          </cell>
        </row>
        <row r="27">
          <cell r="A27" t="str">
            <v>00874</v>
          </cell>
          <cell r="B27" t="str">
            <v>Camiruaga Lopez Monica Del Carmen</v>
          </cell>
          <cell r="C27">
            <v>4400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5545.1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9945.1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842.81</v>
          </cell>
          <cell r="T27">
            <v>0</v>
          </cell>
          <cell r="U27">
            <v>842.81</v>
          </cell>
          <cell r="V27">
            <v>211.7</v>
          </cell>
          <cell r="W27">
            <v>4000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5054.51</v>
          </cell>
          <cell r="AI27">
            <v>4890.59</v>
          </cell>
          <cell r="AJ27">
            <v>148.43</v>
          </cell>
          <cell r="AK27">
            <v>267.16000000000003</v>
          </cell>
          <cell r="AL27">
            <v>578.88</v>
          </cell>
          <cell r="AM27">
            <v>231.3</v>
          </cell>
        </row>
        <row r="28">
          <cell r="A28" t="str">
            <v>Total Depto</v>
          </cell>
          <cell r="C28" t="str">
            <v xml:space="preserve">  -----------------------</v>
          </cell>
          <cell r="D28" t="str">
            <v xml:space="preserve">  -----------------------</v>
          </cell>
          <cell r="E28" t="str">
            <v xml:space="preserve">  -----------------------</v>
          </cell>
          <cell r="F28" t="str">
            <v xml:space="preserve">  -----------------------</v>
          </cell>
          <cell r="G28" t="str">
            <v xml:space="preserve">  -----------------------</v>
          </cell>
          <cell r="H28" t="str">
            <v xml:space="preserve">  -----------------------</v>
          </cell>
          <cell r="I28" t="str">
            <v xml:space="preserve">  -----------------------</v>
          </cell>
          <cell r="J28" t="str">
            <v xml:space="preserve">  -----------------------</v>
          </cell>
          <cell r="K28" t="str">
            <v xml:space="preserve">  -----------------------</v>
          </cell>
          <cell r="L28" t="str">
            <v xml:space="preserve">  -----------------------</v>
          </cell>
          <cell r="M28" t="str">
            <v xml:space="preserve">  -----------------------</v>
          </cell>
          <cell r="N28" t="str">
            <v xml:space="preserve">  -----------------------</v>
          </cell>
          <cell r="O28" t="str">
            <v xml:space="preserve">  -----------------------</v>
          </cell>
          <cell r="P28" t="str">
            <v xml:space="preserve">  -----------------------</v>
          </cell>
          <cell r="Q28" t="str">
            <v xml:space="preserve">  -----------------------</v>
          </cell>
          <cell r="R28" t="str">
            <v xml:space="preserve">  -----------------------</v>
          </cell>
          <cell r="S28" t="str">
            <v xml:space="preserve">  -----------------------</v>
          </cell>
          <cell r="T28" t="str">
            <v xml:space="preserve">  -----------------------</v>
          </cell>
          <cell r="U28" t="str">
            <v xml:space="preserve">  -----------------------</v>
          </cell>
          <cell r="V28" t="str">
            <v xml:space="preserve">  -----------------------</v>
          </cell>
          <cell r="W28" t="str">
            <v xml:space="preserve">  -----------------------</v>
          </cell>
          <cell r="X28" t="str">
            <v xml:space="preserve">  -----------------------</v>
          </cell>
          <cell r="Y28" t="str">
            <v xml:space="preserve">  -----------------------</v>
          </cell>
          <cell r="Z28" t="str">
            <v xml:space="preserve">  -----------------------</v>
          </cell>
          <cell r="AA28" t="str">
            <v xml:space="preserve">  -----------------------</v>
          </cell>
          <cell r="AB28" t="str">
            <v xml:space="preserve">  -----------------------</v>
          </cell>
          <cell r="AC28" t="str">
            <v xml:space="preserve">  -----------------------</v>
          </cell>
          <cell r="AD28" t="str">
            <v xml:space="preserve">  -----------------------</v>
          </cell>
          <cell r="AE28" t="str">
            <v xml:space="preserve">  -----------------------</v>
          </cell>
          <cell r="AF28" t="str">
            <v xml:space="preserve">  -----------------------</v>
          </cell>
          <cell r="AG28" t="str">
            <v xml:space="preserve">  -----------------------</v>
          </cell>
          <cell r="AH28" t="str">
            <v xml:space="preserve">  -----------------------</v>
          </cell>
          <cell r="AI28" t="str">
            <v xml:space="preserve">  -----------------------</v>
          </cell>
          <cell r="AJ28" t="str">
            <v xml:space="preserve">  -----------------------</v>
          </cell>
          <cell r="AK28" t="str">
            <v xml:space="preserve">  -----------------------</v>
          </cell>
          <cell r="AL28" t="str">
            <v xml:space="preserve">  -----------------------</v>
          </cell>
          <cell r="AM28" t="str">
            <v xml:space="preserve">  -----------------------</v>
          </cell>
        </row>
        <row r="29">
          <cell r="C29">
            <v>4400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5545.1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9945.1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842.81</v>
          </cell>
          <cell r="T29">
            <v>0</v>
          </cell>
          <cell r="U29">
            <v>842.81</v>
          </cell>
          <cell r="V29">
            <v>211.7</v>
          </cell>
          <cell r="W29">
            <v>4000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5054.51</v>
          </cell>
          <cell r="AI29">
            <v>4890.59</v>
          </cell>
          <cell r="AJ29">
            <v>148.43</v>
          </cell>
          <cell r="AK29">
            <v>267.16000000000003</v>
          </cell>
          <cell r="AL29">
            <v>578.88</v>
          </cell>
          <cell r="AM29">
            <v>231.3</v>
          </cell>
        </row>
        <row r="31">
          <cell r="A31" t="str">
            <v>Departamento 60 CDE SECRETARIA JURIDICA Y DE TRANSPARENC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7918.2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2000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9918.2000000000007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830.74</v>
          </cell>
          <cell r="T32">
            <v>0</v>
          </cell>
          <cell r="U32">
            <v>830.74</v>
          </cell>
          <cell r="V32">
            <v>276.36</v>
          </cell>
          <cell r="W32">
            <v>1000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2107.1</v>
          </cell>
          <cell r="AI32">
            <v>7811.1</v>
          </cell>
          <cell r="AJ32">
            <v>194.64</v>
          </cell>
          <cell r="AK32">
            <v>350.34</v>
          </cell>
          <cell r="AL32">
            <v>776.74</v>
          </cell>
          <cell r="AM32">
            <v>222.44</v>
          </cell>
        </row>
        <row r="33">
          <cell r="A33" t="str">
            <v>00870</v>
          </cell>
          <cell r="B33" t="str">
            <v>Gil Medina Miriam Elyada</v>
          </cell>
          <cell r="C33">
            <v>14250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9537.56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23787.56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3658.82</v>
          </cell>
          <cell r="T33">
            <v>0</v>
          </cell>
          <cell r="U33">
            <v>3658.82</v>
          </cell>
          <cell r="V33">
            <v>685.26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4344.08</v>
          </cell>
          <cell r="AI33">
            <v>19443.48</v>
          </cell>
          <cell r="AJ33">
            <v>452.5</v>
          </cell>
          <cell r="AK33">
            <v>814.5</v>
          </cell>
          <cell r="AL33">
            <v>1196.68</v>
          </cell>
          <cell r="AM33">
            <v>517.14</v>
          </cell>
        </row>
        <row r="34">
          <cell r="A34" t="str">
            <v>Total Depto</v>
          </cell>
          <cell r="C34" t="str">
            <v xml:space="preserve">  -----------------------</v>
          </cell>
          <cell r="D34" t="str">
            <v xml:space="preserve">  -----------------------</v>
          </cell>
          <cell r="E34" t="str">
            <v xml:space="preserve">  -----------------------</v>
          </cell>
          <cell r="F34" t="str">
            <v xml:space="preserve">  -----------------------</v>
          </cell>
          <cell r="G34" t="str">
            <v xml:space="preserve">  -----------------------</v>
          </cell>
          <cell r="H34" t="str">
            <v xml:space="preserve">  -----------------------</v>
          </cell>
          <cell r="I34" t="str">
            <v xml:space="preserve">  -----------------------</v>
          </cell>
          <cell r="J34" t="str">
            <v xml:space="preserve">  -----------------------</v>
          </cell>
          <cell r="K34" t="str">
            <v xml:space="preserve">  -----------------------</v>
          </cell>
          <cell r="L34" t="str">
            <v xml:space="preserve">  -----------------------</v>
          </cell>
          <cell r="M34" t="str">
            <v xml:space="preserve">  -----------------------</v>
          </cell>
          <cell r="N34" t="str">
            <v xml:space="preserve">  -----------------------</v>
          </cell>
          <cell r="O34" t="str">
            <v xml:space="preserve">  -----------------------</v>
          </cell>
          <cell r="P34" t="str">
            <v xml:space="preserve">  -----------------------</v>
          </cell>
          <cell r="Q34" t="str">
            <v xml:space="preserve">  -----------------------</v>
          </cell>
          <cell r="R34" t="str">
            <v xml:space="preserve">  -----------------------</v>
          </cell>
          <cell r="S34" t="str">
            <v xml:space="preserve">  -----------------------</v>
          </cell>
          <cell r="T34" t="str">
            <v xml:space="preserve">  -----------------------</v>
          </cell>
          <cell r="U34" t="str">
            <v xml:space="preserve">  -----------------------</v>
          </cell>
          <cell r="V34" t="str">
            <v xml:space="preserve">  -----------------------</v>
          </cell>
          <cell r="W34" t="str">
            <v xml:space="preserve">  -----------------------</v>
          </cell>
          <cell r="X34" t="str">
            <v xml:space="preserve">  -----------------------</v>
          </cell>
          <cell r="Y34" t="str">
            <v xml:space="preserve">  -----------------------</v>
          </cell>
          <cell r="Z34" t="str">
            <v xml:space="preserve">  -----------------------</v>
          </cell>
          <cell r="AA34" t="str">
            <v xml:space="preserve">  -----------------------</v>
          </cell>
          <cell r="AB34" t="str">
            <v xml:space="preserve">  -----------------------</v>
          </cell>
          <cell r="AC34" t="str">
            <v xml:space="preserve">  -----------------------</v>
          </cell>
          <cell r="AD34" t="str">
            <v xml:space="preserve">  -----------------------</v>
          </cell>
          <cell r="AE34" t="str">
            <v xml:space="preserve">  -----------------------</v>
          </cell>
          <cell r="AF34" t="str">
            <v xml:space="preserve">  -----------------------</v>
          </cell>
          <cell r="AG34" t="str">
            <v xml:space="preserve">  -----------------------</v>
          </cell>
          <cell r="AH34" t="str">
            <v xml:space="preserve">  -----------------------</v>
          </cell>
          <cell r="AI34" t="str">
            <v xml:space="preserve">  -----------------------</v>
          </cell>
          <cell r="AJ34" t="str">
            <v xml:space="preserve">  -----------------------</v>
          </cell>
          <cell r="AK34" t="str">
            <v xml:space="preserve">  -----------------------</v>
          </cell>
          <cell r="AL34" t="str">
            <v xml:space="preserve">  -----------------------</v>
          </cell>
          <cell r="AM34" t="str">
            <v xml:space="preserve">  -----------------------</v>
          </cell>
        </row>
        <row r="35">
          <cell r="C35">
            <v>22168.2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11537.56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33705.760000000002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4489.5600000000004</v>
          </cell>
          <cell r="T35">
            <v>0</v>
          </cell>
          <cell r="U35">
            <v>4489.5600000000004</v>
          </cell>
          <cell r="V35">
            <v>961.62</v>
          </cell>
          <cell r="W35">
            <v>1000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6451.18</v>
          </cell>
          <cell r="AI35">
            <v>27254.58</v>
          </cell>
          <cell r="AJ35">
            <v>647.14</v>
          </cell>
          <cell r="AK35">
            <v>1164.8399999999999</v>
          </cell>
          <cell r="AL35">
            <v>1973.42</v>
          </cell>
          <cell r="AM35">
            <v>739.58</v>
          </cell>
        </row>
        <row r="37">
          <cell r="A37" t="str">
            <v>Departamento 1014 SECRETARIA DE ORGANIZACION</v>
          </cell>
        </row>
        <row r="38">
          <cell r="A38" t="str">
            <v>00163</v>
          </cell>
          <cell r="B38" t="str">
            <v>Zamora Vazquez Samuel Hector</v>
          </cell>
          <cell r="C38">
            <v>10440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6989.48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17429.48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2300.7399999999998</v>
          </cell>
          <cell r="T38">
            <v>0</v>
          </cell>
          <cell r="U38">
            <v>2300.7399999999998</v>
          </cell>
          <cell r="V38">
            <v>493.48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2794.22</v>
          </cell>
          <cell r="AI38">
            <v>14635.26</v>
          </cell>
          <cell r="AJ38">
            <v>331.54</v>
          </cell>
          <cell r="AK38">
            <v>596.78</v>
          </cell>
          <cell r="AL38">
            <v>999.7</v>
          </cell>
          <cell r="AM38">
            <v>378.92</v>
          </cell>
        </row>
        <row r="39">
          <cell r="A39" t="str">
            <v>00889</v>
          </cell>
          <cell r="B39" t="str">
            <v>Rodriguez Orozco Luis Manuel</v>
          </cell>
          <cell r="C39">
            <v>4500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4500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9000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708.82</v>
          </cell>
          <cell r="T39">
            <v>0</v>
          </cell>
          <cell r="U39">
            <v>708.82</v>
          </cell>
          <cell r="V39">
            <v>234.94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943.76</v>
          </cell>
          <cell r="AI39">
            <v>8056.24</v>
          </cell>
          <cell r="AJ39">
            <v>168.5</v>
          </cell>
          <cell r="AK39">
            <v>303.32</v>
          </cell>
          <cell r="AL39">
            <v>734.18</v>
          </cell>
          <cell r="AM39">
            <v>192.58</v>
          </cell>
        </row>
        <row r="40">
          <cell r="A40" t="str">
            <v>Total Depto</v>
          </cell>
          <cell r="C40" t="str">
            <v xml:space="preserve">  -----------------------</v>
          </cell>
          <cell r="D40" t="str">
            <v xml:space="preserve">  -----------------------</v>
          </cell>
          <cell r="E40" t="str">
            <v xml:space="preserve">  -----------------------</v>
          </cell>
          <cell r="F40" t="str">
            <v xml:space="preserve">  -----------------------</v>
          </cell>
          <cell r="G40" t="str">
            <v xml:space="preserve">  -----------------------</v>
          </cell>
          <cell r="H40" t="str">
            <v xml:space="preserve">  -----------------------</v>
          </cell>
          <cell r="I40" t="str">
            <v xml:space="preserve">  -----------------------</v>
          </cell>
          <cell r="J40" t="str">
            <v xml:space="preserve">  -----------------------</v>
          </cell>
          <cell r="K40" t="str">
            <v xml:space="preserve">  -----------------------</v>
          </cell>
          <cell r="L40" t="str">
            <v xml:space="preserve">  -----------------------</v>
          </cell>
          <cell r="M40" t="str">
            <v xml:space="preserve">  -----------------------</v>
          </cell>
          <cell r="N40" t="str">
            <v xml:space="preserve">  -----------------------</v>
          </cell>
          <cell r="O40" t="str">
            <v xml:space="preserve">  -----------------------</v>
          </cell>
          <cell r="P40" t="str">
            <v xml:space="preserve">  -----------------------</v>
          </cell>
          <cell r="Q40" t="str">
            <v xml:space="preserve">  -----------------------</v>
          </cell>
          <cell r="R40" t="str">
            <v xml:space="preserve">  -----------------------</v>
          </cell>
          <cell r="S40" t="str">
            <v xml:space="preserve">  -----------------------</v>
          </cell>
          <cell r="T40" t="str">
            <v xml:space="preserve">  -----------------------</v>
          </cell>
          <cell r="U40" t="str">
            <v xml:space="preserve">  -----------------------</v>
          </cell>
          <cell r="V40" t="str">
            <v xml:space="preserve">  -----------------------</v>
          </cell>
          <cell r="W40" t="str">
            <v xml:space="preserve">  -----------------------</v>
          </cell>
          <cell r="X40" t="str">
            <v xml:space="preserve">  -----------------------</v>
          </cell>
          <cell r="Y40" t="str">
            <v xml:space="preserve">  -----------------------</v>
          </cell>
          <cell r="Z40" t="str">
            <v xml:space="preserve">  -----------------------</v>
          </cell>
          <cell r="AA40" t="str">
            <v xml:space="preserve">  -----------------------</v>
          </cell>
          <cell r="AB40" t="str">
            <v xml:space="preserve">  -----------------------</v>
          </cell>
          <cell r="AC40" t="str">
            <v xml:space="preserve">  -----------------------</v>
          </cell>
          <cell r="AD40" t="str">
            <v xml:space="preserve">  -----------------------</v>
          </cell>
          <cell r="AE40" t="str">
            <v xml:space="preserve">  -----------------------</v>
          </cell>
          <cell r="AF40" t="str">
            <v xml:space="preserve">  -----------------------</v>
          </cell>
          <cell r="AG40" t="str">
            <v xml:space="preserve">  -----------------------</v>
          </cell>
          <cell r="AH40" t="str">
            <v xml:space="preserve">  -----------------------</v>
          </cell>
          <cell r="AI40" t="str">
            <v xml:space="preserve">  -----------------------</v>
          </cell>
          <cell r="AJ40" t="str">
            <v xml:space="preserve">  -----------------------</v>
          </cell>
          <cell r="AK40" t="str">
            <v xml:space="preserve">  -----------------------</v>
          </cell>
          <cell r="AL40" t="str">
            <v xml:space="preserve">  -----------------------</v>
          </cell>
          <cell r="AM40" t="str">
            <v xml:space="preserve">  -----------------------</v>
          </cell>
        </row>
        <row r="41">
          <cell r="C41">
            <v>14940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11489.48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26429.48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3009.56</v>
          </cell>
          <cell r="T41">
            <v>0</v>
          </cell>
          <cell r="U41">
            <v>3009.56</v>
          </cell>
          <cell r="V41">
            <v>728.42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3737.98</v>
          </cell>
          <cell r="AI41">
            <v>22691.5</v>
          </cell>
          <cell r="AJ41">
            <v>500.04</v>
          </cell>
          <cell r="AK41">
            <v>900.1</v>
          </cell>
          <cell r="AL41">
            <v>1733.88</v>
          </cell>
          <cell r="AM41">
            <v>571.5</v>
          </cell>
        </row>
        <row r="43">
          <cell r="A43" t="str">
            <v>Departamento 4103 CDE PRESIDENCIA</v>
          </cell>
        </row>
        <row r="44">
          <cell r="A44" t="str">
            <v>00007</v>
          </cell>
          <cell r="B44" t="str">
            <v>De León Corona Jane Vanessa</v>
          </cell>
          <cell r="C44">
            <v>11767.5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11767.5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1140.8</v>
          </cell>
          <cell r="T44">
            <v>0</v>
          </cell>
          <cell r="U44">
            <v>1140.8</v>
          </cell>
          <cell r="V44">
            <v>345.3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1486.1</v>
          </cell>
          <cell r="AI44">
            <v>10281.4</v>
          </cell>
          <cell r="AJ44">
            <v>238.1</v>
          </cell>
          <cell r="AK44">
            <v>428.58</v>
          </cell>
          <cell r="AL44">
            <v>847.52</v>
          </cell>
          <cell r="AM44">
            <v>272.12</v>
          </cell>
        </row>
        <row r="45">
          <cell r="A45" t="str">
            <v>00113</v>
          </cell>
          <cell r="B45" t="str">
            <v>Hernandez Murillo Jose Adrian</v>
          </cell>
          <cell r="C45">
            <v>17429.400000000001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17429.400000000001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2300.7199999999998</v>
          </cell>
          <cell r="T45">
            <v>0</v>
          </cell>
          <cell r="U45">
            <v>2300.7199999999998</v>
          </cell>
          <cell r="V45">
            <v>526.91999999999996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2827.64</v>
          </cell>
          <cell r="AI45">
            <v>14601.76</v>
          </cell>
          <cell r="AJ45">
            <v>352.66</v>
          </cell>
          <cell r="AK45">
            <v>634.78</v>
          </cell>
          <cell r="AL45">
            <v>1034.08</v>
          </cell>
          <cell r="AM45">
            <v>403.04</v>
          </cell>
        </row>
        <row r="46">
          <cell r="A46" t="str">
            <v>00118</v>
          </cell>
          <cell r="B46" t="str">
            <v>Ramirez Gallegos Lorena</v>
          </cell>
          <cell r="C46">
            <v>8550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8550</v>
          </cell>
          <cell r="N46">
            <v>15</v>
          </cell>
          <cell r="O46">
            <v>0</v>
          </cell>
          <cell r="P46">
            <v>3026.28</v>
          </cell>
          <cell r="Q46">
            <v>0</v>
          </cell>
          <cell r="R46">
            <v>0</v>
          </cell>
          <cell r="S46">
            <v>659.86</v>
          </cell>
          <cell r="T46">
            <v>0</v>
          </cell>
          <cell r="U46">
            <v>659.86</v>
          </cell>
          <cell r="V46">
            <v>242.08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3943.22</v>
          </cell>
          <cell r="AI46">
            <v>4606.78</v>
          </cell>
          <cell r="AJ46">
            <v>173</v>
          </cell>
          <cell r="AK46">
            <v>311.39999999999998</v>
          </cell>
          <cell r="AL46">
            <v>741.5</v>
          </cell>
          <cell r="AM46">
            <v>197.72</v>
          </cell>
        </row>
        <row r="47">
          <cell r="A47" t="str">
            <v>00199</v>
          </cell>
          <cell r="B47" t="str">
            <v>Meza Arana Mayra Gisela</v>
          </cell>
          <cell r="C47">
            <v>11767.5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11767.5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1140.8</v>
          </cell>
          <cell r="T47">
            <v>0</v>
          </cell>
          <cell r="U47">
            <v>1140.8</v>
          </cell>
          <cell r="V47">
            <v>261.86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1402.66</v>
          </cell>
          <cell r="AI47">
            <v>10364.84</v>
          </cell>
          <cell r="AJ47">
            <v>185.5</v>
          </cell>
          <cell r="AK47">
            <v>333.9</v>
          </cell>
          <cell r="AL47">
            <v>761.86</v>
          </cell>
          <cell r="AM47">
            <v>212</v>
          </cell>
        </row>
        <row r="48">
          <cell r="A48" t="str">
            <v>00838</v>
          </cell>
          <cell r="B48" t="str">
            <v>Hernandez García Ramiro</v>
          </cell>
          <cell r="C48">
            <v>14250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9537.56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23787.56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3658.82</v>
          </cell>
          <cell r="T48">
            <v>0</v>
          </cell>
          <cell r="U48">
            <v>3658.82</v>
          </cell>
          <cell r="V48">
            <v>685.26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4344.08</v>
          </cell>
          <cell r="AI48">
            <v>19443.48</v>
          </cell>
          <cell r="AJ48">
            <v>452.5</v>
          </cell>
          <cell r="AK48">
            <v>814.5</v>
          </cell>
          <cell r="AL48">
            <v>1196.68</v>
          </cell>
          <cell r="AM48">
            <v>517.14</v>
          </cell>
        </row>
        <row r="49">
          <cell r="A49" t="str">
            <v>00843</v>
          </cell>
          <cell r="B49" t="str">
            <v>Dominguez Vazquez Fernando</v>
          </cell>
          <cell r="C49">
            <v>5800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4548.26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10348.26</v>
          </cell>
          <cell r="N49">
            <v>0</v>
          </cell>
          <cell r="O49">
            <v>2523.31</v>
          </cell>
          <cell r="P49">
            <v>0</v>
          </cell>
          <cell r="Q49">
            <v>0</v>
          </cell>
          <cell r="R49">
            <v>0</v>
          </cell>
          <cell r="S49">
            <v>899.56</v>
          </cell>
          <cell r="T49">
            <v>0</v>
          </cell>
          <cell r="U49">
            <v>899.56</v>
          </cell>
          <cell r="V49">
            <v>281.92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3704.79</v>
          </cell>
          <cell r="AI49">
            <v>6643.47</v>
          </cell>
          <cell r="AJ49">
            <v>195.65</v>
          </cell>
          <cell r="AK49">
            <v>352.16</v>
          </cell>
          <cell r="AL49">
            <v>789.38</v>
          </cell>
          <cell r="AM49">
            <v>223.59</v>
          </cell>
        </row>
        <row r="50">
          <cell r="A50" t="str">
            <v>00865</v>
          </cell>
          <cell r="B50" t="str">
            <v>Guerrero Torres Edgar Emmanuel</v>
          </cell>
          <cell r="C50">
            <v>10440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6989.48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17429.48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2300.7399999999998</v>
          </cell>
          <cell r="T50">
            <v>0</v>
          </cell>
          <cell r="U50">
            <v>2300.7399999999998</v>
          </cell>
          <cell r="V50">
            <v>493.48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2794.22</v>
          </cell>
          <cell r="AI50">
            <v>14635.26</v>
          </cell>
          <cell r="AJ50">
            <v>331.54</v>
          </cell>
          <cell r="AK50">
            <v>596.78</v>
          </cell>
          <cell r="AL50">
            <v>999.7</v>
          </cell>
          <cell r="AM50">
            <v>378.92</v>
          </cell>
        </row>
        <row r="51">
          <cell r="A51" t="str">
            <v>00866</v>
          </cell>
          <cell r="B51" t="str">
            <v>Enriquez Sierra Juan Pablo</v>
          </cell>
          <cell r="C51">
            <v>10440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6989.48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17429.48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2300.7399999999998</v>
          </cell>
          <cell r="T51">
            <v>0</v>
          </cell>
          <cell r="U51">
            <v>2300.7399999999998</v>
          </cell>
          <cell r="V51">
            <v>493.48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2794.22</v>
          </cell>
          <cell r="AI51">
            <v>14635.26</v>
          </cell>
          <cell r="AJ51">
            <v>331.54</v>
          </cell>
          <cell r="AK51">
            <v>596.78</v>
          </cell>
          <cell r="AL51">
            <v>999.7</v>
          </cell>
          <cell r="AM51">
            <v>378.92</v>
          </cell>
        </row>
        <row r="52">
          <cell r="A52" t="str">
            <v>Total Depto</v>
          </cell>
          <cell r="C52" t="str">
            <v xml:space="preserve">  -----------------------</v>
          </cell>
          <cell r="D52" t="str">
            <v xml:space="preserve">  -----------------------</v>
          </cell>
          <cell r="E52" t="str">
            <v xml:space="preserve">  -----------------------</v>
          </cell>
          <cell r="F52" t="str">
            <v xml:space="preserve">  -----------------------</v>
          </cell>
          <cell r="G52" t="str">
            <v xml:space="preserve">  -----------------------</v>
          </cell>
          <cell r="H52" t="str">
            <v xml:space="preserve">  -----------------------</v>
          </cell>
          <cell r="I52" t="str">
            <v xml:space="preserve">  -----------------------</v>
          </cell>
          <cell r="J52" t="str">
            <v xml:space="preserve">  -----------------------</v>
          </cell>
          <cell r="K52" t="str">
            <v xml:space="preserve">  -----------------------</v>
          </cell>
          <cell r="L52" t="str">
            <v xml:space="preserve">  -----------------------</v>
          </cell>
          <cell r="M52" t="str">
            <v xml:space="preserve">  -----------------------</v>
          </cell>
          <cell r="N52" t="str">
            <v xml:space="preserve">  -----------------------</v>
          </cell>
          <cell r="O52" t="str">
            <v xml:space="preserve">  -----------------------</v>
          </cell>
          <cell r="P52" t="str">
            <v xml:space="preserve">  -----------------------</v>
          </cell>
          <cell r="Q52" t="str">
            <v xml:space="preserve">  -----------------------</v>
          </cell>
          <cell r="R52" t="str">
            <v xml:space="preserve">  -----------------------</v>
          </cell>
          <cell r="S52" t="str">
            <v xml:space="preserve">  -----------------------</v>
          </cell>
          <cell r="T52" t="str">
            <v xml:space="preserve">  -----------------------</v>
          </cell>
          <cell r="U52" t="str">
            <v xml:space="preserve">  -----------------------</v>
          </cell>
          <cell r="V52" t="str">
            <v xml:space="preserve">  -----------------------</v>
          </cell>
          <cell r="W52" t="str">
            <v xml:space="preserve">  -----------------------</v>
          </cell>
          <cell r="X52" t="str">
            <v xml:space="preserve">  -----------------------</v>
          </cell>
          <cell r="Y52" t="str">
            <v xml:space="preserve">  -----------------------</v>
          </cell>
          <cell r="Z52" t="str">
            <v xml:space="preserve">  -----------------------</v>
          </cell>
          <cell r="AA52" t="str">
            <v xml:space="preserve">  -----------------------</v>
          </cell>
          <cell r="AB52" t="str">
            <v xml:space="preserve">  -----------------------</v>
          </cell>
          <cell r="AC52" t="str">
            <v xml:space="preserve">  -----------------------</v>
          </cell>
          <cell r="AD52" t="str">
            <v xml:space="preserve">  -----------------------</v>
          </cell>
          <cell r="AE52" t="str">
            <v xml:space="preserve">  -----------------------</v>
          </cell>
          <cell r="AF52" t="str">
            <v xml:space="preserve">  -----------------------</v>
          </cell>
          <cell r="AG52" t="str">
            <v xml:space="preserve">  -----------------------</v>
          </cell>
          <cell r="AH52" t="str">
            <v xml:space="preserve">  -----------------------</v>
          </cell>
          <cell r="AI52" t="str">
            <v xml:space="preserve">  -----------------------</v>
          </cell>
          <cell r="AJ52" t="str">
            <v xml:space="preserve">  -----------------------</v>
          </cell>
          <cell r="AK52" t="str">
            <v xml:space="preserve">  -----------------------</v>
          </cell>
          <cell r="AL52" t="str">
            <v xml:space="preserve">  -----------------------</v>
          </cell>
          <cell r="AM52" t="str">
            <v xml:space="preserve">  -----------------------</v>
          </cell>
        </row>
        <row r="53">
          <cell r="C53">
            <v>90444.4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28064.78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118509.18</v>
          </cell>
          <cell r="N53">
            <v>15</v>
          </cell>
          <cell r="O53">
            <v>2523.31</v>
          </cell>
          <cell r="P53">
            <v>3026.28</v>
          </cell>
          <cell r="Q53">
            <v>0</v>
          </cell>
          <cell r="R53">
            <v>0</v>
          </cell>
          <cell r="S53">
            <v>14402.04</v>
          </cell>
          <cell r="T53">
            <v>0</v>
          </cell>
          <cell r="U53">
            <v>14402.04</v>
          </cell>
          <cell r="V53">
            <v>3330.3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23296.93</v>
          </cell>
          <cell r="AI53">
            <v>95212.25</v>
          </cell>
          <cell r="AJ53">
            <v>2260.4899999999998</v>
          </cell>
          <cell r="AK53">
            <v>4068.88</v>
          </cell>
          <cell r="AL53">
            <v>7370.42</v>
          </cell>
          <cell r="AM53">
            <v>2583.4499999999998</v>
          </cell>
        </row>
        <row r="55">
          <cell r="A55" t="str">
            <v>Departamento 4104 CDE SECRETARIA GENERAL</v>
          </cell>
        </row>
        <row r="56">
          <cell r="A56" t="str">
            <v>00023</v>
          </cell>
          <cell r="B56" t="str">
            <v>Santoyo Ramos María Guadalupe</v>
          </cell>
          <cell r="C56">
            <v>3525.75</v>
          </cell>
          <cell r="D56">
            <v>3322.9</v>
          </cell>
          <cell r="E56">
            <v>0</v>
          </cell>
          <cell r="F56">
            <v>378.43</v>
          </cell>
          <cell r="G56">
            <v>8339.4500000000007</v>
          </cell>
          <cell r="H56">
            <v>0</v>
          </cell>
          <cell r="I56">
            <v>0</v>
          </cell>
          <cell r="J56">
            <v>21154.5</v>
          </cell>
          <cell r="K56">
            <v>78976.800000000003</v>
          </cell>
          <cell r="L56">
            <v>0</v>
          </cell>
          <cell r="M56">
            <v>115697.83</v>
          </cell>
          <cell r="N56">
            <v>0</v>
          </cell>
          <cell r="O56">
            <v>0</v>
          </cell>
          <cell r="P56">
            <v>0</v>
          </cell>
          <cell r="Q56">
            <v>-232.47</v>
          </cell>
          <cell r="R56">
            <v>0</v>
          </cell>
          <cell r="S56">
            <v>474.77</v>
          </cell>
          <cell r="T56">
            <v>614.80999999999995</v>
          </cell>
          <cell r="U56">
            <v>242.28</v>
          </cell>
          <cell r="V56">
            <v>193.98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1051.07</v>
          </cell>
          <cell r="AI56">
            <v>114646.76</v>
          </cell>
          <cell r="AJ56">
            <v>142.68</v>
          </cell>
          <cell r="AK56">
            <v>256.82</v>
          </cell>
          <cell r="AL56">
            <v>692.1</v>
          </cell>
          <cell r="AM56">
            <v>163.06</v>
          </cell>
        </row>
        <row r="57">
          <cell r="A57" t="str">
            <v>Total Depto</v>
          </cell>
          <cell r="C57" t="str">
            <v xml:space="preserve">  -----------------------</v>
          </cell>
          <cell r="D57" t="str">
            <v xml:space="preserve">  -----------------------</v>
          </cell>
          <cell r="E57" t="str">
            <v xml:space="preserve">  -----------------------</v>
          </cell>
          <cell r="F57" t="str">
            <v xml:space="preserve">  -----------------------</v>
          </cell>
          <cell r="G57" t="str">
            <v xml:space="preserve">  -----------------------</v>
          </cell>
          <cell r="H57" t="str">
            <v xml:space="preserve">  -----------------------</v>
          </cell>
          <cell r="I57" t="str">
            <v xml:space="preserve">  -----------------------</v>
          </cell>
          <cell r="J57" t="str">
            <v xml:space="preserve">  -----------------------</v>
          </cell>
          <cell r="K57" t="str">
            <v xml:space="preserve">  -----------------------</v>
          </cell>
          <cell r="L57" t="str">
            <v xml:space="preserve">  -----------------------</v>
          </cell>
          <cell r="M57" t="str">
            <v xml:space="preserve">  -----------------------</v>
          </cell>
          <cell r="N57" t="str">
            <v xml:space="preserve">  -----------------------</v>
          </cell>
          <cell r="O57" t="str">
            <v xml:space="preserve">  -----------------------</v>
          </cell>
          <cell r="P57" t="str">
            <v xml:space="preserve">  -----------------------</v>
          </cell>
          <cell r="Q57" t="str">
            <v xml:space="preserve">  -----------------------</v>
          </cell>
          <cell r="R57" t="str">
            <v xml:space="preserve">  -----------------------</v>
          </cell>
          <cell r="S57" t="str">
            <v xml:space="preserve">  -----------------------</v>
          </cell>
          <cell r="T57" t="str">
            <v xml:space="preserve">  -----------------------</v>
          </cell>
          <cell r="U57" t="str">
            <v xml:space="preserve">  -----------------------</v>
          </cell>
          <cell r="V57" t="str">
            <v xml:space="preserve">  -----------------------</v>
          </cell>
          <cell r="W57" t="str">
            <v xml:space="preserve">  -----------------------</v>
          </cell>
          <cell r="X57" t="str">
            <v xml:space="preserve">  -----------------------</v>
          </cell>
          <cell r="Y57" t="str">
            <v xml:space="preserve">  -----------------------</v>
          </cell>
          <cell r="Z57" t="str">
            <v xml:space="preserve">  -----------------------</v>
          </cell>
          <cell r="AA57" t="str">
            <v xml:space="preserve">  -----------------------</v>
          </cell>
          <cell r="AB57" t="str">
            <v xml:space="preserve">  -----------------------</v>
          </cell>
          <cell r="AC57" t="str">
            <v xml:space="preserve">  -----------------------</v>
          </cell>
          <cell r="AD57" t="str">
            <v xml:space="preserve">  -----------------------</v>
          </cell>
          <cell r="AE57" t="str">
            <v xml:space="preserve">  -----------------------</v>
          </cell>
          <cell r="AF57" t="str">
            <v xml:space="preserve">  -----------------------</v>
          </cell>
          <cell r="AG57" t="str">
            <v xml:space="preserve">  -----------------------</v>
          </cell>
          <cell r="AH57" t="str">
            <v xml:space="preserve">  -----------------------</v>
          </cell>
          <cell r="AI57" t="str">
            <v xml:space="preserve">  -----------------------</v>
          </cell>
          <cell r="AJ57" t="str">
            <v xml:space="preserve">  -----------------------</v>
          </cell>
          <cell r="AK57" t="str">
            <v xml:space="preserve">  -----------------------</v>
          </cell>
          <cell r="AL57" t="str">
            <v xml:space="preserve">  -----------------------</v>
          </cell>
          <cell r="AM57" t="str">
            <v xml:space="preserve">  -----------------------</v>
          </cell>
        </row>
        <row r="58">
          <cell r="C58">
            <v>3525.75</v>
          </cell>
          <cell r="D58">
            <v>3322.9</v>
          </cell>
          <cell r="E58">
            <v>0</v>
          </cell>
          <cell r="F58">
            <v>378.43</v>
          </cell>
          <cell r="G58">
            <v>8339.4500000000007</v>
          </cell>
          <cell r="H58">
            <v>0</v>
          </cell>
          <cell r="I58">
            <v>0</v>
          </cell>
          <cell r="J58">
            <v>21154.5</v>
          </cell>
          <cell r="K58">
            <v>78976.800000000003</v>
          </cell>
          <cell r="L58">
            <v>0</v>
          </cell>
          <cell r="M58">
            <v>115697.83</v>
          </cell>
          <cell r="N58">
            <v>0</v>
          </cell>
          <cell r="O58">
            <v>0</v>
          </cell>
          <cell r="P58">
            <v>0</v>
          </cell>
          <cell r="Q58">
            <v>-232.47</v>
          </cell>
          <cell r="R58">
            <v>0</v>
          </cell>
          <cell r="S58">
            <v>474.77</v>
          </cell>
          <cell r="T58">
            <v>614.80999999999995</v>
          </cell>
          <cell r="U58">
            <v>242.28</v>
          </cell>
          <cell r="V58">
            <v>193.98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1051.07</v>
          </cell>
          <cell r="AI58">
            <v>114646.76</v>
          </cell>
          <cell r="AJ58">
            <v>142.68</v>
          </cell>
          <cell r="AK58">
            <v>256.82</v>
          </cell>
          <cell r="AL58">
            <v>692.1</v>
          </cell>
          <cell r="AM58">
            <v>163.06</v>
          </cell>
        </row>
        <row r="60">
          <cell r="A60" t="str">
            <v>Departamento 4105 CDE SECRETARIA DE ORGANIZACION</v>
          </cell>
        </row>
        <row r="61">
          <cell r="A61" t="str">
            <v>00061</v>
          </cell>
          <cell r="B61" t="str">
            <v>Arreola Castañeda Alberto</v>
          </cell>
          <cell r="C61">
            <v>9999.9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3614.72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13614.62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1485.88</v>
          </cell>
          <cell r="T61">
            <v>0</v>
          </cell>
          <cell r="U61">
            <v>1485.88</v>
          </cell>
          <cell r="V61">
            <v>387.22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1873.1</v>
          </cell>
          <cell r="AI61">
            <v>11741.52</v>
          </cell>
          <cell r="AJ61">
            <v>264.56</v>
          </cell>
          <cell r="AK61">
            <v>476.2</v>
          </cell>
          <cell r="AL61">
            <v>890.6</v>
          </cell>
          <cell r="AM61">
            <v>302.33999999999997</v>
          </cell>
        </row>
        <row r="62">
          <cell r="A62" t="str">
            <v>00158</v>
          </cell>
          <cell r="B62" t="str">
            <v>Melendez Quezada Owen Mario</v>
          </cell>
          <cell r="C62">
            <v>9168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9168</v>
          </cell>
          <cell r="N62">
            <v>15</v>
          </cell>
          <cell r="O62">
            <v>985.72</v>
          </cell>
          <cell r="P62">
            <v>0</v>
          </cell>
          <cell r="Q62">
            <v>0</v>
          </cell>
          <cell r="R62">
            <v>0</v>
          </cell>
          <cell r="S62">
            <v>727.1</v>
          </cell>
          <cell r="T62">
            <v>0</v>
          </cell>
          <cell r="U62">
            <v>727.1</v>
          </cell>
          <cell r="V62">
            <v>261.92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1989.74</v>
          </cell>
          <cell r="AI62">
            <v>7178.26</v>
          </cell>
          <cell r="AJ62">
            <v>185.5</v>
          </cell>
          <cell r="AK62">
            <v>333.9</v>
          </cell>
          <cell r="AL62">
            <v>761.86</v>
          </cell>
          <cell r="AM62">
            <v>212</v>
          </cell>
        </row>
        <row r="63">
          <cell r="A63" t="str">
            <v>00517</v>
          </cell>
          <cell r="B63" t="str">
            <v>Alvarado Rojas Mayra Alejandra</v>
          </cell>
          <cell r="C63">
            <v>6430.5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6430.5</v>
          </cell>
          <cell r="N63">
            <v>0</v>
          </cell>
          <cell r="O63">
            <v>0</v>
          </cell>
          <cell r="P63">
            <v>2650.84</v>
          </cell>
          <cell r="Q63">
            <v>-250.2</v>
          </cell>
          <cell r="R63">
            <v>0</v>
          </cell>
          <cell r="S63">
            <v>429.26</v>
          </cell>
          <cell r="T63">
            <v>0</v>
          </cell>
          <cell r="U63">
            <v>179.06</v>
          </cell>
          <cell r="V63">
            <v>176.56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3006.46</v>
          </cell>
          <cell r="AI63">
            <v>3424.04</v>
          </cell>
          <cell r="AJ63">
            <v>130.12</v>
          </cell>
          <cell r="AK63">
            <v>234.2</v>
          </cell>
          <cell r="AL63">
            <v>678.58</v>
          </cell>
          <cell r="AM63">
            <v>148.69999999999999</v>
          </cell>
        </row>
        <row r="64">
          <cell r="A64" t="str">
            <v>00837</v>
          </cell>
          <cell r="B64" t="str">
            <v>Ortiz Mora Jose Alberto</v>
          </cell>
          <cell r="C64">
            <v>9999.9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5614.72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15614.62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1913.08</v>
          </cell>
          <cell r="T64">
            <v>0</v>
          </cell>
          <cell r="U64">
            <v>1913.08</v>
          </cell>
          <cell r="V64">
            <v>441.84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2354.92</v>
          </cell>
          <cell r="AI64">
            <v>13259.7</v>
          </cell>
          <cell r="AJ64">
            <v>298.98</v>
          </cell>
          <cell r="AK64">
            <v>538.16</v>
          </cell>
          <cell r="AL64">
            <v>946.66</v>
          </cell>
          <cell r="AM64">
            <v>341.7</v>
          </cell>
        </row>
        <row r="65">
          <cell r="A65" t="str">
            <v>00943</v>
          </cell>
          <cell r="B65" t="str">
            <v>Reyes Rodriguez Daniela Alejandra</v>
          </cell>
          <cell r="C65">
            <v>4500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5400</v>
          </cell>
          <cell r="N65">
            <v>0</v>
          </cell>
          <cell r="O65">
            <v>0</v>
          </cell>
          <cell r="P65">
            <v>0</v>
          </cell>
          <cell r="Q65">
            <v>-290.76</v>
          </cell>
          <cell r="R65">
            <v>0</v>
          </cell>
          <cell r="S65">
            <v>317.14</v>
          </cell>
          <cell r="T65">
            <v>0</v>
          </cell>
          <cell r="U65">
            <v>26.4</v>
          </cell>
          <cell r="V65">
            <v>208.34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234.74</v>
          </cell>
          <cell r="AI65">
            <v>5165.26</v>
          </cell>
          <cell r="AJ65">
            <v>151.72</v>
          </cell>
          <cell r="AK65">
            <v>273.10000000000002</v>
          </cell>
          <cell r="AL65">
            <v>706.86</v>
          </cell>
          <cell r="AM65">
            <v>173.4</v>
          </cell>
        </row>
        <row r="66">
          <cell r="A66" t="str">
            <v>00944</v>
          </cell>
          <cell r="B66" t="str">
            <v>Oceguera Macias Hector Salvador</v>
          </cell>
          <cell r="C66">
            <v>4500</v>
          </cell>
          <cell r="D66">
            <v>583.55999999999995</v>
          </cell>
          <cell r="E66">
            <v>0</v>
          </cell>
          <cell r="F66">
            <v>204.25</v>
          </cell>
          <cell r="G66">
            <v>1458.9</v>
          </cell>
          <cell r="H66">
            <v>3200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9946.7099999999991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630.88</v>
          </cell>
          <cell r="T66">
            <v>0</v>
          </cell>
          <cell r="U66">
            <v>630.88</v>
          </cell>
          <cell r="V66">
            <v>188.4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819.28</v>
          </cell>
          <cell r="AI66">
            <v>9127.43</v>
          </cell>
          <cell r="AJ66">
            <v>138.82</v>
          </cell>
          <cell r="AK66">
            <v>249.86</v>
          </cell>
          <cell r="AL66">
            <v>687.28</v>
          </cell>
          <cell r="AM66">
            <v>158.63999999999999</v>
          </cell>
        </row>
        <row r="67">
          <cell r="A67" t="str">
            <v>Total Depto</v>
          </cell>
          <cell r="C67" t="str">
            <v xml:space="preserve">  -----------------------</v>
          </cell>
          <cell r="D67" t="str">
            <v xml:space="preserve">  -----------------------</v>
          </cell>
          <cell r="E67" t="str">
            <v xml:space="preserve">  -----------------------</v>
          </cell>
          <cell r="F67" t="str">
            <v xml:space="preserve">  -----------------------</v>
          </cell>
          <cell r="G67" t="str">
            <v xml:space="preserve">  -----------------------</v>
          </cell>
          <cell r="H67" t="str">
            <v xml:space="preserve">  -----------------------</v>
          </cell>
          <cell r="I67" t="str">
            <v xml:space="preserve">  -----------------------</v>
          </cell>
          <cell r="J67" t="str">
            <v xml:space="preserve">  -----------------------</v>
          </cell>
          <cell r="K67" t="str">
            <v xml:space="preserve">  -----------------------</v>
          </cell>
          <cell r="L67" t="str">
            <v xml:space="preserve">  -----------------------</v>
          </cell>
          <cell r="M67" t="str">
            <v xml:space="preserve">  -----------------------</v>
          </cell>
          <cell r="N67" t="str">
            <v xml:space="preserve">  -----------------------</v>
          </cell>
          <cell r="O67" t="str">
            <v xml:space="preserve">  -----------------------</v>
          </cell>
          <cell r="P67" t="str">
            <v xml:space="preserve">  -----------------------</v>
          </cell>
          <cell r="Q67" t="str">
            <v xml:space="preserve">  -----------------------</v>
          </cell>
          <cell r="R67" t="str">
            <v xml:space="preserve">  -----------------------</v>
          </cell>
          <cell r="S67" t="str">
            <v xml:space="preserve">  -----------------------</v>
          </cell>
          <cell r="T67" t="str">
            <v xml:space="preserve">  -----------------------</v>
          </cell>
          <cell r="U67" t="str">
            <v xml:space="preserve">  -----------------------</v>
          </cell>
          <cell r="V67" t="str">
            <v xml:space="preserve">  -----------------------</v>
          </cell>
          <cell r="W67" t="str">
            <v xml:space="preserve">  -----------------------</v>
          </cell>
          <cell r="X67" t="str">
            <v xml:space="preserve">  -----------------------</v>
          </cell>
          <cell r="Y67" t="str">
            <v xml:space="preserve">  -----------------------</v>
          </cell>
          <cell r="Z67" t="str">
            <v xml:space="preserve">  -----------------------</v>
          </cell>
          <cell r="AA67" t="str">
            <v xml:space="preserve">  -----------------------</v>
          </cell>
          <cell r="AB67" t="str">
            <v xml:space="preserve">  -----------------------</v>
          </cell>
          <cell r="AC67" t="str">
            <v xml:space="preserve">  -----------------------</v>
          </cell>
          <cell r="AD67" t="str">
            <v xml:space="preserve">  -----------------------</v>
          </cell>
          <cell r="AE67" t="str">
            <v xml:space="preserve">  -----------------------</v>
          </cell>
          <cell r="AF67" t="str">
            <v xml:space="preserve">  -----------------------</v>
          </cell>
          <cell r="AG67" t="str">
            <v xml:space="preserve">  -----------------------</v>
          </cell>
          <cell r="AH67" t="str">
            <v xml:space="preserve">  -----------------------</v>
          </cell>
          <cell r="AI67" t="str">
            <v xml:space="preserve">  -----------------------</v>
          </cell>
          <cell r="AJ67" t="str">
            <v xml:space="preserve">  -----------------------</v>
          </cell>
          <cell r="AK67" t="str">
            <v xml:space="preserve">  -----------------------</v>
          </cell>
          <cell r="AL67" t="str">
            <v xml:space="preserve">  -----------------------</v>
          </cell>
          <cell r="AM67" t="str">
            <v xml:space="preserve">  -----------------------</v>
          </cell>
        </row>
        <row r="68">
          <cell r="C68">
            <v>44598.3</v>
          </cell>
          <cell r="D68">
            <v>583.55999999999995</v>
          </cell>
          <cell r="E68">
            <v>0</v>
          </cell>
          <cell r="F68">
            <v>204.25</v>
          </cell>
          <cell r="G68">
            <v>1458.9</v>
          </cell>
          <cell r="H68">
            <v>13329.44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60174.45</v>
          </cell>
          <cell r="N68">
            <v>15</v>
          </cell>
          <cell r="O68">
            <v>985.72</v>
          </cell>
          <cell r="P68">
            <v>2650.84</v>
          </cell>
          <cell r="Q68">
            <v>-540.96</v>
          </cell>
          <cell r="R68">
            <v>0</v>
          </cell>
          <cell r="S68">
            <v>5503.34</v>
          </cell>
          <cell r="T68">
            <v>0</v>
          </cell>
          <cell r="U68">
            <v>4962.3999999999996</v>
          </cell>
          <cell r="V68">
            <v>1664.28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10278.24</v>
          </cell>
          <cell r="AI68">
            <v>49896.21</v>
          </cell>
          <cell r="AJ68">
            <v>1169.7</v>
          </cell>
          <cell r="AK68">
            <v>2105.42</v>
          </cell>
          <cell r="AL68">
            <v>4671.84</v>
          </cell>
          <cell r="AM68">
            <v>1336.78</v>
          </cell>
        </row>
        <row r="70">
          <cell r="A70" t="str">
            <v>Departamento 4106 CDE SECRETARIA DE ACCION ELECTORAL</v>
          </cell>
        </row>
        <row r="71">
          <cell r="A71" t="str">
            <v>00202</v>
          </cell>
          <cell r="B71" t="str">
            <v>Arciniega Oropeza Alejandra Paola</v>
          </cell>
          <cell r="C71">
            <v>8251.2000000000007</v>
          </cell>
          <cell r="D71">
            <v>916.8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9168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727.1</v>
          </cell>
          <cell r="T71">
            <v>0</v>
          </cell>
          <cell r="U71">
            <v>727.1</v>
          </cell>
          <cell r="V71">
            <v>270.36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997.46</v>
          </cell>
          <cell r="AI71">
            <v>8170.54</v>
          </cell>
          <cell r="AJ71">
            <v>190.84</v>
          </cell>
          <cell r="AK71">
            <v>343.52</v>
          </cell>
          <cell r="AL71">
            <v>770.56</v>
          </cell>
          <cell r="AM71">
            <v>218.12</v>
          </cell>
        </row>
        <row r="72">
          <cell r="A72" t="str">
            <v>00743</v>
          </cell>
          <cell r="B72" t="str">
            <v>Martinez Macias  Norma Irene</v>
          </cell>
          <cell r="C72">
            <v>11544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11544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1100.74</v>
          </cell>
          <cell r="T72">
            <v>0</v>
          </cell>
          <cell r="U72">
            <v>1100.74</v>
          </cell>
          <cell r="V72">
            <v>338.12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1438.86</v>
          </cell>
          <cell r="AI72">
            <v>10105.14</v>
          </cell>
          <cell r="AJ72">
            <v>233.58</v>
          </cell>
          <cell r="AK72">
            <v>420.44</v>
          </cell>
          <cell r="AL72">
            <v>840.16</v>
          </cell>
          <cell r="AM72">
            <v>266.94</v>
          </cell>
        </row>
        <row r="73">
          <cell r="A73" t="str">
            <v>00901</v>
          </cell>
          <cell r="B73" t="str">
            <v>Padilla Cruz Margarita</v>
          </cell>
          <cell r="C73">
            <v>4500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1800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6300</v>
          </cell>
          <cell r="N73">
            <v>0</v>
          </cell>
          <cell r="O73">
            <v>0</v>
          </cell>
          <cell r="P73">
            <v>0</v>
          </cell>
          <cell r="Q73">
            <v>-250.2</v>
          </cell>
          <cell r="R73">
            <v>0</v>
          </cell>
          <cell r="S73">
            <v>415.06</v>
          </cell>
          <cell r="T73">
            <v>0</v>
          </cell>
          <cell r="U73">
            <v>164.86</v>
          </cell>
          <cell r="V73">
            <v>165.64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330.5</v>
          </cell>
          <cell r="AI73">
            <v>5969.5</v>
          </cell>
          <cell r="AJ73">
            <v>122.04</v>
          </cell>
          <cell r="AK73">
            <v>219.66</v>
          </cell>
          <cell r="AL73">
            <v>670.52</v>
          </cell>
          <cell r="AM73">
            <v>139.46</v>
          </cell>
        </row>
        <row r="74">
          <cell r="A74" t="str">
            <v>00908</v>
          </cell>
          <cell r="B74" t="str">
            <v>Martinez Garcia Alvaro</v>
          </cell>
          <cell r="C74">
            <v>10440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6989.48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17429.48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2300.7399999999998</v>
          </cell>
          <cell r="T74">
            <v>0</v>
          </cell>
          <cell r="U74">
            <v>2300.7399999999998</v>
          </cell>
          <cell r="V74">
            <v>493.48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2794.22</v>
          </cell>
          <cell r="AI74">
            <v>14635.26</v>
          </cell>
          <cell r="AJ74">
            <v>331.54</v>
          </cell>
          <cell r="AK74">
            <v>596.78</v>
          </cell>
          <cell r="AL74">
            <v>999.7</v>
          </cell>
          <cell r="AM74">
            <v>378.92</v>
          </cell>
        </row>
        <row r="75">
          <cell r="A75" t="str">
            <v>00913</v>
          </cell>
          <cell r="B75" t="str">
            <v>Jimenez Villarroel Lisset Carolina</v>
          </cell>
          <cell r="C75">
            <v>2250</v>
          </cell>
          <cell r="D75">
            <v>1495.89</v>
          </cell>
          <cell r="E75">
            <v>0</v>
          </cell>
          <cell r="F75">
            <v>523.55999999999995</v>
          </cell>
          <cell r="G75">
            <v>3739.73</v>
          </cell>
          <cell r="H75">
            <v>1900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9909.18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527.78</v>
          </cell>
          <cell r="T75">
            <v>67.27</v>
          </cell>
          <cell r="U75">
            <v>527.78</v>
          </cell>
          <cell r="V75">
            <v>82.82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677.87</v>
          </cell>
          <cell r="AI75">
            <v>9231.31</v>
          </cell>
          <cell r="AJ75">
            <v>61.02</v>
          </cell>
          <cell r="AK75">
            <v>109.83</v>
          </cell>
          <cell r="AL75">
            <v>335.26</v>
          </cell>
          <cell r="AM75">
            <v>69.73</v>
          </cell>
        </row>
        <row r="76">
          <cell r="A76" t="str">
            <v>00915</v>
          </cell>
          <cell r="B76" t="str">
            <v>Carrillo Vazquez Jose Manuel</v>
          </cell>
          <cell r="C76">
            <v>5250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3000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8250</v>
          </cell>
          <cell r="N76">
            <v>0</v>
          </cell>
          <cell r="O76">
            <v>0</v>
          </cell>
          <cell r="P76">
            <v>0</v>
          </cell>
          <cell r="Q76">
            <v>-125.1</v>
          </cell>
          <cell r="R76">
            <v>0</v>
          </cell>
          <cell r="S76">
            <v>645.45000000000005</v>
          </cell>
          <cell r="T76">
            <v>0</v>
          </cell>
          <cell r="U76">
            <v>520.35</v>
          </cell>
          <cell r="V76">
            <v>165.64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125.1</v>
          </cell>
          <cell r="AD76">
            <v>-125.1</v>
          </cell>
          <cell r="AE76">
            <v>125.1</v>
          </cell>
          <cell r="AF76">
            <v>0</v>
          </cell>
          <cell r="AG76">
            <v>0</v>
          </cell>
          <cell r="AH76">
            <v>811.09</v>
          </cell>
          <cell r="AI76">
            <v>7438.91</v>
          </cell>
          <cell r="AJ76">
            <v>122.04</v>
          </cell>
          <cell r="AK76">
            <v>219.66</v>
          </cell>
          <cell r="AL76">
            <v>670.52</v>
          </cell>
          <cell r="AM76">
            <v>139.46</v>
          </cell>
        </row>
        <row r="77">
          <cell r="A77" t="str">
            <v>00939</v>
          </cell>
          <cell r="B77" t="str">
            <v>Cantu Perez Jose Manuel</v>
          </cell>
          <cell r="C77">
            <v>4500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1800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6300</v>
          </cell>
          <cell r="N77">
            <v>0</v>
          </cell>
          <cell r="O77">
            <v>0</v>
          </cell>
          <cell r="P77">
            <v>0</v>
          </cell>
          <cell r="Q77">
            <v>-250.2</v>
          </cell>
          <cell r="R77">
            <v>0</v>
          </cell>
          <cell r="S77">
            <v>415.06</v>
          </cell>
          <cell r="T77">
            <v>0</v>
          </cell>
          <cell r="U77">
            <v>164.86</v>
          </cell>
          <cell r="V77">
            <v>165.64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330.5</v>
          </cell>
          <cell r="AI77">
            <v>5969.5</v>
          </cell>
          <cell r="AJ77">
            <v>122.04</v>
          </cell>
          <cell r="AK77">
            <v>219.66</v>
          </cell>
          <cell r="AL77">
            <v>670.52</v>
          </cell>
          <cell r="AM77">
            <v>139.46</v>
          </cell>
        </row>
        <row r="78">
          <cell r="A78" t="str">
            <v>Total Depto</v>
          </cell>
          <cell r="C78" t="str">
            <v xml:space="preserve">  -----------------------</v>
          </cell>
          <cell r="D78" t="str">
            <v xml:space="preserve">  -----------------------</v>
          </cell>
          <cell r="E78" t="str">
            <v xml:space="preserve">  -----------------------</v>
          </cell>
          <cell r="F78" t="str">
            <v xml:space="preserve">  -----------------------</v>
          </cell>
          <cell r="G78" t="str">
            <v xml:space="preserve">  -----------------------</v>
          </cell>
          <cell r="H78" t="str">
            <v xml:space="preserve">  -----------------------</v>
          </cell>
          <cell r="I78" t="str">
            <v xml:space="preserve">  -----------------------</v>
          </cell>
          <cell r="J78" t="str">
            <v xml:space="preserve">  -----------------------</v>
          </cell>
          <cell r="K78" t="str">
            <v xml:space="preserve">  -----------------------</v>
          </cell>
          <cell r="L78" t="str">
            <v xml:space="preserve">  -----------------------</v>
          </cell>
          <cell r="M78" t="str">
            <v xml:space="preserve">  -----------------------</v>
          </cell>
          <cell r="N78" t="str">
            <v xml:space="preserve">  -----------------------</v>
          </cell>
          <cell r="O78" t="str">
            <v xml:space="preserve">  -----------------------</v>
          </cell>
          <cell r="P78" t="str">
            <v xml:space="preserve">  -----------------------</v>
          </cell>
          <cell r="Q78" t="str">
            <v xml:space="preserve">  -----------------------</v>
          </cell>
          <cell r="R78" t="str">
            <v xml:space="preserve">  -----------------------</v>
          </cell>
          <cell r="S78" t="str">
            <v xml:space="preserve">  -----------------------</v>
          </cell>
          <cell r="T78" t="str">
            <v xml:space="preserve">  -----------------------</v>
          </cell>
          <cell r="U78" t="str">
            <v xml:space="preserve">  -----------------------</v>
          </cell>
          <cell r="V78" t="str">
            <v xml:space="preserve">  -----------------------</v>
          </cell>
          <cell r="W78" t="str">
            <v xml:space="preserve">  -----------------------</v>
          </cell>
          <cell r="X78" t="str">
            <v xml:space="preserve">  -----------------------</v>
          </cell>
          <cell r="Y78" t="str">
            <v xml:space="preserve">  -----------------------</v>
          </cell>
          <cell r="Z78" t="str">
            <v xml:space="preserve">  -----------------------</v>
          </cell>
          <cell r="AA78" t="str">
            <v xml:space="preserve">  -----------------------</v>
          </cell>
          <cell r="AB78" t="str">
            <v xml:space="preserve">  -----------------------</v>
          </cell>
          <cell r="AC78" t="str">
            <v xml:space="preserve">  -----------------------</v>
          </cell>
          <cell r="AD78" t="str">
            <v xml:space="preserve">  -----------------------</v>
          </cell>
          <cell r="AE78" t="str">
            <v xml:space="preserve">  -----------------------</v>
          </cell>
          <cell r="AF78" t="str">
            <v xml:space="preserve">  -----------------------</v>
          </cell>
          <cell r="AG78" t="str">
            <v xml:space="preserve">  -----------------------</v>
          </cell>
          <cell r="AH78" t="str">
            <v xml:space="preserve">  -----------------------</v>
          </cell>
          <cell r="AI78" t="str">
            <v xml:space="preserve">  -----------------------</v>
          </cell>
          <cell r="AJ78" t="str">
            <v xml:space="preserve">  -----------------------</v>
          </cell>
          <cell r="AK78" t="str">
            <v xml:space="preserve">  -----------------------</v>
          </cell>
          <cell r="AL78" t="str">
            <v xml:space="preserve">  -----------------------</v>
          </cell>
          <cell r="AM78" t="str">
            <v xml:space="preserve">  -----------------------</v>
          </cell>
        </row>
        <row r="79">
          <cell r="C79">
            <v>46735.199999999997</v>
          </cell>
          <cell r="D79">
            <v>2412.69</v>
          </cell>
          <cell r="E79">
            <v>0</v>
          </cell>
          <cell r="F79">
            <v>523.55999999999995</v>
          </cell>
          <cell r="G79">
            <v>3739.73</v>
          </cell>
          <cell r="H79">
            <v>15489.48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68900.66</v>
          </cell>
          <cell r="N79">
            <v>0</v>
          </cell>
          <cell r="O79">
            <v>0</v>
          </cell>
          <cell r="P79">
            <v>0</v>
          </cell>
          <cell r="Q79">
            <v>-625.5</v>
          </cell>
          <cell r="R79">
            <v>0</v>
          </cell>
          <cell r="S79">
            <v>6131.93</v>
          </cell>
          <cell r="T79">
            <v>67.27</v>
          </cell>
          <cell r="U79">
            <v>5506.43</v>
          </cell>
          <cell r="V79">
            <v>1681.7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125.1</v>
          </cell>
          <cell r="AD79">
            <v>-125.1</v>
          </cell>
          <cell r="AE79">
            <v>125.1</v>
          </cell>
          <cell r="AF79">
            <v>0</v>
          </cell>
          <cell r="AG79">
            <v>0</v>
          </cell>
          <cell r="AH79">
            <v>7380.5</v>
          </cell>
          <cell r="AI79">
            <v>61520.160000000003</v>
          </cell>
          <cell r="AJ79">
            <v>1183.0999999999999</v>
          </cell>
          <cell r="AK79">
            <v>2129.5500000000002</v>
          </cell>
          <cell r="AL79">
            <v>4957.24</v>
          </cell>
          <cell r="AM79">
            <v>1352.09</v>
          </cell>
        </row>
        <row r="81">
          <cell r="A81" t="str">
            <v>Departamento 4107 CDE SECRETARIA DE FINANZAS Y ADMINISTRA</v>
          </cell>
        </row>
        <row r="82">
          <cell r="A82" t="str">
            <v>00001</v>
          </cell>
          <cell r="B82" t="str">
            <v>Andrade Padilla Daniel</v>
          </cell>
          <cell r="C82">
            <v>9806.25</v>
          </cell>
          <cell r="D82">
            <v>1961.25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11767.5</v>
          </cell>
          <cell r="N82">
            <v>15</v>
          </cell>
          <cell r="O82">
            <v>1958.36</v>
          </cell>
          <cell r="P82">
            <v>0</v>
          </cell>
          <cell r="Q82">
            <v>0</v>
          </cell>
          <cell r="R82">
            <v>0</v>
          </cell>
          <cell r="S82">
            <v>1140.8</v>
          </cell>
          <cell r="T82">
            <v>0</v>
          </cell>
          <cell r="U82">
            <v>1140.8</v>
          </cell>
          <cell r="V82">
            <v>345.3</v>
          </cell>
          <cell r="W82">
            <v>1000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4459.46</v>
          </cell>
          <cell r="AI82">
            <v>7308.04</v>
          </cell>
          <cell r="AJ82">
            <v>238.1</v>
          </cell>
          <cell r="AK82">
            <v>428.58</v>
          </cell>
          <cell r="AL82">
            <v>847.52</v>
          </cell>
          <cell r="AM82">
            <v>272.12</v>
          </cell>
        </row>
        <row r="83">
          <cell r="A83" t="str">
            <v>00021</v>
          </cell>
          <cell r="B83" t="str">
            <v>Rojas Lopez Miguel Angel</v>
          </cell>
          <cell r="C83">
            <v>7126.38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950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8076.38</v>
          </cell>
          <cell r="N83">
            <v>0</v>
          </cell>
          <cell r="O83">
            <v>0</v>
          </cell>
          <cell r="P83">
            <v>0</v>
          </cell>
          <cell r="Q83">
            <v>-125.1</v>
          </cell>
          <cell r="R83">
            <v>0</v>
          </cell>
          <cell r="S83">
            <v>616.78</v>
          </cell>
          <cell r="T83">
            <v>0</v>
          </cell>
          <cell r="U83">
            <v>491.68</v>
          </cell>
          <cell r="V83">
            <v>205.78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125.1</v>
          </cell>
          <cell r="AD83">
            <v>-125.1</v>
          </cell>
          <cell r="AE83">
            <v>125.1</v>
          </cell>
          <cell r="AF83">
            <v>0</v>
          </cell>
          <cell r="AG83">
            <v>0</v>
          </cell>
          <cell r="AH83">
            <v>822.56</v>
          </cell>
          <cell r="AI83">
            <v>7253.82</v>
          </cell>
          <cell r="AJ83">
            <v>144.19999999999999</v>
          </cell>
          <cell r="AK83">
            <v>259.54000000000002</v>
          </cell>
          <cell r="AL83">
            <v>720.66</v>
          </cell>
          <cell r="AM83">
            <v>164.79</v>
          </cell>
        </row>
        <row r="84">
          <cell r="A84" t="str">
            <v>00080</v>
          </cell>
          <cell r="B84" t="str">
            <v>Romero Romero Ingrid</v>
          </cell>
          <cell r="C84">
            <v>14987.2</v>
          </cell>
          <cell r="D84">
            <v>516.79999999999995</v>
          </cell>
          <cell r="E84">
            <v>0</v>
          </cell>
          <cell r="F84">
            <v>0</v>
          </cell>
          <cell r="G84">
            <v>0</v>
          </cell>
          <cell r="H84">
            <v>2000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17504</v>
          </cell>
          <cell r="N84">
            <v>15</v>
          </cell>
          <cell r="O84">
            <v>3533.46</v>
          </cell>
          <cell r="P84">
            <v>0</v>
          </cell>
          <cell r="Q84">
            <v>0</v>
          </cell>
          <cell r="R84">
            <v>0</v>
          </cell>
          <cell r="S84">
            <v>2316.66</v>
          </cell>
          <cell r="T84">
            <v>0</v>
          </cell>
          <cell r="U84">
            <v>2316.66</v>
          </cell>
          <cell r="V84">
            <v>492.46</v>
          </cell>
          <cell r="W84">
            <v>2000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8357.58</v>
          </cell>
          <cell r="AI84">
            <v>9146.42</v>
          </cell>
          <cell r="AJ84">
            <v>330.92</v>
          </cell>
          <cell r="AK84">
            <v>595.64</v>
          </cell>
          <cell r="AL84">
            <v>998.66</v>
          </cell>
          <cell r="AM84">
            <v>378.18</v>
          </cell>
        </row>
        <row r="85">
          <cell r="A85" t="str">
            <v>00165</v>
          </cell>
          <cell r="B85" t="str">
            <v>Gomez Dueñas Roselia</v>
          </cell>
          <cell r="C85">
            <v>5187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5187</v>
          </cell>
          <cell r="N85">
            <v>15</v>
          </cell>
          <cell r="O85">
            <v>0</v>
          </cell>
          <cell r="P85">
            <v>2211.9</v>
          </cell>
          <cell r="Q85">
            <v>-320.60000000000002</v>
          </cell>
          <cell r="R85">
            <v>-17.12</v>
          </cell>
          <cell r="S85">
            <v>303.48</v>
          </cell>
          <cell r="T85">
            <v>0</v>
          </cell>
          <cell r="U85">
            <v>0</v>
          </cell>
          <cell r="V85">
            <v>142.41999999999999</v>
          </cell>
          <cell r="W85">
            <v>400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2752.2</v>
          </cell>
          <cell r="AI85">
            <v>2434.8000000000002</v>
          </cell>
          <cell r="AJ85">
            <v>104.96</v>
          </cell>
          <cell r="AK85">
            <v>188.92</v>
          </cell>
          <cell r="AL85">
            <v>653.44000000000005</v>
          </cell>
          <cell r="AM85">
            <v>119.94</v>
          </cell>
        </row>
        <row r="86">
          <cell r="A86" t="str">
            <v>00169</v>
          </cell>
          <cell r="B86" t="str">
            <v>Tovar Lopez Rogelio</v>
          </cell>
          <cell r="C86">
            <v>15750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15750</v>
          </cell>
          <cell r="N86">
            <v>15</v>
          </cell>
          <cell r="O86">
            <v>1802.24</v>
          </cell>
          <cell r="P86">
            <v>0</v>
          </cell>
          <cell r="Q86">
            <v>0</v>
          </cell>
          <cell r="R86">
            <v>0</v>
          </cell>
          <cell r="S86">
            <v>1942</v>
          </cell>
          <cell r="T86">
            <v>0</v>
          </cell>
          <cell r="U86">
            <v>1942</v>
          </cell>
          <cell r="V86">
            <v>473.06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4232.3</v>
          </cell>
          <cell r="AI86">
            <v>11517.7</v>
          </cell>
          <cell r="AJ86">
            <v>318.68</v>
          </cell>
          <cell r="AK86">
            <v>573.62</v>
          </cell>
          <cell r="AL86">
            <v>978.74</v>
          </cell>
          <cell r="AM86">
            <v>364.2</v>
          </cell>
        </row>
        <row r="87">
          <cell r="A87" t="str">
            <v>00187</v>
          </cell>
          <cell r="B87" t="str">
            <v>Gallegos Negrete Rosa Elena</v>
          </cell>
          <cell r="C87">
            <v>5383.5</v>
          </cell>
          <cell r="D87">
            <v>1110</v>
          </cell>
          <cell r="E87">
            <v>0</v>
          </cell>
          <cell r="F87">
            <v>0</v>
          </cell>
          <cell r="G87">
            <v>0</v>
          </cell>
          <cell r="H87">
            <v>166.5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6660</v>
          </cell>
          <cell r="N87">
            <v>0</v>
          </cell>
          <cell r="O87">
            <v>0</v>
          </cell>
          <cell r="P87">
            <v>2222.79</v>
          </cell>
          <cell r="Q87">
            <v>-250.2</v>
          </cell>
          <cell r="R87">
            <v>0</v>
          </cell>
          <cell r="S87">
            <v>454.24</v>
          </cell>
          <cell r="T87">
            <v>0</v>
          </cell>
          <cell r="U87">
            <v>204.04</v>
          </cell>
          <cell r="V87">
            <v>176.79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2603.62</v>
          </cell>
          <cell r="AI87">
            <v>4056.38</v>
          </cell>
          <cell r="AJ87">
            <v>130.27000000000001</v>
          </cell>
          <cell r="AK87">
            <v>234.48</v>
          </cell>
          <cell r="AL87">
            <v>660.45</v>
          </cell>
          <cell r="AM87">
            <v>154</v>
          </cell>
        </row>
        <row r="88">
          <cell r="A88" t="str">
            <v>00451</v>
          </cell>
          <cell r="B88" t="str">
            <v>Partida Ceja Francisco Javier</v>
          </cell>
          <cell r="C88">
            <v>9168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2000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11168</v>
          </cell>
          <cell r="N88">
            <v>0</v>
          </cell>
          <cell r="O88">
            <v>0</v>
          </cell>
          <cell r="P88">
            <v>3368.1</v>
          </cell>
          <cell r="Q88">
            <v>0</v>
          </cell>
          <cell r="R88">
            <v>0</v>
          </cell>
          <cell r="S88">
            <v>1033.3599999999999</v>
          </cell>
          <cell r="T88">
            <v>0</v>
          </cell>
          <cell r="U88">
            <v>1033.3599999999999</v>
          </cell>
          <cell r="V88">
            <v>316.45999999999998</v>
          </cell>
          <cell r="W88">
            <v>1900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6617.92</v>
          </cell>
          <cell r="AI88">
            <v>4550.08</v>
          </cell>
          <cell r="AJ88">
            <v>219.92</v>
          </cell>
          <cell r="AK88">
            <v>395.88</v>
          </cell>
          <cell r="AL88">
            <v>817.94</v>
          </cell>
          <cell r="AM88">
            <v>251.34</v>
          </cell>
        </row>
        <row r="89">
          <cell r="A89" t="str">
            <v>00461</v>
          </cell>
          <cell r="B89" t="str">
            <v>Borrayo De La Cruz Ericka Guillermina</v>
          </cell>
          <cell r="C89">
            <v>4322.5</v>
          </cell>
          <cell r="D89">
            <v>864.5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5187</v>
          </cell>
          <cell r="N89">
            <v>0</v>
          </cell>
          <cell r="O89">
            <v>0</v>
          </cell>
          <cell r="P89">
            <v>0</v>
          </cell>
          <cell r="Q89">
            <v>-320.60000000000002</v>
          </cell>
          <cell r="R89">
            <v>-17.12</v>
          </cell>
          <cell r="S89">
            <v>303.48</v>
          </cell>
          <cell r="T89">
            <v>0</v>
          </cell>
          <cell r="U89">
            <v>0</v>
          </cell>
          <cell r="V89">
            <v>149.44</v>
          </cell>
          <cell r="W89">
            <v>200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332.32</v>
          </cell>
          <cell r="AI89">
            <v>4854.68</v>
          </cell>
          <cell r="AJ89">
            <v>110.12</v>
          </cell>
          <cell r="AK89">
            <v>198.2</v>
          </cell>
          <cell r="AL89">
            <v>658.58</v>
          </cell>
          <cell r="AM89">
            <v>125.84</v>
          </cell>
        </row>
        <row r="90">
          <cell r="A90" t="str">
            <v>00836</v>
          </cell>
          <cell r="B90" t="str">
            <v>Arredondo Zuñiga Victor Manuel</v>
          </cell>
          <cell r="C90">
            <v>6384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6384</v>
          </cell>
          <cell r="N90">
            <v>0</v>
          </cell>
          <cell r="O90">
            <v>0</v>
          </cell>
          <cell r="P90">
            <v>0</v>
          </cell>
          <cell r="Q90">
            <v>-250.2</v>
          </cell>
          <cell r="R90">
            <v>0</v>
          </cell>
          <cell r="S90">
            <v>424.2</v>
          </cell>
          <cell r="T90">
            <v>0</v>
          </cell>
          <cell r="U90">
            <v>174</v>
          </cell>
          <cell r="V90">
            <v>175.32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349.32</v>
          </cell>
          <cell r="AI90">
            <v>6034.68</v>
          </cell>
          <cell r="AJ90">
            <v>129.18</v>
          </cell>
          <cell r="AK90">
            <v>232.5</v>
          </cell>
          <cell r="AL90">
            <v>677.64</v>
          </cell>
          <cell r="AM90">
            <v>147.62</v>
          </cell>
        </row>
        <row r="91">
          <cell r="A91" t="str">
            <v>00839</v>
          </cell>
          <cell r="B91" t="str">
            <v>Reyes Granada Araceli Janeth</v>
          </cell>
          <cell r="C91">
            <v>15033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2600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17633</v>
          </cell>
          <cell r="N91">
            <v>15</v>
          </cell>
          <cell r="O91">
            <v>2242.64</v>
          </cell>
          <cell r="P91">
            <v>0</v>
          </cell>
          <cell r="Q91">
            <v>0</v>
          </cell>
          <cell r="R91">
            <v>0</v>
          </cell>
          <cell r="S91">
            <v>2344.1999999999998</v>
          </cell>
          <cell r="T91">
            <v>0</v>
          </cell>
          <cell r="U91">
            <v>2344.1999999999998</v>
          </cell>
          <cell r="V91">
            <v>461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5062.84</v>
          </cell>
          <cell r="AI91">
            <v>12570.16</v>
          </cell>
          <cell r="AJ91">
            <v>311.06</v>
          </cell>
          <cell r="AK91">
            <v>559.9</v>
          </cell>
          <cell r="AL91">
            <v>966.34</v>
          </cell>
          <cell r="AM91">
            <v>355.48</v>
          </cell>
        </row>
        <row r="92">
          <cell r="A92" t="str">
            <v>00840</v>
          </cell>
          <cell r="B92" t="str">
            <v>Navarro Villa Lorena</v>
          </cell>
          <cell r="C92">
            <v>12396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2600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14996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1780.94</v>
          </cell>
          <cell r="T92">
            <v>0</v>
          </cell>
          <cell r="U92">
            <v>1780.94</v>
          </cell>
          <cell r="V92">
            <v>360.26</v>
          </cell>
          <cell r="W92">
            <v>500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2641.2</v>
          </cell>
          <cell r="AI92">
            <v>12354.8</v>
          </cell>
          <cell r="AJ92">
            <v>247.54</v>
          </cell>
          <cell r="AK92">
            <v>445.58</v>
          </cell>
          <cell r="AL92">
            <v>862.9</v>
          </cell>
          <cell r="AM92">
            <v>282.89999999999998</v>
          </cell>
        </row>
        <row r="93">
          <cell r="A93" t="str">
            <v>00842</v>
          </cell>
          <cell r="B93" t="str">
            <v>Mendez Salcedo Jorge Alberto</v>
          </cell>
          <cell r="C93">
            <v>10440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6989.48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17429.48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2300.7399999999998</v>
          </cell>
          <cell r="T93">
            <v>0</v>
          </cell>
          <cell r="U93">
            <v>2300.7399999999998</v>
          </cell>
          <cell r="V93">
            <v>493.48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2794.22</v>
          </cell>
          <cell r="AI93">
            <v>14635.26</v>
          </cell>
          <cell r="AJ93">
            <v>331.54</v>
          </cell>
          <cell r="AK93">
            <v>596.78</v>
          </cell>
          <cell r="AL93">
            <v>999.7</v>
          </cell>
          <cell r="AM93">
            <v>378.92</v>
          </cell>
        </row>
        <row r="94">
          <cell r="A94" t="str">
            <v>00855</v>
          </cell>
          <cell r="B94" t="str">
            <v>Luna Medrano Cesar Alejandro</v>
          </cell>
          <cell r="C94">
            <v>9000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2900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11900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1164.54</v>
          </cell>
          <cell r="T94">
            <v>0</v>
          </cell>
          <cell r="U94">
            <v>1164.54</v>
          </cell>
          <cell r="V94">
            <v>290.86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1455.4</v>
          </cell>
          <cell r="AI94">
            <v>10444.6</v>
          </cell>
          <cell r="AJ94">
            <v>203.76</v>
          </cell>
          <cell r="AK94">
            <v>366.78</v>
          </cell>
          <cell r="AL94">
            <v>791.6</v>
          </cell>
          <cell r="AM94">
            <v>232.88</v>
          </cell>
        </row>
        <row r="95">
          <cell r="A95" t="str">
            <v>00861</v>
          </cell>
          <cell r="B95" t="str">
            <v>Cuellar Hernandez Rocio Elizabeth</v>
          </cell>
          <cell r="C95">
            <v>4251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4251</v>
          </cell>
          <cell r="N95">
            <v>0</v>
          </cell>
          <cell r="O95">
            <v>0</v>
          </cell>
          <cell r="P95">
            <v>0</v>
          </cell>
          <cell r="Q95">
            <v>-377.42</v>
          </cell>
          <cell r="R95">
            <v>-133.86000000000001</v>
          </cell>
          <cell r="S95">
            <v>243.58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-133.86000000000001</v>
          </cell>
          <cell r="AI95">
            <v>4384.8599999999997</v>
          </cell>
          <cell r="AJ95">
            <v>160.54</v>
          </cell>
          <cell r="AK95">
            <v>288.95999999999998</v>
          </cell>
          <cell r="AL95">
            <v>709.02</v>
          </cell>
          <cell r="AM95">
            <v>135.18</v>
          </cell>
        </row>
        <row r="96">
          <cell r="A96" t="str">
            <v>00862</v>
          </cell>
          <cell r="B96" t="str">
            <v>Ortiz Gallardo Yuri Ernestina</v>
          </cell>
          <cell r="C96">
            <v>4251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4251</v>
          </cell>
          <cell r="N96">
            <v>0</v>
          </cell>
          <cell r="O96">
            <v>0</v>
          </cell>
          <cell r="P96">
            <v>0</v>
          </cell>
          <cell r="Q96">
            <v>-377.42</v>
          </cell>
          <cell r="R96">
            <v>-133.86000000000001</v>
          </cell>
          <cell r="S96">
            <v>243.58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-133.86000000000001</v>
          </cell>
          <cell r="AI96">
            <v>4384.8599999999997</v>
          </cell>
          <cell r="AJ96">
            <v>160.54</v>
          </cell>
          <cell r="AK96">
            <v>288.95999999999998</v>
          </cell>
          <cell r="AL96">
            <v>709.02</v>
          </cell>
          <cell r="AM96">
            <v>135.18</v>
          </cell>
        </row>
        <row r="97">
          <cell r="A97" t="str">
            <v>00863</v>
          </cell>
          <cell r="B97" t="str">
            <v>Larios Calvario Manuel</v>
          </cell>
          <cell r="C97">
            <v>6999.9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1476.42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8476.32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651.86</v>
          </cell>
          <cell r="T97">
            <v>0</v>
          </cell>
          <cell r="U97">
            <v>651.86</v>
          </cell>
          <cell r="V97">
            <v>232.62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884.48</v>
          </cell>
          <cell r="AI97">
            <v>7591.84</v>
          </cell>
          <cell r="AJ97">
            <v>167.04</v>
          </cell>
          <cell r="AK97">
            <v>300.68</v>
          </cell>
          <cell r="AL97">
            <v>731.8</v>
          </cell>
          <cell r="AM97">
            <v>190.9</v>
          </cell>
        </row>
        <row r="98">
          <cell r="A98" t="str">
            <v>00879</v>
          </cell>
          <cell r="B98" t="str">
            <v>Santana Aguilar Maria Felix</v>
          </cell>
          <cell r="C98">
            <v>7500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5895.58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13395.58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1444.43</v>
          </cell>
          <cell r="T98">
            <v>0</v>
          </cell>
          <cell r="U98">
            <v>1444.43</v>
          </cell>
          <cell r="V98">
            <v>273.74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1718.17</v>
          </cell>
          <cell r="AI98">
            <v>11677.41</v>
          </cell>
          <cell r="AJ98">
            <v>192.98</v>
          </cell>
          <cell r="AK98">
            <v>347.38</v>
          </cell>
          <cell r="AL98">
            <v>774.06</v>
          </cell>
          <cell r="AM98">
            <v>220.56</v>
          </cell>
        </row>
        <row r="99">
          <cell r="A99" t="str">
            <v>00885</v>
          </cell>
          <cell r="B99" t="str">
            <v>Homs Tirado Maria Elena</v>
          </cell>
          <cell r="C99">
            <v>10440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6989.48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17429.48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2300.7399999999998</v>
          </cell>
          <cell r="T99">
            <v>0</v>
          </cell>
          <cell r="U99">
            <v>2300.7399999999998</v>
          </cell>
          <cell r="V99">
            <v>493.48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2794.22</v>
          </cell>
          <cell r="AI99">
            <v>14635.26</v>
          </cell>
          <cell r="AJ99">
            <v>331.54</v>
          </cell>
          <cell r="AK99">
            <v>596.78</v>
          </cell>
          <cell r="AL99">
            <v>999.7</v>
          </cell>
          <cell r="AM99">
            <v>378.92</v>
          </cell>
        </row>
        <row r="100">
          <cell r="A100" t="str">
            <v>00886</v>
          </cell>
          <cell r="B100" t="str">
            <v>Robles Limon Carlos Guillermo</v>
          </cell>
          <cell r="C100">
            <v>6000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3940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9940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834.24</v>
          </cell>
          <cell r="T100">
            <v>0</v>
          </cell>
          <cell r="U100">
            <v>834.24</v>
          </cell>
          <cell r="V100">
            <v>250.38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1084.6199999999999</v>
          </cell>
          <cell r="AI100">
            <v>8855.3799999999992</v>
          </cell>
          <cell r="AJ100">
            <v>178.24</v>
          </cell>
          <cell r="AK100">
            <v>320.82</v>
          </cell>
          <cell r="AL100">
            <v>750.04</v>
          </cell>
          <cell r="AM100">
            <v>203.7</v>
          </cell>
        </row>
        <row r="101">
          <cell r="A101" t="str">
            <v>00910</v>
          </cell>
          <cell r="B101" t="str">
            <v>Rodriguez Prudencio Brenda Citlali</v>
          </cell>
          <cell r="C101">
            <v>4500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2500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7000</v>
          </cell>
          <cell r="N101">
            <v>0</v>
          </cell>
          <cell r="O101">
            <v>0</v>
          </cell>
          <cell r="P101">
            <v>0</v>
          </cell>
          <cell r="Q101">
            <v>-250.2</v>
          </cell>
          <cell r="R101">
            <v>0</v>
          </cell>
          <cell r="S101">
            <v>491.22</v>
          </cell>
          <cell r="T101">
            <v>0</v>
          </cell>
          <cell r="U101">
            <v>241.02</v>
          </cell>
          <cell r="V101">
            <v>181.98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423</v>
          </cell>
          <cell r="AI101">
            <v>6577</v>
          </cell>
          <cell r="AJ101">
            <v>134.08000000000001</v>
          </cell>
          <cell r="AK101">
            <v>241.36</v>
          </cell>
          <cell r="AL101">
            <v>682.58</v>
          </cell>
          <cell r="AM101">
            <v>153.24</v>
          </cell>
        </row>
        <row r="102">
          <cell r="A102" t="str">
            <v>00933</v>
          </cell>
          <cell r="B102" t="str">
            <v>Gallardo Flores Emmanuel Alejandro</v>
          </cell>
          <cell r="C102">
            <v>4500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2500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7000</v>
          </cell>
          <cell r="N102">
            <v>0</v>
          </cell>
          <cell r="O102">
            <v>0</v>
          </cell>
          <cell r="P102">
            <v>0</v>
          </cell>
          <cell r="Q102">
            <v>-250.2</v>
          </cell>
          <cell r="R102">
            <v>0</v>
          </cell>
          <cell r="S102">
            <v>491.22</v>
          </cell>
          <cell r="T102">
            <v>0</v>
          </cell>
          <cell r="U102">
            <v>241.02</v>
          </cell>
          <cell r="V102">
            <v>181.98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423</v>
          </cell>
          <cell r="AI102">
            <v>6577</v>
          </cell>
          <cell r="AJ102">
            <v>134.08000000000001</v>
          </cell>
          <cell r="AK102">
            <v>241.36</v>
          </cell>
          <cell r="AL102">
            <v>682.58</v>
          </cell>
          <cell r="AM102">
            <v>153.24</v>
          </cell>
        </row>
        <row r="103">
          <cell r="A103" t="str">
            <v>00936</v>
          </cell>
          <cell r="B103" t="str">
            <v>Hernandez Arriaga Erik Daniel</v>
          </cell>
          <cell r="C103">
            <v>6000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2500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8500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654.41999999999996</v>
          </cell>
          <cell r="T103">
            <v>0</v>
          </cell>
          <cell r="U103">
            <v>654.41999999999996</v>
          </cell>
          <cell r="V103">
            <v>202.88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857.3</v>
          </cell>
          <cell r="AI103">
            <v>7642.7</v>
          </cell>
          <cell r="AJ103">
            <v>148.28</v>
          </cell>
          <cell r="AK103">
            <v>266.92</v>
          </cell>
          <cell r="AL103">
            <v>701.26</v>
          </cell>
          <cell r="AM103">
            <v>169.46</v>
          </cell>
        </row>
        <row r="104">
          <cell r="A104" t="str">
            <v>00940</v>
          </cell>
          <cell r="B104" t="str">
            <v>Alvarez Rostro Laura Patricia</v>
          </cell>
          <cell r="C104">
            <v>4118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4118</v>
          </cell>
          <cell r="N104">
            <v>0</v>
          </cell>
          <cell r="O104">
            <v>0</v>
          </cell>
          <cell r="P104">
            <v>0</v>
          </cell>
          <cell r="Q104">
            <v>-377.42</v>
          </cell>
          <cell r="R104">
            <v>-142.37</v>
          </cell>
          <cell r="S104">
            <v>235.06</v>
          </cell>
          <cell r="T104">
            <v>0</v>
          </cell>
          <cell r="U104">
            <v>0</v>
          </cell>
          <cell r="V104">
            <v>114.13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-28.24</v>
          </cell>
          <cell r="AI104">
            <v>4146.24</v>
          </cell>
          <cell r="AJ104">
            <v>83.32</v>
          </cell>
          <cell r="AK104">
            <v>149.97999999999999</v>
          </cell>
          <cell r="AL104">
            <v>634.67999999999995</v>
          </cell>
          <cell r="AM104">
            <v>95.22</v>
          </cell>
        </row>
        <row r="105">
          <cell r="A105" t="str">
            <v>00941</v>
          </cell>
          <cell r="B105" t="str">
            <v>Olivares Arevalo Ana Victoria</v>
          </cell>
          <cell r="C105">
            <v>3976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3976</v>
          </cell>
          <cell r="N105">
            <v>0</v>
          </cell>
          <cell r="O105">
            <v>0</v>
          </cell>
          <cell r="P105">
            <v>0</v>
          </cell>
          <cell r="Q105">
            <v>-377.42</v>
          </cell>
          <cell r="R105">
            <v>-151.46</v>
          </cell>
          <cell r="S105">
            <v>225.98</v>
          </cell>
          <cell r="T105">
            <v>0</v>
          </cell>
          <cell r="U105">
            <v>0</v>
          </cell>
          <cell r="V105">
            <v>111.26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-40.200000000000003</v>
          </cell>
          <cell r="AI105">
            <v>4016.2</v>
          </cell>
          <cell r="AJ105">
            <v>80.44</v>
          </cell>
          <cell r="AK105">
            <v>144.80000000000001</v>
          </cell>
          <cell r="AL105">
            <v>634.67999999999995</v>
          </cell>
          <cell r="AM105">
            <v>91.94</v>
          </cell>
        </row>
        <row r="106">
          <cell r="A106" t="str">
            <v>00942</v>
          </cell>
          <cell r="B106" t="str">
            <v>Robles De León Ma Guadalupe</v>
          </cell>
          <cell r="C106">
            <v>4500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5500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10000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843.84</v>
          </cell>
          <cell r="T106">
            <v>0</v>
          </cell>
          <cell r="U106">
            <v>843.84</v>
          </cell>
          <cell r="V106">
            <v>123.58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967.42</v>
          </cell>
          <cell r="AI106">
            <v>9032.58</v>
          </cell>
          <cell r="AJ106">
            <v>91.06</v>
          </cell>
          <cell r="AK106">
            <v>163.9</v>
          </cell>
          <cell r="AL106">
            <v>639.54</v>
          </cell>
          <cell r="AM106">
            <v>104.06</v>
          </cell>
        </row>
        <row r="107">
          <cell r="A107" t="str">
            <v>Total Depto</v>
          </cell>
          <cell r="C107" t="str">
            <v xml:space="preserve">  -----------------------</v>
          </cell>
          <cell r="D107" t="str">
            <v xml:space="preserve">  -----------------------</v>
          </cell>
          <cell r="E107" t="str">
            <v xml:space="preserve">  -----------------------</v>
          </cell>
          <cell r="F107" t="str">
            <v xml:space="preserve">  -----------------------</v>
          </cell>
          <cell r="G107" t="str">
            <v xml:space="preserve">  -----------------------</v>
          </cell>
          <cell r="H107" t="str">
            <v xml:space="preserve">  -----------------------</v>
          </cell>
          <cell r="I107" t="str">
            <v xml:space="preserve">  -----------------------</v>
          </cell>
          <cell r="J107" t="str">
            <v xml:space="preserve">  -----------------------</v>
          </cell>
          <cell r="K107" t="str">
            <v xml:space="preserve">  -----------------------</v>
          </cell>
          <cell r="L107" t="str">
            <v xml:space="preserve">  -----------------------</v>
          </cell>
          <cell r="M107" t="str">
            <v xml:space="preserve">  -----------------------</v>
          </cell>
          <cell r="N107" t="str">
            <v xml:space="preserve">  -----------------------</v>
          </cell>
          <cell r="O107" t="str">
            <v xml:space="preserve">  -----------------------</v>
          </cell>
          <cell r="P107" t="str">
            <v xml:space="preserve">  -----------------------</v>
          </cell>
          <cell r="Q107" t="str">
            <v xml:space="preserve">  -----------------------</v>
          </cell>
          <cell r="R107" t="str">
            <v xml:space="preserve">  -----------------------</v>
          </cell>
          <cell r="S107" t="str">
            <v xml:space="preserve">  -----------------------</v>
          </cell>
          <cell r="T107" t="str">
            <v xml:space="preserve">  -----------------------</v>
          </cell>
          <cell r="U107" t="str">
            <v xml:space="preserve">  -----------------------</v>
          </cell>
          <cell r="V107" t="str">
            <v xml:space="preserve">  -----------------------</v>
          </cell>
          <cell r="W107" t="str">
            <v xml:space="preserve">  -----------------------</v>
          </cell>
          <cell r="X107" t="str">
            <v xml:space="preserve">  -----------------------</v>
          </cell>
          <cell r="Y107" t="str">
            <v xml:space="preserve">  -----------------------</v>
          </cell>
          <cell r="Z107" t="str">
            <v xml:space="preserve">  -----------------------</v>
          </cell>
          <cell r="AA107" t="str">
            <v xml:space="preserve">  -----------------------</v>
          </cell>
          <cell r="AB107" t="str">
            <v xml:space="preserve">  -----------------------</v>
          </cell>
          <cell r="AC107" t="str">
            <v xml:space="preserve">  -----------------------</v>
          </cell>
          <cell r="AD107" t="str">
            <v xml:space="preserve">  -----------------------</v>
          </cell>
          <cell r="AE107" t="str">
            <v xml:space="preserve">  -----------------------</v>
          </cell>
          <cell r="AF107" t="str">
            <v xml:space="preserve">  -----------------------</v>
          </cell>
          <cell r="AG107" t="str">
            <v xml:space="preserve">  -----------------------</v>
          </cell>
          <cell r="AH107" t="str">
            <v xml:space="preserve">  -----------------------</v>
          </cell>
          <cell r="AI107" t="str">
            <v xml:space="preserve">  -----------------------</v>
          </cell>
          <cell r="AJ107" t="str">
            <v xml:space="preserve">  -----------------------</v>
          </cell>
          <cell r="AK107" t="str">
            <v xml:space="preserve">  -----------------------</v>
          </cell>
          <cell r="AL107" t="str">
            <v xml:space="preserve">  -----------------------</v>
          </cell>
          <cell r="AM107" t="str">
            <v xml:space="preserve">  -----------------------</v>
          </cell>
        </row>
        <row r="108">
          <cell r="C108">
            <v>192019.73</v>
          </cell>
          <cell r="D108">
            <v>4452.55</v>
          </cell>
          <cell r="E108">
            <v>0</v>
          </cell>
          <cell r="F108">
            <v>0</v>
          </cell>
          <cell r="G108">
            <v>0</v>
          </cell>
          <cell r="H108">
            <v>51507.46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247979.74</v>
          </cell>
          <cell r="N108">
            <v>75</v>
          </cell>
          <cell r="O108">
            <v>9536.7000000000007</v>
          </cell>
          <cell r="P108">
            <v>7802.79</v>
          </cell>
          <cell r="Q108">
            <v>-3276.78</v>
          </cell>
          <cell r="R108">
            <v>-595.79</v>
          </cell>
          <cell r="S108">
            <v>24785.59</v>
          </cell>
          <cell r="T108">
            <v>0</v>
          </cell>
          <cell r="U108">
            <v>22104.53</v>
          </cell>
          <cell r="V108">
            <v>6248.66</v>
          </cell>
          <cell r="W108">
            <v>6000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125.1</v>
          </cell>
          <cell r="AD108">
            <v>-125.1</v>
          </cell>
          <cell r="AE108">
            <v>125.1</v>
          </cell>
          <cell r="AF108">
            <v>0</v>
          </cell>
          <cell r="AG108">
            <v>0</v>
          </cell>
          <cell r="AH108">
            <v>51296.99</v>
          </cell>
          <cell r="AI108">
            <v>196682.75</v>
          </cell>
          <cell r="AJ108">
            <v>4682.3900000000003</v>
          </cell>
          <cell r="AK108">
            <v>8428.2999999999993</v>
          </cell>
          <cell r="AL108">
            <v>19283.13</v>
          </cell>
          <cell r="AM108">
            <v>5259.81</v>
          </cell>
        </row>
        <row r="110">
          <cell r="A110" t="str">
            <v>Departamento 4108 CDE SECRETARIA DE GESTION SOCIAL</v>
          </cell>
        </row>
        <row r="111">
          <cell r="A111" t="str">
            <v>00860</v>
          </cell>
          <cell r="B111" t="str">
            <v>De La Torre Gonzalez Juan Carlos</v>
          </cell>
          <cell r="C111">
            <v>10440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6989.48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17429.48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2300.7399999999998</v>
          </cell>
          <cell r="T111">
            <v>0</v>
          </cell>
          <cell r="U111">
            <v>2300.7399999999998</v>
          </cell>
          <cell r="V111">
            <v>493.48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2794.22</v>
          </cell>
          <cell r="AI111">
            <v>14635.26</v>
          </cell>
          <cell r="AJ111">
            <v>331.54</v>
          </cell>
          <cell r="AK111">
            <v>596.78</v>
          </cell>
          <cell r="AL111">
            <v>999.7</v>
          </cell>
          <cell r="AM111">
            <v>378.92</v>
          </cell>
        </row>
        <row r="112">
          <cell r="A112" t="str">
            <v>Total Depto</v>
          </cell>
          <cell r="C112" t="str">
            <v xml:space="preserve">  -----------------------</v>
          </cell>
          <cell r="D112" t="str">
            <v xml:space="preserve">  -----------------------</v>
          </cell>
          <cell r="E112" t="str">
            <v xml:space="preserve">  -----------------------</v>
          </cell>
          <cell r="F112" t="str">
            <v xml:space="preserve">  -----------------------</v>
          </cell>
          <cell r="G112" t="str">
            <v xml:space="preserve">  -----------------------</v>
          </cell>
          <cell r="H112" t="str">
            <v xml:space="preserve">  -----------------------</v>
          </cell>
          <cell r="I112" t="str">
            <v xml:space="preserve">  -----------------------</v>
          </cell>
          <cell r="J112" t="str">
            <v xml:space="preserve">  -----------------------</v>
          </cell>
          <cell r="K112" t="str">
            <v xml:space="preserve">  -----------------------</v>
          </cell>
          <cell r="L112" t="str">
            <v xml:space="preserve">  -----------------------</v>
          </cell>
          <cell r="M112" t="str">
            <v xml:space="preserve">  -----------------------</v>
          </cell>
          <cell r="N112" t="str">
            <v xml:space="preserve">  -----------------------</v>
          </cell>
          <cell r="O112" t="str">
            <v xml:space="preserve">  -----------------------</v>
          </cell>
          <cell r="P112" t="str">
            <v xml:space="preserve">  -----------------------</v>
          </cell>
          <cell r="Q112" t="str">
            <v xml:space="preserve">  -----------------------</v>
          </cell>
          <cell r="R112" t="str">
            <v xml:space="preserve">  -----------------------</v>
          </cell>
          <cell r="S112" t="str">
            <v xml:space="preserve">  -----------------------</v>
          </cell>
          <cell r="T112" t="str">
            <v xml:space="preserve">  -----------------------</v>
          </cell>
          <cell r="U112" t="str">
            <v xml:space="preserve">  -----------------------</v>
          </cell>
          <cell r="V112" t="str">
            <v xml:space="preserve">  -----------------------</v>
          </cell>
          <cell r="W112" t="str">
            <v xml:space="preserve">  -----------------------</v>
          </cell>
          <cell r="X112" t="str">
            <v xml:space="preserve">  -----------------------</v>
          </cell>
          <cell r="Y112" t="str">
            <v xml:space="preserve">  -----------------------</v>
          </cell>
          <cell r="Z112" t="str">
            <v xml:space="preserve">  -----------------------</v>
          </cell>
          <cell r="AA112" t="str">
            <v xml:space="preserve">  -----------------------</v>
          </cell>
          <cell r="AB112" t="str">
            <v xml:space="preserve">  -----------------------</v>
          </cell>
          <cell r="AC112" t="str">
            <v xml:space="preserve">  -----------------------</v>
          </cell>
          <cell r="AD112" t="str">
            <v xml:space="preserve">  -----------------------</v>
          </cell>
          <cell r="AE112" t="str">
            <v xml:space="preserve">  -----------------------</v>
          </cell>
          <cell r="AF112" t="str">
            <v xml:space="preserve">  -----------------------</v>
          </cell>
          <cell r="AG112" t="str">
            <v xml:space="preserve">  -----------------------</v>
          </cell>
          <cell r="AH112" t="str">
            <v xml:space="preserve">  -----------------------</v>
          </cell>
          <cell r="AI112" t="str">
            <v xml:space="preserve">  -----------------------</v>
          </cell>
          <cell r="AJ112" t="str">
            <v xml:space="preserve">  -----------------------</v>
          </cell>
          <cell r="AK112" t="str">
            <v xml:space="preserve">  -----------------------</v>
          </cell>
          <cell r="AL112" t="str">
            <v xml:space="preserve">  -----------------------</v>
          </cell>
          <cell r="AM112" t="str">
            <v xml:space="preserve">  -----------------------</v>
          </cell>
        </row>
        <row r="113">
          <cell r="C113">
            <v>10440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6989.48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17429.48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2300.7399999999998</v>
          </cell>
          <cell r="T113">
            <v>0</v>
          </cell>
          <cell r="U113">
            <v>2300.7399999999998</v>
          </cell>
          <cell r="V113">
            <v>493.48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2794.22</v>
          </cell>
          <cell r="AI113">
            <v>14635.26</v>
          </cell>
          <cell r="AJ113">
            <v>331.54</v>
          </cell>
          <cell r="AK113">
            <v>596.78</v>
          </cell>
          <cell r="AL113">
            <v>999.7</v>
          </cell>
          <cell r="AM113">
            <v>378.92</v>
          </cell>
        </row>
        <row r="115">
          <cell r="A115" t="str">
            <v>Departamento 4109 CDE SECRETARIA DE COMUNICACION SOCIAL</v>
          </cell>
        </row>
        <row r="116">
          <cell r="A116" t="str">
            <v>00005</v>
          </cell>
          <cell r="B116" t="str">
            <v>Contreras García Lucila</v>
          </cell>
          <cell r="C116">
            <v>14409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14409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1655.56</v>
          </cell>
          <cell r="T116">
            <v>0</v>
          </cell>
          <cell r="U116">
            <v>1655.56</v>
          </cell>
          <cell r="V116">
            <v>430.04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2085.6</v>
          </cell>
          <cell r="AI116">
            <v>12323.4</v>
          </cell>
          <cell r="AJ116">
            <v>291.54000000000002</v>
          </cell>
          <cell r="AK116">
            <v>524.78</v>
          </cell>
          <cell r="AL116">
            <v>934.56</v>
          </cell>
          <cell r="AM116">
            <v>333.2</v>
          </cell>
        </row>
        <row r="117">
          <cell r="A117" t="str">
            <v>00869</v>
          </cell>
          <cell r="B117" t="str">
            <v>Resendiz Mora Martha Dolores</v>
          </cell>
          <cell r="C117">
            <v>14250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9537.56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23787.56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3658.82</v>
          </cell>
          <cell r="T117">
            <v>0</v>
          </cell>
          <cell r="U117">
            <v>3658.82</v>
          </cell>
          <cell r="V117">
            <v>685.26</v>
          </cell>
          <cell r="W117">
            <v>4000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8344.08</v>
          </cell>
          <cell r="AI117">
            <v>15443.48</v>
          </cell>
          <cell r="AJ117">
            <v>452.5</v>
          </cell>
          <cell r="AK117">
            <v>814.5</v>
          </cell>
          <cell r="AL117">
            <v>1196.68</v>
          </cell>
          <cell r="AM117">
            <v>517.14</v>
          </cell>
        </row>
        <row r="118">
          <cell r="A118" t="str">
            <v>00891</v>
          </cell>
          <cell r="B118" t="str">
            <v>Anguiano Santiago Jorge Alejandro</v>
          </cell>
          <cell r="C118">
            <v>4500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4500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9000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708.82</v>
          </cell>
          <cell r="T118">
            <v>0</v>
          </cell>
          <cell r="U118">
            <v>708.82</v>
          </cell>
          <cell r="V118">
            <v>234.94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943.76</v>
          </cell>
          <cell r="AI118">
            <v>8056.24</v>
          </cell>
          <cell r="AJ118">
            <v>168.5</v>
          </cell>
          <cell r="AK118">
            <v>303.32</v>
          </cell>
          <cell r="AL118">
            <v>734.18</v>
          </cell>
          <cell r="AM118">
            <v>192.58</v>
          </cell>
        </row>
        <row r="119">
          <cell r="A119" t="str">
            <v>00902</v>
          </cell>
          <cell r="B119" t="str">
            <v>Diaz Cervantes Oscar Ivan</v>
          </cell>
          <cell r="C119">
            <v>4500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3100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7600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556.5</v>
          </cell>
          <cell r="T119">
            <v>0</v>
          </cell>
          <cell r="U119">
            <v>556.5</v>
          </cell>
          <cell r="V119">
            <v>196.74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753.24</v>
          </cell>
          <cell r="AI119">
            <v>6846.76</v>
          </cell>
          <cell r="AJ119">
            <v>144.41999999999999</v>
          </cell>
          <cell r="AK119">
            <v>259.94</v>
          </cell>
          <cell r="AL119">
            <v>694.92</v>
          </cell>
          <cell r="AM119">
            <v>165.04</v>
          </cell>
        </row>
        <row r="120">
          <cell r="A120" t="str">
            <v>00905</v>
          </cell>
          <cell r="B120" t="str">
            <v>Ortiz Perez Jose De Jesus</v>
          </cell>
          <cell r="C120">
            <v>4500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3100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7600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556.5</v>
          </cell>
          <cell r="T120">
            <v>0</v>
          </cell>
          <cell r="U120">
            <v>556.5</v>
          </cell>
          <cell r="V120">
            <v>196.74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753.24</v>
          </cell>
          <cell r="AI120">
            <v>6846.76</v>
          </cell>
          <cell r="AJ120">
            <v>144.41999999999999</v>
          </cell>
          <cell r="AK120">
            <v>259.94</v>
          </cell>
          <cell r="AL120">
            <v>694.92</v>
          </cell>
          <cell r="AM120">
            <v>165.04</v>
          </cell>
        </row>
        <row r="121">
          <cell r="A121" t="str">
            <v>Total Depto</v>
          </cell>
          <cell r="C121" t="str">
            <v xml:space="preserve">  -----------------------</v>
          </cell>
          <cell r="D121" t="str">
            <v xml:space="preserve">  -----------------------</v>
          </cell>
          <cell r="E121" t="str">
            <v xml:space="preserve">  -----------------------</v>
          </cell>
          <cell r="F121" t="str">
            <v xml:space="preserve">  -----------------------</v>
          </cell>
          <cell r="G121" t="str">
            <v xml:space="preserve">  -----------------------</v>
          </cell>
          <cell r="H121" t="str">
            <v xml:space="preserve">  -----------------------</v>
          </cell>
          <cell r="I121" t="str">
            <v xml:space="preserve">  -----------------------</v>
          </cell>
          <cell r="J121" t="str">
            <v xml:space="preserve">  -----------------------</v>
          </cell>
          <cell r="K121" t="str">
            <v xml:space="preserve">  -----------------------</v>
          </cell>
          <cell r="L121" t="str">
            <v xml:space="preserve">  -----------------------</v>
          </cell>
          <cell r="M121" t="str">
            <v xml:space="preserve">  -----------------------</v>
          </cell>
          <cell r="N121" t="str">
            <v xml:space="preserve">  -----------------------</v>
          </cell>
          <cell r="O121" t="str">
            <v xml:space="preserve">  -----------------------</v>
          </cell>
          <cell r="P121" t="str">
            <v xml:space="preserve">  -----------------------</v>
          </cell>
          <cell r="Q121" t="str">
            <v xml:space="preserve">  -----------------------</v>
          </cell>
          <cell r="R121" t="str">
            <v xml:space="preserve">  -----------------------</v>
          </cell>
          <cell r="S121" t="str">
            <v xml:space="preserve">  -----------------------</v>
          </cell>
          <cell r="T121" t="str">
            <v xml:space="preserve">  -----------------------</v>
          </cell>
          <cell r="U121" t="str">
            <v xml:space="preserve">  -----------------------</v>
          </cell>
          <cell r="V121" t="str">
            <v xml:space="preserve">  -----------------------</v>
          </cell>
          <cell r="W121" t="str">
            <v xml:space="preserve">  -----------------------</v>
          </cell>
          <cell r="X121" t="str">
            <v xml:space="preserve">  -----------------------</v>
          </cell>
          <cell r="Y121" t="str">
            <v xml:space="preserve">  -----------------------</v>
          </cell>
          <cell r="Z121" t="str">
            <v xml:space="preserve">  -----------------------</v>
          </cell>
          <cell r="AA121" t="str">
            <v xml:space="preserve">  -----------------------</v>
          </cell>
          <cell r="AB121" t="str">
            <v xml:space="preserve">  -----------------------</v>
          </cell>
          <cell r="AC121" t="str">
            <v xml:space="preserve">  -----------------------</v>
          </cell>
          <cell r="AD121" t="str">
            <v xml:space="preserve">  -----------------------</v>
          </cell>
          <cell r="AE121" t="str">
            <v xml:space="preserve">  -----------------------</v>
          </cell>
          <cell r="AF121" t="str">
            <v xml:space="preserve">  -----------------------</v>
          </cell>
          <cell r="AG121" t="str">
            <v xml:space="preserve">  -----------------------</v>
          </cell>
          <cell r="AH121" t="str">
            <v xml:space="preserve">  -----------------------</v>
          </cell>
          <cell r="AI121" t="str">
            <v xml:space="preserve">  -----------------------</v>
          </cell>
          <cell r="AJ121" t="str">
            <v xml:space="preserve">  -----------------------</v>
          </cell>
          <cell r="AK121" t="str">
            <v xml:space="preserve">  -----------------------</v>
          </cell>
          <cell r="AL121" t="str">
            <v xml:space="preserve">  -----------------------</v>
          </cell>
          <cell r="AM121" t="str">
            <v xml:space="preserve">  -----------------------</v>
          </cell>
        </row>
        <row r="122">
          <cell r="C122">
            <v>42159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20237.560000000001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62396.56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7136.2</v>
          </cell>
          <cell r="T122">
            <v>0</v>
          </cell>
          <cell r="U122">
            <v>7136.2</v>
          </cell>
          <cell r="V122">
            <v>1743.72</v>
          </cell>
          <cell r="W122">
            <v>4000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12879.92</v>
          </cell>
          <cell r="AI122">
            <v>49516.639999999999</v>
          </cell>
          <cell r="AJ122">
            <v>1201.3800000000001</v>
          </cell>
          <cell r="AK122">
            <v>2162.48</v>
          </cell>
          <cell r="AL122">
            <v>4255.26</v>
          </cell>
          <cell r="AM122">
            <v>1373</v>
          </cell>
        </row>
        <row r="124">
          <cell r="A124" t="str">
            <v>Departamento 4112 CDE SECRETARIA TECNICA DEL CPE</v>
          </cell>
        </row>
        <row r="125">
          <cell r="A125" t="str">
            <v>00864</v>
          </cell>
          <cell r="B125" t="str">
            <v>Gonzalez Ramirez Miriam Noemi</v>
          </cell>
          <cell r="C125">
            <v>6000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2139.6999999999998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8139.7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615.22</v>
          </cell>
          <cell r="T125">
            <v>0</v>
          </cell>
          <cell r="U125">
            <v>615.22</v>
          </cell>
          <cell r="V125">
            <v>218.64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833.86</v>
          </cell>
          <cell r="AI125">
            <v>7305.84</v>
          </cell>
          <cell r="AJ125">
            <v>158.22</v>
          </cell>
          <cell r="AK125">
            <v>284.82</v>
          </cell>
          <cell r="AL125">
            <v>717.46</v>
          </cell>
          <cell r="AM125">
            <v>180.84</v>
          </cell>
        </row>
        <row r="126">
          <cell r="A126" t="str">
            <v>00868</v>
          </cell>
          <cell r="B126" t="str">
            <v>Lopez Samano Claudia</v>
          </cell>
          <cell r="C126">
            <v>6000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2139.6999999999998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8139.7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615.22</v>
          </cell>
          <cell r="T126">
            <v>0</v>
          </cell>
          <cell r="U126">
            <v>615.22</v>
          </cell>
          <cell r="V126">
            <v>218.64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833.86</v>
          </cell>
          <cell r="AI126">
            <v>7305.84</v>
          </cell>
          <cell r="AJ126">
            <v>158.22</v>
          </cell>
          <cell r="AK126">
            <v>284.82</v>
          </cell>
          <cell r="AL126">
            <v>717.46</v>
          </cell>
          <cell r="AM126">
            <v>180.84</v>
          </cell>
        </row>
        <row r="127">
          <cell r="A127" t="str">
            <v>Total Depto</v>
          </cell>
          <cell r="C127" t="str">
            <v xml:space="preserve">  -----------------------</v>
          </cell>
          <cell r="D127" t="str">
            <v xml:space="preserve">  -----------------------</v>
          </cell>
          <cell r="E127" t="str">
            <v xml:space="preserve">  -----------------------</v>
          </cell>
          <cell r="F127" t="str">
            <v xml:space="preserve">  -----------------------</v>
          </cell>
          <cell r="G127" t="str">
            <v xml:space="preserve">  -----------------------</v>
          </cell>
          <cell r="H127" t="str">
            <v xml:space="preserve">  -----------------------</v>
          </cell>
          <cell r="I127" t="str">
            <v xml:space="preserve">  -----------------------</v>
          </cell>
          <cell r="J127" t="str">
            <v xml:space="preserve">  -----------------------</v>
          </cell>
          <cell r="K127" t="str">
            <v xml:space="preserve">  -----------------------</v>
          </cell>
          <cell r="L127" t="str">
            <v xml:space="preserve">  -----------------------</v>
          </cell>
          <cell r="M127" t="str">
            <v xml:space="preserve">  -----------------------</v>
          </cell>
          <cell r="N127" t="str">
            <v xml:space="preserve">  -----------------------</v>
          </cell>
          <cell r="O127" t="str">
            <v xml:space="preserve">  -----------------------</v>
          </cell>
          <cell r="P127" t="str">
            <v xml:space="preserve">  -----------------------</v>
          </cell>
          <cell r="Q127" t="str">
            <v xml:space="preserve">  -----------------------</v>
          </cell>
          <cell r="R127" t="str">
            <v xml:space="preserve">  -----------------------</v>
          </cell>
          <cell r="S127" t="str">
            <v xml:space="preserve">  -----------------------</v>
          </cell>
          <cell r="T127" t="str">
            <v xml:space="preserve">  -----------------------</v>
          </cell>
          <cell r="U127" t="str">
            <v xml:space="preserve">  -----------------------</v>
          </cell>
          <cell r="V127" t="str">
            <v xml:space="preserve">  -----------------------</v>
          </cell>
          <cell r="W127" t="str">
            <v xml:space="preserve">  -----------------------</v>
          </cell>
          <cell r="X127" t="str">
            <v xml:space="preserve">  -----------------------</v>
          </cell>
          <cell r="Y127" t="str">
            <v xml:space="preserve">  -----------------------</v>
          </cell>
          <cell r="Z127" t="str">
            <v xml:space="preserve">  -----------------------</v>
          </cell>
          <cell r="AA127" t="str">
            <v xml:space="preserve">  -----------------------</v>
          </cell>
          <cell r="AB127" t="str">
            <v xml:space="preserve">  -----------------------</v>
          </cell>
          <cell r="AC127" t="str">
            <v xml:space="preserve">  -----------------------</v>
          </cell>
          <cell r="AD127" t="str">
            <v xml:space="preserve">  -----------------------</v>
          </cell>
          <cell r="AE127" t="str">
            <v xml:space="preserve">  -----------------------</v>
          </cell>
          <cell r="AF127" t="str">
            <v xml:space="preserve">  -----------------------</v>
          </cell>
          <cell r="AG127" t="str">
            <v xml:space="preserve">  -----------------------</v>
          </cell>
          <cell r="AH127" t="str">
            <v xml:space="preserve">  -----------------------</v>
          </cell>
          <cell r="AI127" t="str">
            <v xml:space="preserve">  -----------------------</v>
          </cell>
          <cell r="AJ127" t="str">
            <v xml:space="preserve">  -----------------------</v>
          </cell>
          <cell r="AK127" t="str">
            <v xml:space="preserve">  -----------------------</v>
          </cell>
          <cell r="AL127" t="str">
            <v xml:space="preserve">  -----------------------</v>
          </cell>
          <cell r="AM127" t="str">
            <v xml:space="preserve">  -----------------------</v>
          </cell>
        </row>
        <row r="128">
          <cell r="C128">
            <v>12000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4279.3999999999996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16279.4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1230.44</v>
          </cell>
          <cell r="T128">
            <v>0</v>
          </cell>
          <cell r="U128">
            <v>1230.44</v>
          </cell>
          <cell r="V128">
            <v>437.28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1667.72</v>
          </cell>
          <cell r="AI128">
            <v>14611.68</v>
          </cell>
          <cell r="AJ128">
            <v>316.44</v>
          </cell>
          <cell r="AK128">
            <v>569.64</v>
          </cell>
          <cell r="AL128">
            <v>1434.92</v>
          </cell>
          <cell r="AM128">
            <v>361.68</v>
          </cell>
        </row>
        <row r="130">
          <cell r="A130" t="str">
            <v>Departamento 4117 CDE COMISION DE JUSTICIA PARTIDARIA</v>
          </cell>
        </row>
        <row r="131">
          <cell r="A131" t="str">
            <v>00071</v>
          </cell>
          <cell r="B131" t="str">
            <v>Huerta Gomez Elizabeth</v>
          </cell>
          <cell r="C131">
            <v>10906.25</v>
          </cell>
          <cell r="D131">
            <v>2181.25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13087.5</v>
          </cell>
          <cell r="N131">
            <v>0</v>
          </cell>
          <cell r="O131">
            <v>0</v>
          </cell>
          <cell r="P131">
            <v>3699.08</v>
          </cell>
          <cell r="Q131">
            <v>0</v>
          </cell>
          <cell r="R131">
            <v>0</v>
          </cell>
          <cell r="S131">
            <v>1377.34</v>
          </cell>
          <cell r="T131">
            <v>0</v>
          </cell>
          <cell r="U131">
            <v>1377.34</v>
          </cell>
          <cell r="V131">
            <v>387.64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5464.06</v>
          </cell>
          <cell r="AI131">
            <v>7623.44</v>
          </cell>
          <cell r="AJ131">
            <v>264.8</v>
          </cell>
          <cell r="AK131">
            <v>476.64</v>
          </cell>
          <cell r="AL131">
            <v>891</v>
          </cell>
          <cell r="AM131">
            <v>302.64</v>
          </cell>
        </row>
        <row r="132">
          <cell r="A132" t="str">
            <v>Total Depto</v>
          </cell>
          <cell r="C132" t="str">
            <v xml:space="preserve">  -----------------------</v>
          </cell>
          <cell r="D132" t="str">
            <v xml:space="preserve">  -----------------------</v>
          </cell>
          <cell r="E132" t="str">
            <v xml:space="preserve">  -----------------------</v>
          </cell>
          <cell r="F132" t="str">
            <v xml:space="preserve">  -----------------------</v>
          </cell>
          <cell r="G132" t="str">
            <v xml:space="preserve">  -----------------------</v>
          </cell>
          <cell r="H132" t="str">
            <v xml:space="preserve">  -----------------------</v>
          </cell>
          <cell r="I132" t="str">
            <v xml:space="preserve">  -----------------------</v>
          </cell>
          <cell r="J132" t="str">
            <v xml:space="preserve">  -----------------------</v>
          </cell>
          <cell r="K132" t="str">
            <v xml:space="preserve">  -----------------------</v>
          </cell>
          <cell r="L132" t="str">
            <v xml:space="preserve">  -----------------------</v>
          </cell>
          <cell r="M132" t="str">
            <v xml:space="preserve">  -----------------------</v>
          </cell>
          <cell r="N132" t="str">
            <v xml:space="preserve">  -----------------------</v>
          </cell>
          <cell r="O132" t="str">
            <v xml:space="preserve">  -----------------------</v>
          </cell>
          <cell r="P132" t="str">
            <v xml:space="preserve">  -----------------------</v>
          </cell>
          <cell r="Q132" t="str">
            <v xml:space="preserve">  -----------------------</v>
          </cell>
          <cell r="R132" t="str">
            <v xml:space="preserve">  -----------------------</v>
          </cell>
          <cell r="S132" t="str">
            <v xml:space="preserve">  -----------------------</v>
          </cell>
          <cell r="T132" t="str">
            <v xml:space="preserve">  -----------------------</v>
          </cell>
          <cell r="U132" t="str">
            <v xml:space="preserve">  -----------------------</v>
          </cell>
          <cell r="V132" t="str">
            <v xml:space="preserve">  -----------------------</v>
          </cell>
          <cell r="W132" t="str">
            <v xml:space="preserve">  -----------------------</v>
          </cell>
          <cell r="X132" t="str">
            <v xml:space="preserve">  -----------------------</v>
          </cell>
          <cell r="Y132" t="str">
            <v xml:space="preserve">  -----------------------</v>
          </cell>
          <cell r="Z132" t="str">
            <v xml:space="preserve">  -----------------------</v>
          </cell>
          <cell r="AA132" t="str">
            <v xml:space="preserve">  -----------------------</v>
          </cell>
          <cell r="AB132" t="str">
            <v xml:space="preserve">  -----------------------</v>
          </cell>
          <cell r="AC132" t="str">
            <v xml:space="preserve">  -----------------------</v>
          </cell>
          <cell r="AD132" t="str">
            <v xml:space="preserve">  -----------------------</v>
          </cell>
          <cell r="AE132" t="str">
            <v xml:space="preserve">  -----------------------</v>
          </cell>
          <cell r="AF132" t="str">
            <v xml:space="preserve">  -----------------------</v>
          </cell>
          <cell r="AG132" t="str">
            <v xml:space="preserve">  -----------------------</v>
          </cell>
          <cell r="AH132" t="str">
            <v xml:space="preserve">  -----------------------</v>
          </cell>
          <cell r="AI132" t="str">
            <v xml:space="preserve">  -----------------------</v>
          </cell>
          <cell r="AJ132" t="str">
            <v xml:space="preserve">  -----------------------</v>
          </cell>
          <cell r="AK132" t="str">
            <v xml:space="preserve">  -----------------------</v>
          </cell>
          <cell r="AL132" t="str">
            <v xml:space="preserve">  -----------------------</v>
          </cell>
          <cell r="AM132" t="str">
            <v xml:space="preserve">  -----------------------</v>
          </cell>
        </row>
        <row r="133">
          <cell r="C133">
            <v>10906.25</v>
          </cell>
          <cell r="D133">
            <v>2181.25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13087.5</v>
          </cell>
          <cell r="N133">
            <v>0</v>
          </cell>
          <cell r="O133">
            <v>0</v>
          </cell>
          <cell r="P133">
            <v>3699.08</v>
          </cell>
          <cell r="Q133">
            <v>0</v>
          </cell>
          <cell r="R133">
            <v>0</v>
          </cell>
          <cell r="S133">
            <v>1377.34</v>
          </cell>
          <cell r="T133">
            <v>0</v>
          </cell>
          <cell r="U133">
            <v>1377.34</v>
          </cell>
          <cell r="V133">
            <v>387.64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5464.06</v>
          </cell>
          <cell r="AI133">
            <v>7623.44</v>
          </cell>
          <cell r="AJ133">
            <v>264.8</v>
          </cell>
          <cell r="AK133">
            <v>476.64</v>
          </cell>
          <cell r="AL133">
            <v>891</v>
          </cell>
          <cell r="AM133">
            <v>302.64</v>
          </cell>
        </row>
        <row r="135">
          <cell r="A135" t="str">
            <v>Departamento 4118 CDE COMISION ESTATAL DE PROCESOS INTERN</v>
          </cell>
        </row>
        <row r="136">
          <cell r="A136" t="str">
            <v>00042</v>
          </cell>
          <cell r="B136" t="str">
            <v>Muciño Velazquez Erika Viviana</v>
          </cell>
          <cell r="C136">
            <v>8167.25</v>
          </cell>
          <cell r="D136">
            <v>1633.45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9800.7000000000007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811.94</v>
          </cell>
          <cell r="T136">
            <v>0</v>
          </cell>
          <cell r="U136">
            <v>811.94</v>
          </cell>
          <cell r="V136">
            <v>282.18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1094.1199999999999</v>
          </cell>
          <cell r="AI136">
            <v>8706.58</v>
          </cell>
          <cell r="AJ136">
            <v>198.3</v>
          </cell>
          <cell r="AK136">
            <v>356.94</v>
          </cell>
          <cell r="AL136">
            <v>782.7</v>
          </cell>
          <cell r="AM136">
            <v>226.64</v>
          </cell>
        </row>
        <row r="137">
          <cell r="A137" t="str">
            <v>00856</v>
          </cell>
          <cell r="B137" t="str">
            <v>Iñiguez Ibarra Gustavo</v>
          </cell>
          <cell r="C137">
            <v>9990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1120.74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11110.74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1023.1</v>
          </cell>
          <cell r="T137">
            <v>0</v>
          </cell>
          <cell r="U137">
            <v>1023.1</v>
          </cell>
          <cell r="V137">
            <v>318.83999999999997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1341.94</v>
          </cell>
          <cell r="AI137">
            <v>9768.7999999999993</v>
          </cell>
          <cell r="AJ137">
            <v>221.42</v>
          </cell>
          <cell r="AK137">
            <v>398.56</v>
          </cell>
          <cell r="AL137">
            <v>820.36</v>
          </cell>
          <cell r="AM137">
            <v>253.06</v>
          </cell>
        </row>
        <row r="138">
          <cell r="A138" t="str">
            <v>Total Depto</v>
          </cell>
          <cell r="C138" t="str">
            <v xml:space="preserve">  -----------------------</v>
          </cell>
          <cell r="D138" t="str">
            <v xml:space="preserve">  -----------------------</v>
          </cell>
          <cell r="E138" t="str">
            <v xml:space="preserve">  -----------------------</v>
          </cell>
          <cell r="F138" t="str">
            <v xml:space="preserve">  -----------------------</v>
          </cell>
          <cell r="G138" t="str">
            <v xml:space="preserve">  -----------------------</v>
          </cell>
          <cell r="H138" t="str">
            <v xml:space="preserve">  -----------------------</v>
          </cell>
          <cell r="I138" t="str">
            <v xml:space="preserve">  -----------------------</v>
          </cell>
          <cell r="J138" t="str">
            <v xml:space="preserve">  -----------------------</v>
          </cell>
          <cell r="K138" t="str">
            <v xml:space="preserve">  -----------------------</v>
          </cell>
          <cell r="L138" t="str">
            <v xml:space="preserve">  -----------------------</v>
          </cell>
          <cell r="M138" t="str">
            <v xml:space="preserve">  -----------------------</v>
          </cell>
          <cell r="N138" t="str">
            <v xml:space="preserve">  -----------------------</v>
          </cell>
          <cell r="O138" t="str">
            <v xml:space="preserve">  -----------------------</v>
          </cell>
          <cell r="P138" t="str">
            <v xml:space="preserve">  -----------------------</v>
          </cell>
          <cell r="Q138" t="str">
            <v xml:space="preserve">  -----------------------</v>
          </cell>
          <cell r="R138" t="str">
            <v xml:space="preserve">  -----------------------</v>
          </cell>
          <cell r="S138" t="str">
            <v xml:space="preserve">  -----------------------</v>
          </cell>
          <cell r="T138" t="str">
            <v xml:space="preserve">  -----------------------</v>
          </cell>
          <cell r="U138" t="str">
            <v xml:space="preserve">  -----------------------</v>
          </cell>
          <cell r="V138" t="str">
            <v xml:space="preserve">  -----------------------</v>
          </cell>
          <cell r="W138" t="str">
            <v xml:space="preserve">  -----------------------</v>
          </cell>
          <cell r="X138" t="str">
            <v xml:space="preserve">  -----------------------</v>
          </cell>
          <cell r="Y138" t="str">
            <v xml:space="preserve">  -----------------------</v>
          </cell>
          <cell r="Z138" t="str">
            <v xml:space="preserve">  -----------------------</v>
          </cell>
          <cell r="AA138" t="str">
            <v xml:space="preserve">  -----------------------</v>
          </cell>
          <cell r="AB138" t="str">
            <v xml:space="preserve">  -----------------------</v>
          </cell>
          <cell r="AC138" t="str">
            <v xml:space="preserve">  -----------------------</v>
          </cell>
          <cell r="AD138" t="str">
            <v xml:space="preserve">  -----------------------</v>
          </cell>
          <cell r="AE138" t="str">
            <v xml:space="preserve">  -----------------------</v>
          </cell>
          <cell r="AF138" t="str">
            <v xml:space="preserve">  -----------------------</v>
          </cell>
          <cell r="AG138" t="str">
            <v xml:space="preserve">  -----------------------</v>
          </cell>
          <cell r="AH138" t="str">
            <v xml:space="preserve">  -----------------------</v>
          </cell>
          <cell r="AI138" t="str">
            <v xml:space="preserve">  -----------------------</v>
          </cell>
          <cell r="AJ138" t="str">
            <v xml:space="preserve">  -----------------------</v>
          </cell>
          <cell r="AK138" t="str">
            <v xml:space="preserve">  -----------------------</v>
          </cell>
          <cell r="AL138" t="str">
            <v xml:space="preserve">  -----------------------</v>
          </cell>
          <cell r="AM138" t="str">
            <v xml:space="preserve">  -----------------------</v>
          </cell>
        </row>
        <row r="139">
          <cell r="C139">
            <v>18157.25</v>
          </cell>
          <cell r="D139">
            <v>1633.45</v>
          </cell>
          <cell r="E139">
            <v>0</v>
          </cell>
          <cell r="F139">
            <v>0</v>
          </cell>
          <cell r="G139">
            <v>0</v>
          </cell>
          <cell r="H139">
            <v>1120.74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20911.439999999999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1835.04</v>
          </cell>
          <cell r="T139">
            <v>0</v>
          </cell>
          <cell r="U139">
            <v>1835.04</v>
          </cell>
          <cell r="V139">
            <v>601.02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2436.06</v>
          </cell>
          <cell r="AI139">
            <v>18475.38</v>
          </cell>
          <cell r="AJ139">
            <v>419.72</v>
          </cell>
          <cell r="AK139">
            <v>755.5</v>
          </cell>
          <cell r="AL139">
            <v>1603.06</v>
          </cell>
          <cell r="AM139">
            <v>479.7</v>
          </cell>
        </row>
        <row r="141">
          <cell r="A141" t="str">
            <v>Departamento 4122 CDE SECRETARIA DE OPERACION POLITICA</v>
          </cell>
        </row>
        <row r="142">
          <cell r="A142" t="str">
            <v>00887</v>
          </cell>
          <cell r="B142" t="str">
            <v>De Leon Meza Hugo Fidencio</v>
          </cell>
          <cell r="C142">
            <v>10440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6989.48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17429.48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2300.7399999999998</v>
          </cell>
          <cell r="T142">
            <v>0</v>
          </cell>
          <cell r="U142">
            <v>2300.7399999999998</v>
          </cell>
          <cell r="V142">
            <v>493.48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2794.22</v>
          </cell>
          <cell r="AI142">
            <v>14635.26</v>
          </cell>
          <cell r="AJ142">
            <v>331.54</v>
          </cell>
          <cell r="AK142">
            <v>596.78</v>
          </cell>
          <cell r="AL142">
            <v>999.7</v>
          </cell>
          <cell r="AM142">
            <v>378.92</v>
          </cell>
        </row>
        <row r="143">
          <cell r="A143" t="str">
            <v>Total Depto</v>
          </cell>
          <cell r="C143" t="str">
            <v xml:space="preserve">  -----------------------</v>
          </cell>
          <cell r="D143" t="str">
            <v xml:space="preserve">  -----------------------</v>
          </cell>
          <cell r="E143" t="str">
            <v xml:space="preserve">  -----------------------</v>
          </cell>
          <cell r="F143" t="str">
            <v xml:space="preserve">  -----------------------</v>
          </cell>
          <cell r="G143" t="str">
            <v xml:space="preserve">  -----------------------</v>
          </cell>
          <cell r="H143" t="str">
            <v xml:space="preserve">  -----------------------</v>
          </cell>
          <cell r="I143" t="str">
            <v xml:space="preserve">  -----------------------</v>
          </cell>
          <cell r="J143" t="str">
            <v xml:space="preserve">  -----------------------</v>
          </cell>
          <cell r="K143" t="str">
            <v xml:space="preserve">  -----------------------</v>
          </cell>
          <cell r="L143" t="str">
            <v xml:space="preserve">  -----------------------</v>
          </cell>
          <cell r="M143" t="str">
            <v xml:space="preserve">  -----------------------</v>
          </cell>
          <cell r="N143" t="str">
            <v xml:space="preserve">  -----------------------</v>
          </cell>
          <cell r="O143" t="str">
            <v xml:space="preserve">  -----------------------</v>
          </cell>
          <cell r="P143" t="str">
            <v xml:space="preserve">  -----------------------</v>
          </cell>
          <cell r="Q143" t="str">
            <v xml:space="preserve">  -----------------------</v>
          </cell>
          <cell r="R143" t="str">
            <v xml:space="preserve">  -----------------------</v>
          </cell>
          <cell r="S143" t="str">
            <v xml:space="preserve">  -----------------------</v>
          </cell>
          <cell r="T143" t="str">
            <v xml:space="preserve">  -----------------------</v>
          </cell>
          <cell r="U143" t="str">
            <v xml:space="preserve">  -----------------------</v>
          </cell>
          <cell r="V143" t="str">
            <v xml:space="preserve">  -----------------------</v>
          </cell>
          <cell r="W143" t="str">
            <v xml:space="preserve">  -----------------------</v>
          </cell>
          <cell r="X143" t="str">
            <v xml:space="preserve">  -----------------------</v>
          </cell>
          <cell r="Y143" t="str">
            <v xml:space="preserve">  -----------------------</v>
          </cell>
          <cell r="Z143" t="str">
            <v xml:space="preserve">  -----------------------</v>
          </cell>
          <cell r="AA143" t="str">
            <v xml:space="preserve">  -----------------------</v>
          </cell>
          <cell r="AB143" t="str">
            <v xml:space="preserve">  -----------------------</v>
          </cell>
          <cell r="AC143" t="str">
            <v xml:space="preserve">  -----------------------</v>
          </cell>
          <cell r="AD143" t="str">
            <v xml:space="preserve">  -----------------------</v>
          </cell>
          <cell r="AE143" t="str">
            <v xml:space="preserve">  -----------------------</v>
          </cell>
          <cell r="AF143" t="str">
            <v xml:space="preserve">  -----------------------</v>
          </cell>
          <cell r="AG143" t="str">
            <v xml:space="preserve">  -----------------------</v>
          </cell>
          <cell r="AH143" t="str">
            <v xml:space="preserve">  -----------------------</v>
          </cell>
          <cell r="AI143" t="str">
            <v xml:space="preserve">  -----------------------</v>
          </cell>
          <cell r="AJ143" t="str">
            <v xml:space="preserve">  -----------------------</v>
          </cell>
          <cell r="AK143" t="str">
            <v xml:space="preserve">  -----------------------</v>
          </cell>
          <cell r="AL143" t="str">
            <v xml:space="preserve">  -----------------------</v>
          </cell>
          <cell r="AM143" t="str">
            <v xml:space="preserve">  -----------------------</v>
          </cell>
        </row>
        <row r="144">
          <cell r="C144">
            <v>10440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6989.48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17429.48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2300.7399999999998</v>
          </cell>
          <cell r="T144">
            <v>0</v>
          </cell>
          <cell r="U144">
            <v>2300.7399999999998</v>
          </cell>
          <cell r="V144">
            <v>493.48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2794.22</v>
          </cell>
          <cell r="AI144">
            <v>14635.26</v>
          </cell>
          <cell r="AJ144">
            <v>331.54</v>
          </cell>
          <cell r="AK144">
            <v>596.78</v>
          </cell>
          <cell r="AL144">
            <v>999.7</v>
          </cell>
          <cell r="AM144">
            <v>378.92</v>
          </cell>
        </row>
        <row r="146">
          <cell r="A146" t="str">
            <v>Departamento 4123 CDE SECRETARIA DE ATENCION P DISCAPACIDA</v>
          </cell>
        </row>
        <row r="147">
          <cell r="A147" t="str">
            <v>00276</v>
          </cell>
          <cell r="B147" t="str">
            <v>Mata Avila Jesus</v>
          </cell>
          <cell r="C147">
            <v>10275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962.5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11237.5</v>
          </cell>
          <cell r="N147">
            <v>15</v>
          </cell>
          <cell r="O147">
            <v>1277.78</v>
          </cell>
          <cell r="P147">
            <v>0</v>
          </cell>
          <cell r="Q147">
            <v>0</v>
          </cell>
          <cell r="R147">
            <v>0</v>
          </cell>
          <cell r="S147">
            <v>1053.07</v>
          </cell>
          <cell r="T147">
            <v>0</v>
          </cell>
          <cell r="U147">
            <v>1053.07</v>
          </cell>
          <cell r="V147">
            <v>297.44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2643.29</v>
          </cell>
          <cell r="AI147">
            <v>8594.2099999999991</v>
          </cell>
          <cell r="AJ147">
            <v>207.9</v>
          </cell>
          <cell r="AK147">
            <v>374.22</v>
          </cell>
          <cell r="AL147">
            <v>798.34</v>
          </cell>
          <cell r="AM147">
            <v>237.6</v>
          </cell>
        </row>
        <row r="148">
          <cell r="A148" t="str">
            <v>Total Depto</v>
          </cell>
          <cell r="C148" t="str">
            <v xml:space="preserve">  -----------------------</v>
          </cell>
          <cell r="D148" t="str">
            <v xml:space="preserve">  -----------------------</v>
          </cell>
          <cell r="E148" t="str">
            <v xml:space="preserve">  -----------------------</v>
          </cell>
          <cell r="F148" t="str">
            <v xml:space="preserve">  -----------------------</v>
          </cell>
          <cell r="G148" t="str">
            <v xml:space="preserve">  -----------------------</v>
          </cell>
          <cell r="H148" t="str">
            <v xml:space="preserve">  -----------------------</v>
          </cell>
          <cell r="I148" t="str">
            <v xml:space="preserve">  -----------------------</v>
          </cell>
          <cell r="J148" t="str">
            <v xml:space="preserve">  -----------------------</v>
          </cell>
          <cell r="K148" t="str">
            <v xml:space="preserve">  -----------------------</v>
          </cell>
          <cell r="L148" t="str">
            <v xml:space="preserve">  -----------------------</v>
          </cell>
          <cell r="M148" t="str">
            <v xml:space="preserve">  -----------------------</v>
          </cell>
          <cell r="N148" t="str">
            <v xml:space="preserve">  -----------------------</v>
          </cell>
          <cell r="O148" t="str">
            <v xml:space="preserve">  -----------------------</v>
          </cell>
          <cell r="P148" t="str">
            <v xml:space="preserve">  -----------------------</v>
          </cell>
          <cell r="Q148" t="str">
            <v xml:space="preserve">  -----------------------</v>
          </cell>
          <cell r="R148" t="str">
            <v xml:space="preserve">  -----------------------</v>
          </cell>
          <cell r="S148" t="str">
            <v xml:space="preserve">  -----------------------</v>
          </cell>
          <cell r="T148" t="str">
            <v xml:space="preserve">  -----------------------</v>
          </cell>
          <cell r="U148" t="str">
            <v xml:space="preserve">  -----------------------</v>
          </cell>
          <cell r="V148" t="str">
            <v xml:space="preserve">  -----------------------</v>
          </cell>
          <cell r="W148" t="str">
            <v xml:space="preserve">  -----------------------</v>
          </cell>
          <cell r="X148" t="str">
            <v xml:space="preserve">  -----------------------</v>
          </cell>
          <cell r="Y148" t="str">
            <v xml:space="preserve">  -----------------------</v>
          </cell>
          <cell r="Z148" t="str">
            <v xml:space="preserve">  -----------------------</v>
          </cell>
          <cell r="AA148" t="str">
            <v xml:space="preserve">  -----------------------</v>
          </cell>
          <cell r="AB148" t="str">
            <v xml:space="preserve">  -----------------------</v>
          </cell>
          <cell r="AC148" t="str">
            <v xml:space="preserve">  -----------------------</v>
          </cell>
          <cell r="AD148" t="str">
            <v xml:space="preserve">  -----------------------</v>
          </cell>
          <cell r="AE148" t="str">
            <v xml:space="preserve">  -----------------------</v>
          </cell>
          <cell r="AF148" t="str">
            <v xml:space="preserve">  -----------------------</v>
          </cell>
          <cell r="AG148" t="str">
            <v xml:space="preserve">  -----------------------</v>
          </cell>
          <cell r="AH148" t="str">
            <v xml:space="preserve">  -----------------------</v>
          </cell>
          <cell r="AI148" t="str">
            <v xml:space="preserve">  -----------------------</v>
          </cell>
          <cell r="AJ148" t="str">
            <v xml:space="preserve">  -----------------------</v>
          </cell>
          <cell r="AK148" t="str">
            <v xml:space="preserve">  -----------------------</v>
          </cell>
          <cell r="AL148" t="str">
            <v xml:space="preserve">  -----------------------</v>
          </cell>
          <cell r="AM148" t="str">
            <v xml:space="preserve">  -----------------------</v>
          </cell>
        </row>
        <row r="149">
          <cell r="C149">
            <v>10275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962.5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11237.5</v>
          </cell>
          <cell r="N149">
            <v>15</v>
          </cell>
          <cell r="O149">
            <v>1277.78</v>
          </cell>
          <cell r="P149">
            <v>0</v>
          </cell>
          <cell r="Q149">
            <v>0</v>
          </cell>
          <cell r="R149">
            <v>0</v>
          </cell>
          <cell r="S149">
            <v>1053.07</v>
          </cell>
          <cell r="T149">
            <v>0</v>
          </cell>
          <cell r="U149">
            <v>1053.07</v>
          </cell>
          <cell r="V149">
            <v>297.44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2643.29</v>
          </cell>
          <cell r="AI149">
            <v>8594.2099999999991</v>
          </cell>
          <cell r="AJ149">
            <v>207.9</v>
          </cell>
          <cell r="AK149">
            <v>374.22</v>
          </cell>
          <cell r="AL149">
            <v>798.34</v>
          </cell>
          <cell r="AM149">
            <v>237.6</v>
          </cell>
        </row>
        <row r="151">
          <cell r="A151" t="str">
            <v>Departamento 4221 COM MUN TONALA</v>
          </cell>
        </row>
        <row r="152">
          <cell r="A152" t="str">
            <v>00848</v>
          </cell>
          <cell r="B152" t="str">
            <v>Rivas Padilla Margarita</v>
          </cell>
          <cell r="C152">
            <v>9999.9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6603.04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16602.939999999999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2124.1799999999998</v>
          </cell>
          <cell r="T152">
            <v>0</v>
          </cell>
          <cell r="U152">
            <v>2124.1799999999998</v>
          </cell>
          <cell r="V152">
            <v>468.82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2593</v>
          </cell>
          <cell r="AI152">
            <v>14009.94</v>
          </cell>
          <cell r="AJ152">
            <v>316</v>
          </cell>
          <cell r="AK152">
            <v>568.78</v>
          </cell>
          <cell r="AL152">
            <v>974.38</v>
          </cell>
          <cell r="AM152">
            <v>361.14</v>
          </cell>
        </row>
        <row r="153">
          <cell r="A153" t="str">
            <v>Total Depto</v>
          </cell>
          <cell r="C153" t="str">
            <v xml:space="preserve">  -----------------------</v>
          </cell>
          <cell r="D153" t="str">
            <v xml:space="preserve">  -----------------------</v>
          </cell>
          <cell r="E153" t="str">
            <v xml:space="preserve">  -----------------------</v>
          </cell>
          <cell r="F153" t="str">
            <v xml:space="preserve">  -----------------------</v>
          </cell>
          <cell r="G153" t="str">
            <v xml:space="preserve">  -----------------------</v>
          </cell>
          <cell r="H153" t="str">
            <v xml:space="preserve">  -----------------------</v>
          </cell>
          <cell r="I153" t="str">
            <v xml:space="preserve">  -----------------------</v>
          </cell>
          <cell r="J153" t="str">
            <v xml:space="preserve">  -----------------------</v>
          </cell>
          <cell r="K153" t="str">
            <v xml:space="preserve">  -----------------------</v>
          </cell>
          <cell r="L153" t="str">
            <v xml:space="preserve">  -----------------------</v>
          </cell>
          <cell r="M153" t="str">
            <v xml:space="preserve">  -----------------------</v>
          </cell>
          <cell r="N153" t="str">
            <v xml:space="preserve">  -----------------------</v>
          </cell>
          <cell r="O153" t="str">
            <v xml:space="preserve">  -----------------------</v>
          </cell>
          <cell r="P153" t="str">
            <v xml:space="preserve">  -----------------------</v>
          </cell>
          <cell r="Q153" t="str">
            <v xml:space="preserve">  -----------------------</v>
          </cell>
          <cell r="R153" t="str">
            <v xml:space="preserve">  -----------------------</v>
          </cell>
          <cell r="S153" t="str">
            <v xml:space="preserve">  -----------------------</v>
          </cell>
          <cell r="T153" t="str">
            <v xml:space="preserve">  -----------------------</v>
          </cell>
          <cell r="U153" t="str">
            <v xml:space="preserve">  -----------------------</v>
          </cell>
          <cell r="V153" t="str">
            <v xml:space="preserve">  -----------------------</v>
          </cell>
          <cell r="W153" t="str">
            <v xml:space="preserve">  -----------------------</v>
          </cell>
          <cell r="X153" t="str">
            <v xml:space="preserve">  -----------------------</v>
          </cell>
          <cell r="Y153" t="str">
            <v xml:space="preserve">  -----------------------</v>
          </cell>
          <cell r="Z153" t="str">
            <v xml:space="preserve">  -----------------------</v>
          </cell>
          <cell r="AA153" t="str">
            <v xml:space="preserve">  -----------------------</v>
          </cell>
          <cell r="AB153" t="str">
            <v xml:space="preserve">  -----------------------</v>
          </cell>
          <cell r="AC153" t="str">
            <v xml:space="preserve">  -----------------------</v>
          </cell>
          <cell r="AD153" t="str">
            <v xml:space="preserve">  -----------------------</v>
          </cell>
          <cell r="AE153" t="str">
            <v xml:space="preserve">  -----------------------</v>
          </cell>
          <cell r="AF153" t="str">
            <v xml:space="preserve">  -----------------------</v>
          </cell>
          <cell r="AG153" t="str">
            <v xml:space="preserve">  -----------------------</v>
          </cell>
          <cell r="AH153" t="str">
            <v xml:space="preserve">  -----------------------</v>
          </cell>
          <cell r="AI153" t="str">
            <v xml:space="preserve">  -----------------------</v>
          </cell>
          <cell r="AJ153" t="str">
            <v xml:space="preserve">  -----------------------</v>
          </cell>
          <cell r="AK153" t="str">
            <v xml:space="preserve">  -----------------------</v>
          </cell>
          <cell r="AL153" t="str">
            <v xml:space="preserve">  -----------------------</v>
          </cell>
          <cell r="AM153" t="str">
            <v xml:space="preserve">  -----------------------</v>
          </cell>
        </row>
        <row r="154">
          <cell r="C154">
            <v>9999.9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6603.04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16602.939999999999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2124.1799999999998</v>
          </cell>
          <cell r="T154">
            <v>0</v>
          </cell>
          <cell r="U154">
            <v>2124.1799999999998</v>
          </cell>
          <cell r="V154">
            <v>468.82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2593</v>
          </cell>
          <cell r="AI154">
            <v>14009.94</v>
          </cell>
          <cell r="AJ154">
            <v>316</v>
          </cell>
          <cell r="AK154">
            <v>568.78</v>
          </cell>
          <cell r="AL154">
            <v>974.38</v>
          </cell>
          <cell r="AM154">
            <v>361.14</v>
          </cell>
        </row>
        <row r="156">
          <cell r="A156" t="str">
            <v>Departamento 4301 SECT MOVIMIENTO TERRITORIAL</v>
          </cell>
        </row>
        <row r="157">
          <cell r="A157" t="str">
            <v>00015</v>
          </cell>
          <cell r="B157" t="str">
            <v>López Hueso Tayde Lucina</v>
          </cell>
          <cell r="C157">
            <v>14409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14409</v>
          </cell>
          <cell r="N157">
            <v>15</v>
          </cell>
          <cell r="O157">
            <v>3908.98</v>
          </cell>
          <cell r="P157">
            <v>0</v>
          </cell>
          <cell r="Q157">
            <v>0</v>
          </cell>
          <cell r="R157">
            <v>0</v>
          </cell>
          <cell r="S157">
            <v>1655.56</v>
          </cell>
          <cell r="T157">
            <v>0</v>
          </cell>
          <cell r="U157">
            <v>1655.56</v>
          </cell>
          <cell r="V157">
            <v>430.04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6009.58</v>
          </cell>
          <cell r="AI157">
            <v>8399.42</v>
          </cell>
          <cell r="AJ157">
            <v>291.54000000000002</v>
          </cell>
          <cell r="AK157">
            <v>524.76</v>
          </cell>
          <cell r="AL157">
            <v>934.54</v>
          </cell>
          <cell r="AM157">
            <v>333.18</v>
          </cell>
        </row>
        <row r="158">
          <cell r="A158" t="str">
            <v>Total Depto</v>
          </cell>
          <cell r="C158" t="str">
            <v xml:space="preserve">  -----------------------</v>
          </cell>
          <cell r="D158" t="str">
            <v xml:space="preserve">  -----------------------</v>
          </cell>
          <cell r="E158" t="str">
            <v xml:space="preserve">  -----------------------</v>
          </cell>
          <cell r="F158" t="str">
            <v xml:space="preserve">  -----------------------</v>
          </cell>
          <cell r="G158" t="str">
            <v xml:space="preserve">  -----------------------</v>
          </cell>
          <cell r="H158" t="str">
            <v xml:space="preserve">  -----------------------</v>
          </cell>
          <cell r="I158" t="str">
            <v xml:space="preserve">  -----------------------</v>
          </cell>
          <cell r="J158" t="str">
            <v xml:space="preserve">  -----------------------</v>
          </cell>
          <cell r="K158" t="str">
            <v xml:space="preserve">  -----------------------</v>
          </cell>
          <cell r="L158" t="str">
            <v xml:space="preserve">  -----------------------</v>
          </cell>
          <cell r="M158" t="str">
            <v xml:space="preserve">  -----------------------</v>
          </cell>
          <cell r="N158" t="str">
            <v xml:space="preserve">  -----------------------</v>
          </cell>
          <cell r="O158" t="str">
            <v xml:space="preserve">  -----------------------</v>
          </cell>
          <cell r="P158" t="str">
            <v xml:space="preserve">  -----------------------</v>
          </cell>
          <cell r="Q158" t="str">
            <v xml:space="preserve">  -----------------------</v>
          </cell>
          <cell r="R158" t="str">
            <v xml:space="preserve">  -----------------------</v>
          </cell>
          <cell r="S158" t="str">
            <v xml:space="preserve">  -----------------------</v>
          </cell>
          <cell r="T158" t="str">
            <v xml:space="preserve">  -----------------------</v>
          </cell>
          <cell r="U158" t="str">
            <v xml:space="preserve">  -----------------------</v>
          </cell>
          <cell r="V158" t="str">
            <v xml:space="preserve">  -----------------------</v>
          </cell>
          <cell r="W158" t="str">
            <v xml:space="preserve">  -----------------------</v>
          </cell>
          <cell r="X158" t="str">
            <v xml:space="preserve">  -----------------------</v>
          </cell>
          <cell r="Y158" t="str">
            <v xml:space="preserve">  -----------------------</v>
          </cell>
          <cell r="Z158" t="str">
            <v xml:space="preserve">  -----------------------</v>
          </cell>
          <cell r="AA158" t="str">
            <v xml:space="preserve">  -----------------------</v>
          </cell>
          <cell r="AB158" t="str">
            <v xml:space="preserve">  -----------------------</v>
          </cell>
          <cell r="AC158" t="str">
            <v xml:space="preserve">  -----------------------</v>
          </cell>
          <cell r="AD158" t="str">
            <v xml:space="preserve">  -----------------------</v>
          </cell>
          <cell r="AE158" t="str">
            <v xml:space="preserve">  -----------------------</v>
          </cell>
          <cell r="AF158" t="str">
            <v xml:space="preserve">  -----------------------</v>
          </cell>
          <cell r="AG158" t="str">
            <v xml:space="preserve">  -----------------------</v>
          </cell>
          <cell r="AH158" t="str">
            <v xml:space="preserve">  -----------------------</v>
          </cell>
          <cell r="AI158" t="str">
            <v xml:space="preserve">  -----------------------</v>
          </cell>
          <cell r="AJ158" t="str">
            <v xml:space="preserve">  -----------------------</v>
          </cell>
          <cell r="AK158" t="str">
            <v xml:space="preserve">  -----------------------</v>
          </cell>
          <cell r="AL158" t="str">
            <v xml:space="preserve">  -----------------------</v>
          </cell>
          <cell r="AM158" t="str">
            <v xml:space="preserve">  -----------------------</v>
          </cell>
        </row>
        <row r="159">
          <cell r="C159">
            <v>14409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14409</v>
          </cell>
          <cell r="N159">
            <v>15</v>
          </cell>
          <cell r="O159">
            <v>3908.98</v>
          </cell>
          <cell r="P159">
            <v>0</v>
          </cell>
          <cell r="Q159">
            <v>0</v>
          </cell>
          <cell r="R159">
            <v>0</v>
          </cell>
          <cell r="S159">
            <v>1655.56</v>
          </cell>
          <cell r="T159">
            <v>0</v>
          </cell>
          <cell r="U159">
            <v>1655.56</v>
          </cell>
          <cell r="V159">
            <v>430.04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6009.58</v>
          </cell>
          <cell r="AI159">
            <v>8399.42</v>
          </cell>
          <cell r="AJ159">
            <v>291.54000000000002</v>
          </cell>
          <cell r="AK159">
            <v>524.76</v>
          </cell>
          <cell r="AL159">
            <v>934.54</v>
          </cell>
          <cell r="AM159">
            <v>333.18</v>
          </cell>
        </row>
        <row r="161">
          <cell r="A161" t="str">
            <v>Departamento 4303 SECT FRENTE JUVENIL REVOLUCIONARIO</v>
          </cell>
        </row>
        <row r="162">
          <cell r="A162" t="str">
            <v>00858</v>
          </cell>
          <cell r="B162" t="str">
            <v>Chavez Mora Jesus Armando</v>
          </cell>
          <cell r="C162">
            <v>6000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2139.6999999999998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8139.7</v>
          </cell>
          <cell r="N162">
            <v>0</v>
          </cell>
          <cell r="O162">
            <v>0</v>
          </cell>
          <cell r="P162">
            <v>1527.41</v>
          </cell>
          <cell r="Q162">
            <v>0</v>
          </cell>
          <cell r="R162">
            <v>0</v>
          </cell>
          <cell r="S162">
            <v>615.22</v>
          </cell>
          <cell r="T162">
            <v>0</v>
          </cell>
          <cell r="U162">
            <v>615.22</v>
          </cell>
          <cell r="V162">
            <v>218.64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2361.27</v>
          </cell>
          <cell r="AI162">
            <v>5778.43</v>
          </cell>
          <cell r="AJ162">
            <v>158.22</v>
          </cell>
          <cell r="AK162">
            <v>284.82</v>
          </cell>
          <cell r="AL162">
            <v>717.46</v>
          </cell>
          <cell r="AM162">
            <v>180.84</v>
          </cell>
        </row>
        <row r="163">
          <cell r="A163" t="str">
            <v>00934</v>
          </cell>
          <cell r="B163" t="str">
            <v>Linares Villa Ruy Bernardo</v>
          </cell>
          <cell r="C163">
            <v>6936.9</v>
          </cell>
          <cell r="D163">
            <v>2077.9</v>
          </cell>
          <cell r="E163">
            <v>0</v>
          </cell>
          <cell r="F163">
            <v>727.27</v>
          </cell>
          <cell r="G163">
            <v>5194.76</v>
          </cell>
          <cell r="H163">
            <v>1202.8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16139.63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925.32</v>
          </cell>
          <cell r="T163">
            <v>272.67</v>
          </cell>
          <cell r="U163">
            <v>925.32</v>
          </cell>
          <cell r="V163">
            <v>223.14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1421.13</v>
          </cell>
          <cell r="AI163">
            <v>14718.5</v>
          </cell>
          <cell r="AJ163">
            <v>161.06</v>
          </cell>
          <cell r="AK163">
            <v>289.92</v>
          </cell>
          <cell r="AL163">
            <v>722.06</v>
          </cell>
          <cell r="AM163">
            <v>184.08</v>
          </cell>
        </row>
        <row r="164">
          <cell r="A164" t="str">
            <v>Total Depto</v>
          </cell>
          <cell r="C164" t="str">
            <v xml:space="preserve">  -----------------------</v>
          </cell>
          <cell r="D164" t="str">
            <v xml:space="preserve">  -----------------------</v>
          </cell>
          <cell r="E164" t="str">
            <v xml:space="preserve">  -----------------------</v>
          </cell>
          <cell r="F164" t="str">
            <v xml:space="preserve">  -----------------------</v>
          </cell>
          <cell r="G164" t="str">
            <v xml:space="preserve">  -----------------------</v>
          </cell>
          <cell r="H164" t="str">
            <v xml:space="preserve">  -----------------------</v>
          </cell>
          <cell r="I164" t="str">
            <v xml:space="preserve">  -----------------------</v>
          </cell>
          <cell r="J164" t="str">
            <v xml:space="preserve">  -----------------------</v>
          </cell>
          <cell r="K164" t="str">
            <v xml:space="preserve">  -----------------------</v>
          </cell>
          <cell r="L164" t="str">
            <v xml:space="preserve">  -----------------------</v>
          </cell>
          <cell r="M164" t="str">
            <v xml:space="preserve">  -----------------------</v>
          </cell>
          <cell r="N164" t="str">
            <v xml:space="preserve">  -----------------------</v>
          </cell>
          <cell r="O164" t="str">
            <v xml:space="preserve">  -----------------------</v>
          </cell>
          <cell r="P164" t="str">
            <v xml:space="preserve">  -----------------------</v>
          </cell>
          <cell r="Q164" t="str">
            <v xml:space="preserve">  -----------------------</v>
          </cell>
          <cell r="R164" t="str">
            <v xml:space="preserve">  -----------------------</v>
          </cell>
          <cell r="S164" t="str">
            <v xml:space="preserve">  -----------------------</v>
          </cell>
          <cell r="T164" t="str">
            <v xml:space="preserve">  -----------------------</v>
          </cell>
          <cell r="U164" t="str">
            <v xml:space="preserve">  -----------------------</v>
          </cell>
          <cell r="V164" t="str">
            <v xml:space="preserve">  -----------------------</v>
          </cell>
          <cell r="W164" t="str">
            <v xml:space="preserve">  -----------------------</v>
          </cell>
          <cell r="X164" t="str">
            <v xml:space="preserve">  -----------------------</v>
          </cell>
          <cell r="Y164" t="str">
            <v xml:space="preserve">  -----------------------</v>
          </cell>
          <cell r="Z164" t="str">
            <v xml:space="preserve">  -----------------------</v>
          </cell>
          <cell r="AA164" t="str">
            <v xml:space="preserve">  -----------------------</v>
          </cell>
          <cell r="AB164" t="str">
            <v xml:space="preserve">  -----------------------</v>
          </cell>
          <cell r="AC164" t="str">
            <v xml:space="preserve">  -----------------------</v>
          </cell>
          <cell r="AD164" t="str">
            <v xml:space="preserve">  -----------------------</v>
          </cell>
          <cell r="AE164" t="str">
            <v xml:space="preserve">  -----------------------</v>
          </cell>
          <cell r="AF164" t="str">
            <v xml:space="preserve">  -----------------------</v>
          </cell>
          <cell r="AG164" t="str">
            <v xml:space="preserve">  -----------------------</v>
          </cell>
          <cell r="AH164" t="str">
            <v xml:space="preserve">  -----------------------</v>
          </cell>
          <cell r="AI164" t="str">
            <v xml:space="preserve">  -----------------------</v>
          </cell>
          <cell r="AJ164" t="str">
            <v xml:space="preserve">  -----------------------</v>
          </cell>
          <cell r="AK164" t="str">
            <v xml:space="preserve">  -----------------------</v>
          </cell>
          <cell r="AL164" t="str">
            <v xml:space="preserve">  -----------------------</v>
          </cell>
          <cell r="AM164" t="str">
            <v xml:space="preserve">  -----------------------</v>
          </cell>
        </row>
        <row r="165">
          <cell r="C165">
            <v>12936.9</v>
          </cell>
          <cell r="D165">
            <v>2077.9</v>
          </cell>
          <cell r="E165">
            <v>0</v>
          </cell>
          <cell r="F165">
            <v>727.27</v>
          </cell>
          <cell r="G165">
            <v>5194.76</v>
          </cell>
          <cell r="H165">
            <v>3342.5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24279.33</v>
          </cell>
          <cell r="N165">
            <v>0</v>
          </cell>
          <cell r="O165">
            <v>0</v>
          </cell>
          <cell r="P165">
            <v>1527.41</v>
          </cell>
          <cell r="Q165">
            <v>0</v>
          </cell>
          <cell r="R165">
            <v>0</v>
          </cell>
          <cell r="S165">
            <v>1540.54</v>
          </cell>
          <cell r="T165">
            <v>272.67</v>
          </cell>
          <cell r="U165">
            <v>1540.54</v>
          </cell>
          <cell r="V165">
            <v>441.78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3782.4</v>
          </cell>
          <cell r="AI165">
            <v>20496.93</v>
          </cell>
          <cell r="AJ165">
            <v>319.27999999999997</v>
          </cell>
          <cell r="AK165">
            <v>574.74</v>
          </cell>
          <cell r="AL165">
            <v>1439.52</v>
          </cell>
          <cell r="AM165">
            <v>364.92</v>
          </cell>
        </row>
        <row r="167">
          <cell r="A167" t="str">
            <v>Departamento 4501 ORG CNC</v>
          </cell>
        </row>
        <row r="168">
          <cell r="A168" t="str">
            <v>00096</v>
          </cell>
          <cell r="B168" t="str">
            <v>Sanchez Sanchez Micaela</v>
          </cell>
          <cell r="C168">
            <v>4251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4251</v>
          </cell>
          <cell r="N168">
            <v>0</v>
          </cell>
          <cell r="O168">
            <v>0</v>
          </cell>
          <cell r="P168">
            <v>0</v>
          </cell>
          <cell r="Q168">
            <v>-377.42</v>
          </cell>
          <cell r="R168">
            <v>-133.86000000000001</v>
          </cell>
          <cell r="S168">
            <v>243.58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-133.86000000000001</v>
          </cell>
          <cell r="AI168">
            <v>4384.8599999999997</v>
          </cell>
          <cell r="AJ168">
            <v>116.72</v>
          </cell>
          <cell r="AK168">
            <v>210.12</v>
          </cell>
          <cell r="AL168">
            <v>665.22</v>
          </cell>
          <cell r="AM168">
            <v>98.3</v>
          </cell>
        </row>
        <row r="169">
          <cell r="A169" t="str">
            <v>00849</v>
          </cell>
          <cell r="B169" t="str">
            <v>Chavira Vargas Jose Trinidad</v>
          </cell>
          <cell r="C169">
            <v>6600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2105.1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8705.1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676.74</v>
          </cell>
          <cell r="T169">
            <v>0</v>
          </cell>
          <cell r="U169">
            <v>676.74</v>
          </cell>
          <cell r="V169">
            <v>236.96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913.7</v>
          </cell>
          <cell r="AI169">
            <v>7791.4</v>
          </cell>
          <cell r="AJ169">
            <v>169.78</v>
          </cell>
          <cell r="AK169">
            <v>305.60000000000002</v>
          </cell>
          <cell r="AL169">
            <v>736.24</v>
          </cell>
          <cell r="AM169">
            <v>194.02</v>
          </cell>
        </row>
        <row r="170">
          <cell r="A170" t="str">
            <v>00853</v>
          </cell>
          <cell r="B170" t="str">
            <v>Ayala Rodriguez Eliazer</v>
          </cell>
          <cell r="C170">
            <v>12000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8000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20000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2849.8</v>
          </cell>
          <cell r="T170">
            <v>0</v>
          </cell>
          <cell r="U170">
            <v>2849.8</v>
          </cell>
          <cell r="V170">
            <v>571.14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3420.94</v>
          </cell>
          <cell r="AI170">
            <v>16579.060000000001</v>
          </cell>
          <cell r="AJ170">
            <v>380.5</v>
          </cell>
          <cell r="AK170">
            <v>684.92</v>
          </cell>
          <cell r="AL170">
            <v>1079.44</v>
          </cell>
          <cell r="AM170">
            <v>434.86</v>
          </cell>
        </row>
        <row r="171">
          <cell r="A171" t="str">
            <v>00871</v>
          </cell>
          <cell r="B171" t="str">
            <v>Gonzalez Vizcaino Maria Lucia</v>
          </cell>
          <cell r="C171">
            <v>9999.9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1110.8399999999999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11110.74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1023.1</v>
          </cell>
          <cell r="T171">
            <v>0</v>
          </cell>
          <cell r="U171">
            <v>1023.1</v>
          </cell>
          <cell r="V171">
            <v>318.92</v>
          </cell>
          <cell r="W171">
            <v>1200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2542.02</v>
          </cell>
          <cell r="AI171">
            <v>8568.7199999999993</v>
          </cell>
          <cell r="AJ171">
            <v>221.46</v>
          </cell>
          <cell r="AK171">
            <v>398.62</v>
          </cell>
          <cell r="AL171">
            <v>820.42</v>
          </cell>
          <cell r="AM171">
            <v>253.1</v>
          </cell>
        </row>
        <row r="172">
          <cell r="A172" t="str">
            <v>Total Depto</v>
          </cell>
          <cell r="C172" t="str">
            <v xml:space="preserve">  -----------------------</v>
          </cell>
          <cell r="D172" t="str">
            <v xml:space="preserve">  -----------------------</v>
          </cell>
          <cell r="E172" t="str">
            <v xml:space="preserve">  -----------------------</v>
          </cell>
          <cell r="F172" t="str">
            <v xml:space="preserve">  -----------------------</v>
          </cell>
          <cell r="G172" t="str">
            <v xml:space="preserve">  -----------------------</v>
          </cell>
          <cell r="H172" t="str">
            <v xml:space="preserve">  -----------------------</v>
          </cell>
          <cell r="I172" t="str">
            <v xml:space="preserve">  -----------------------</v>
          </cell>
          <cell r="J172" t="str">
            <v xml:space="preserve">  -----------------------</v>
          </cell>
          <cell r="K172" t="str">
            <v xml:space="preserve">  -----------------------</v>
          </cell>
          <cell r="L172" t="str">
            <v xml:space="preserve">  -----------------------</v>
          </cell>
          <cell r="M172" t="str">
            <v xml:space="preserve">  -----------------------</v>
          </cell>
          <cell r="N172" t="str">
            <v xml:space="preserve">  -----------------------</v>
          </cell>
          <cell r="O172" t="str">
            <v xml:space="preserve">  -----------------------</v>
          </cell>
          <cell r="P172" t="str">
            <v xml:space="preserve">  -----------------------</v>
          </cell>
          <cell r="Q172" t="str">
            <v xml:space="preserve">  -----------------------</v>
          </cell>
          <cell r="R172" t="str">
            <v xml:space="preserve">  -----------------------</v>
          </cell>
          <cell r="S172" t="str">
            <v xml:space="preserve">  -----------------------</v>
          </cell>
          <cell r="T172" t="str">
            <v xml:space="preserve">  -----------------------</v>
          </cell>
          <cell r="U172" t="str">
            <v xml:space="preserve">  -----------------------</v>
          </cell>
          <cell r="V172" t="str">
            <v xml:space="preserve">  -----------------------</v>
          </cell>
          <cell r="W172" t="str">
            <v xml:space="preserve">  -----------------------</v>
          </cell>
          <cell r="X172" t="str">
            <v xml:space="preserve">  -----------------------</v>
          </cell>
          <cell r="Y172" t="str">
            <v xml:space="preserve">  -----------------------</v>
          </cell>
          <cell r="Z172" t="str">
            <v xml:space="preserve">  -----------------------</v>
          </cell>
          <cell r="AA172" t="str">
            <v xml:space="preserve">  -----------------------</v>
          </cell>
          <cell r="AB172" t="str">
            <v xml:space="preserve">  -----------------------</v>
          </cell>
          <cell r="AC172" t="str">
            <v xml:space="preserve">  -----------------------</v>
          </cell>
          <cell r="AD172" t="str">
            <v xml:space="preserve">  -----------------------</v>
          </cell>
          <cell r="AE172" t="str">
            <v xml:space="preserve">  -----------------------</v>
          </cell>
          <cell r="AF172" t="str">
            <v xml:space="preserve">  -----------------------</v>
          </cell>
          <cell r="AG172" t="str">
            <v xml:space="preserve">  -----------------------</v>
          </cell>
          <cell r="AH172" t="str">
            <v xml:space="preserve">  -----------------------</v>
          </cell>
          <cell r="AI172" t="str">
            <v xml:space="preserve">  -----------------------</v>
          </cell>
          <cell r="AJ172" t="str">
            <v xml:space="preserve">  -----------------------</v>
          </cell>
          <cell r="AK172" t="str">
            <v xml:space="preserve">  -----------------------</v>
          </cell>
          <cell r="AL172" t="str">
            <v xml:space="preserve">  -----------------------</v>
          </cell>
          <cell r="AM172" t="str">
            <v xml:space="preserve">  -----------------------</v>
          </cell>
        </row>
        <row r="173">
          <cell r="C173">
            <v>32850.9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11215.94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44066.84</v>
          </cell>
          <cell r="N173">
            <v>0</v>
          </cell>
          <cell r="O173">
            <v>0</v>
          </cell>
          <cell r="P173">
            <v>0</v>
          </cell>
          <cell r="Q173">
            <v>-377.42</v>
          </cell>
          <cell r="R173">
            <v>-133.86000000000001</v>
          </cell>
          <cell r="S173">
            <v>4793.22</v>
          </cell>
          <cell r="T173">
            <v>0</v>
          </cell>
          <cell r="U173">
            <v>4549.6400000000003</v>
          </cell>
          <cell r="V173">
            <v>1127.02</v>
          </cell>
          <cell r="W173">
            <v>1200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6742.8</v>
          </cell>
          <cell r="AI173">
            <v>37324.04</v>
          </cell>
          <cell r="AJ173">
            <v>888.46</v>
          </cell>
          <cell r="AK173">
            <v>1599.26</v>
          </cell>
          <cell r="AL173">
            <v>3301.32</v>
          </cell>
          <cell r="AM173">
            <v>980.28</v>
          </cell>
        </row>
        <row r="175">
          <cell r="A175" t="str">
            <v>Departamento 4502 ORG CNOP</v>
          </cell>
        </row>
        <row r="176">
          <cell r="A176" t="str">
            <v>00781</v>
          </cell>
          <cell r="B176" t="str">
            <v>Hernandez Diaz Genesis</v>
          </cell>
          <cell r="C176">
            <v>6384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6384</v>
          </cell>
          <cell r="N176">
            <v>0</v>
          </cell>
          <cell r="O176">
            <v>0</v>
          </cell>
          <cell r="P176">
            <v>2756.54</v>
          </cell>
          <cell r="Q176">
            <v>-250.2</v>
          </cell>
          <cell r="R176">
            <v>0</v>
          </cell>
          <cell r="S176">
            <v>424.2</v>
          </cell>
          <cell r="T176">
            <v>0</v>
          </cell>
          <cell r="U176">
            <v>174</v>
          </cell>
          <cell r="V176">
            <v>175.32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3105.86</v>
          </cell>
          <cell r="AI176">
            <v>3278.14</v>
          </cell>
          <cell r="AJ176">
            <v>129.16</v>
          </cell>
          <cell r="AK176">
            <v>232.5</v>
          </cell>
          <cell r="AL176">
            <v>677.64</v>
          </cell>
          <cell r="AM176">
            <v>147.62</v>
          </cell>
        </row>
        <row r="177">
          <cell r="A177" t="str">
            <v>00881</v>
          </cell>
          <cell r="B177" t="str">
            <v>Vazquez Ochoa Ismael Isaac</v>
          </cell>
          <cell r="C177">
            <v>9999.9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10000.1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20000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2849.8</v>
          </cell>
          <cell r="T177">
            <v>0</v>
          </cell>
          <cell r="U177">
            <v>2849.8</v>
          </cell>
          <cell r="V177">
            <v>561.52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3411.32</v>
          </cell>
          <cell r="AI177">
            <v>16588.68</v>
          </cell>
          <cell r="AJ177">
            <v>374.46</v>
          </cell>
          <cell r="AK177">
            <v>674.04</v>
          </cell>
          <cell r="AL177">
            <v>1069.5999999999999</v>
          </cell>
          <cell r="AM177">
            <v>427.96</v>
          </cell>
        </row>
        <row r="178">
          <cell r="A178" t="str">
            <v>Total Depto</v>
          </cell>
          <cell r="C178" t="str">
            <v xml:space="preserve">  -----------------------</v>
          </cell>
          <cell r="D178" t="str">
            <v xml:space="preserve">  -----------------------</v>
          </cell>
          <cell r="E178" t="str">
            <v xml:space="preserve">  -----------------------</v>
          </cell>
          <cell r="F178" t="str">
            <v xml:space="preserve">  -----------------------</v>
          </cell>
          <cell r="G178" t="str">
            <v xml:space="preserve">  -----------------------</v>
          </cell>
          <cell r="H178" t="str">
            <v xml:space="preserve">  -----------------------</v>
          </cell>
          <cell r="I178" t="str">
            <v xml:space="preserve">  -----------------------</v>
          </cell>
          <cell r="J178" t="str">
            <v xml:space="preserve">  -----------------------</v>
          </cell>
          <cell r="K178" t="str">
            <v xml:space="preserve">  -----------------------</v>
          </cell>
          <cell r="L178" t="str">
            <v xml:space="preserve">  -----------------------</v>
          </cell>
          <cell r="M178" t="str">
            <v xml:space="preserve">  -----------------------</v>
          </cell>
          <cell r="N178" t="str">
            <v xml:space="preserve">  -----------------------</v>
          </cell>
          <cell r="O178" t="str">
            <v xml:space="preserve">  -----------------------</v>
          </cell>
          <cell r="P178" t="str">
            <v xml:space="preserve">  -----------------------</v>
          </cell>
          <cell r="Q178" t="str">
            <v xml:space="preserve">  -----------------------</v>
          </cell>
          <cell r="R178" t="str">
            <v xml:space="preserve">  -----------------------</v>
          </cell>
          <cell r="S178" t="str">
            <v xml:space="preserve">  -----------------------</v>
          </cell>
          <cell r="T178" t="str">
            <v xml:space="preserve">  -----------------------</v>
          </cell>
          <cell r="U178" t="str">
            <v xml:space="preserve">  -----------------------</v>
          </cell>
          <cell r="V178" t="str">
            <v xml:space="preserve">  -----------------------</v>
          </cell>
          <cell r="W178" t="str">
            <v xml:space="preserve">  -----------------------</v>
          </cell>
          <cell r="X178" t="str">
            <v xml:space="preserve">  -----------------------</v>
          </cell>
          <cell r="Y178" t="str">
            <v xml:space="preserve">  -----------------------</v>
          </cell>
          <cell r="Z178" t="str">
            <v xml:space="preserve">  -----------------------</v>
          </cell>
          <cell r="AA178" t="str">
            <v xml:space="preserve">  -----------------------</v>
          </cell>
          <cell r="AB178" t="str">
            <v xml:space="preserve">  -----------------------</v>
          </cell>
          <cell r="AC178" t="str">
            <v xml:space="preserve">  -----------------------</v>
          </cell>
          <cell r="AD178" t="str">
            <v xml:space="preserve">  -----------------------</v>
          </cell>
          <cell r="AE178" t="str">
            <v xml:space="preserve">  -----------------------</v>
          </cell>
          <cell r="AF178" t="str">
            <v xml:space="preserve">  -----------------------</v>
          </cell>
          <cell r="AG178" t="str">
            <v xml:space="preserve">  -----------------------</v>
          </cell>
          <cell r="AH178" t="str">
            <v xml:space="preserve">  -----------------------</v>
          </cell>
          <cell r="AI178" t="str">
            <v xml:space="preserve">  -----------------------</v>
          </cell>
          <cell r="AJ178" t="str">
            <v xml:space="preserve">  -----------------------</v>
          </cell>
          <cell r="AK178" t="str">
            <v xml:space="preserve">  -----------------------</v>
          </cell>
          <cell r="AL178" t="str">
            <v xml:space="preserve">  -----------------------</v>
          </cell>
          <cell r="AM178" t="str">
            <v xml:space="preserve">  -----------------------</v>
          </cell>
        </row>
        <row r="179">
          <cell r="C179">
            <v>16383.9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10000.1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26384</v>
          </cell>
          <cell r="N179">
            <v>0</v>
          </cell>
          <cell r="O179">
            <v>0</v>
          </cell>
          <cell r="P179">
            <v>2756.54</v>
          </cell>
          <cell r="Q179">
            <v>-250.2</v>
          </cell>
          <cell r="R179">
            <v>0</v>
          </cell>
          <cell r="S179">
            <v>3274</v>
          </cell>
          <cell r="T179">
            <v>0</v>
          </cell>
          <cell r="U179">
            <v>3023.8</v>
          </cell>
          <cell r="V179">
            <v>736.84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6517.18</v>
          </cell>
          <cell r="AI179">
            <v>19866.82</v>
          </cell>
          <cell r="AJ179">
            <v>503.62</v>
          </cell>
          <cell r="AK179">
            <v>906.54</v>
          </cell>
          <cell r="AL179">
            <v>1747.24</v>
          </cell>
          <cell r="AM179">
            <v>575.58000000000004</v>
          </cell>
        </row>
        <row r="181">
          <cell r="A181" t="str">
            <v>Departamento 4712 COM MUN ZAPOPAN</v>
          </cell>
        </row>
        <row r="182">
          <cell r="A182" t="str">
            <v>00850</v>
          </cell>
          <cell r="B182" t="str">
            <v>Becerra Iñiguez Julio Ricardo</v>
          </cell>
          <cell r="C182">
            <v>4251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4251</v>
          </cell>
          <cell r="N182">
            <v>0</v>
          </cell>
          <cell r="O182">
            <v>0</v>
          </cell>
          <cell r="P182">
            <v>0</v>
          </cell>
          <cell r="Q182">
            <v>-377.42</v>
          </cell>
          <cell r="R182">
            <v>-133.86000000000001</v>
          </cell>
          <cell r="S182">
            <v>243.58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-133.86000000000001</v>
          </cell>
          <cell r="AI182">
            <v>4384.8599999999997</v>
          </cell>
          <cell r="AJ182">
            <v>116.72</v>
          </cell>
          <cell r="AK182">
            <v>210.12</v>
          </cell>
          <cell r="AL182">
            <v>665.22</v>
          </cell>
          <cell r="AM182">
            <v>98.3</v>
          </cell>
        </row>
        <row r="183">
          <cell r="A183" t="str">
            <v>00876</v>
          </cell>
          <cell r="B183" t="str">
            <v>Perez Palacios Jorge Antonio</v>
          </cell>
          <cell r="C183">
            <v>6000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2000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8000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600.02</v>
          </cell>
          <cell r="T183">
            <v>0</v>
          </cell>
          <cell r="U183">
            <v>600.02</v>
          </cell>
          <cell r="V183">
            <v>214.86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814.88</v>
          </cell>
          <cell r="AI183">
            <v>7185.12</v>
          </cell>
          <cell r="AJ183">
            <v>155.82</v>
          </cell>
          <cell r="AK183">
            <v>280.48</v>
          </cell>
          <cell r="AL183">
            <v>713.54</v>
          </cell>
          <cell r="AM183">
            <v>178.08</v>
          </cell>
        </row>
        <row r="184">
          <cell r="A184" t="str">
            <v>00927</v>
          </cell>
          <cell r="B184" t="str">
            <v>Coronado Rojas Jenifer Yaneth</v>
          </cell>
          <cell r="C184">
            <v>4500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3500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8000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600.02</v>
          </cell>
          <cell r="T184">
            <v>0</v>
          </cell>
          <cell r="U184">
            <v>600.02</v>
          </cell>
          <cell r="V184">
            <v>207.66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807.68</v>
          </cell>
          <cell r="AI184">
            <v>7192.32</v>
          </cell>
          <cell r="AJ184">
            <v>151.30000000000001</v>
          </cell>
          <cell r="AK184">
            <v>272.33999999999997</v>
          </cell>
          <cell r="AL184">
            <v>706.16</v>
          </cell>
          <cell r="AM184">
            <v>172.9</v>
          </cell>
        </row>
        <row r="185">
          <cell r="A185" t="str">
            <v>00935</v>
          </cell>
          <cell r="B185" t="str">
            <v>Ruiz Nuño Martha Guadalupe</v>
          </cell>
          <cell r="C185">
            <v>4500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5500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10000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843.84</v>
          </cell>
          <cell r="T185">
            <v>0</v>
          </cell>
          <cell r="U185">
            <v>843.84</v>
          </cell>
          <cell r="V185">
            <v>181.98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1025.82</v>
          </cell>
          <cell r="AI185">
            <v>8974.18</v>
          </cell>
          <cell r="AJ185">
            <v>134.08000000000001</v>
          </cell>
          <cell r="AK185">
            <v>241.36</v>
          </cell>
          <cell r="AL185">
            <v>682.58</v>
          </cell>
          <cell r="AM185">
            <v>153.24</v>
          </cell>
        </row>
        <row r="186">
          <cell r="A186" t="str">
            <v>Total Depto</v>
          </cell>
          <cell r="C186" t="str">
            <v xml:space="preserve">  -----------------------</v>
          </cell>
          <cell r="D186" t="str">
            <v xml:space="preserve">  -----------------------</v>
          </cell>
          <cell r="E186" t="str">
            <v xml:space="preserve">  -----------------------</v>
          </cell>
          <cell r="F186" t="str">
            <v xml:space="preserve">  -----------------------</v>
          </cell>
          <cell r="G186" t="str">
            <v xml:space="preserve">  -----------------------</v>
          </cell>
          <cell r="H186" t="str">
            <v xml:space="preserve">  -----------------------</v>
          </cell>
          <cell r="I186" t="str">
            <v xml:space="preserve">  -----------------------</v>
          </cell>
          <cell r="J186" t="str">
            <v xml:space="preserve">  -----------------------</v>
          </cell>
          <cell r="K186" t="str">
            <v xml:space="preserve">  -----------------------</v>
          </cell>
          <cell r="L186" t="str">
            <v xml:space="preserve">  -----------------------</v>
          </cell>
          <cell r="M186" t="str">
            <v xml:space="preserve">  -----------------------</v>
          </cell>
          <cell r="N186" t="str">
            <v xml:space="preserve">  -----------------------</v>
          </cell>
          <cell r="O186" t="str">
            <v xml:space="preserve">  -----------------------</v>
          </cell>
          <cell r="P186" t="str">
            <v xml:space="preserve">  -----------------------</v>
          </cell>
          <cell r="Q186" t="str">
            <v xml:space="preserve">  -----------------------</v>
          </cell>
          <cell r="R186" t="str">
            <v xml:space="preserve">  -----------------------</v>
          </cell>
          <cell r="S186" t="str">
            <v xml:space="preserve">  -----------------------</v>
          </cell>
          <cell r="T186" t="str">
            <v xml:space="preserve">  -----------------------</v>
          </cell>
          <cell r="U186" t="str">
            <v xml:space="preserve">  -----------------------</v>
          </cell>
          <cell r="V186" t="str">
            <v xml:space="preserve">  -----------------------</v>
          </cell>
          <cell r="W186" t="str">
            <v xml:space="preserve">  -----------------------</v>
          </cell>
          <cell r="X186" t="str">
            <v xml:space="preserve">  -----------------------</v>
          </cell>
          <cell r="Y186" t="str">
            <v xml:space="preserve">  -----------------------</v>
          </cell>
          <cell r="Z186" t="str">
            <v xml:space="preserve">  -----------------------</v>
          </cell>
          <cell r="AA186" t="str">
            <v xml:space="preserve">  -----------------------</v>
          </cell>
          <cell r="AB186" t="str">
            <v xml:space="preserve">  -----------------------</v>
          </cell>
          <cell r="AC186" t="str">
            <v xml:space="preserve">  -----------------------</v>
          </cell>
          <cell r="AD186" t="str">
            <v xml:space="preserve">  -----------------------</v>
          </cell>
          <cell r="AE186" t="str">
            <v xml:space="preserve">  -----------------------</v>
          </cell>
          <cell r="AF186" t="str">
            <v xml:space="preserve">  -----------------------</v>
          </cell>
          <cell r="AG186" t="str">
            <v xml:space="preserve">  -----------------------</v>
          </cell>
          <cell r="AH186" t="str">
            <v xml:space="preserve">  -----------------------</v>
          </cell>
          <cell r="AI186" t="str">
            <v xml:space="preserve">  -----------------------</v>
          </cell>
          <cell r="AJ186" t="str">
            <v xml:space="preserve">  -----------------------</v>
          </cell>
          <cell r="AK186" t="str">
            <v xml:space="preserve">  -----------------------</v>
          </cell>
          <cell r="AL186" t="str">
            <v xml:space="preserve">  -----------------------</v>
          </cell>
          <cell r="AM186" t="str">
            <v xml:space="preserve">  -----------------------</v>
          </cell>
        </row>
        <row r="187">
          <cell r="C187">
            <v>19251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11000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30251</v>
          </cell>
          <cell r="N187">
            <v>0</v>
          </cell>
          <cell r="O187">
            <v>0</v>
          </cell>
          <cell r="P187">
            <v>0</v>
          </cell>
          <cell r="Q187">
            <v>-377.42</v>
          </cell>
          <cell r="R187">
            <v>-133.86000000000001</v>
          </cell>
          <cell r="S187">
            <v>2287.46</v>
          </cell>
          <cell r="T187">
            <v>0</v>
          </cell>
          <cell r="U187">
            <v>2043.88</v>
          </cell>
          <cell r="V187">
            <v>604.5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2514.52</v>
          </cell>
          <cell r="AI187">
            <v>27736.48</v>
          </cell>
          <cell r="AJ187">
            <v>557.91999999999996</v>
          </cell>
          <cell r="AK187">
            <v>1004.3</v>
          </cell>
          <cell r="AL187">
            <v>2767.5</v>
          </cell>
          <cell r="AM187">
            <v>602.52</v>
          </cell>
        </row>
        <row r="189">
          <cell r="A189" t="str">
            <v>Departamento 4741 COM MUN GUADALAJARA</v>
          </cell>
        </row>
        <row r="190">
          <cell r="A190" t="str">
            <v>00878</v>
          </cell>
          <cell r="B190" t="str">
            <v>Tovar Covarrubias Brianda Jackeline</v>
          </cell>
          <cell r="C190">
            <v>6378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6378</v>
          </cell>
          <cell r="N190">
            <v>0</v>
          </cell>
          <cell r="O190">
            <v>0</v>
          </cell>
          <cell r="P190">
            <v>0</v>
          </cell>
          <cell r="Q190">
            <v>-250.2</v>
          </cell>
          <cell r="R190">
            <v>0</v>
          </cell>
          <cell r="S190">
            <v>423.56</v>
          </cell>
          <cell r="T190">
            <v>0</v>
          </cell>
          <cell r="U190">
            <v>173.36</v>
          </cell>
          <cell r="V190">
            <v>175.14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348.5</v>
          </cell>
          <cell r="AI190">
            <v>6029.5</v>
          </cell>
          <cell r="AJ190">
            <v>129.04</v>
          </cell>
          <cell r="AK190">
            <v>232.28</v>
          </cell>
          <cell r="AL190">
            <v>677.52</v>
          </cell>
          <cell r="AM190">
            <v>147.47999999999999</v>
          </cell>
        </row>
        <row r="191">
          <cell r="A191" t="str">
            <v>00880</v>
          </cell>
          <cell r="B191" t="str">
            <v>Macias Lopez Roberto</v>
          </cell>
          <cell r="C191">
            <v>4458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1860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6318</v>
          </cell>
          <cell r="N191">
            <v>0</v>
          </cell>
          <cell r="O191">
            <v>0</v>
          </cell>
          <cell r="P191">
            <v>0</v>
          </cell>
          <cell r="Q191">
            <v>-250.2</v>
          </cell>
          <cell r="R191">
            <v>0</v>
          </cell>
          <cell r="S191">
            <v>417.02</v>
          </cell>
          <cell r="T191">
            <v>0</v>
          </cell>
          <cell r="U191">
            <v>166.82</v>
          </cell>
          <cell r="V191">
            <v>165.84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332.66</v>
          </cell>
          <cell r="AI191">
            <v>5985.34</v>
          </cell>
          <cell r="AJ191">
            <v>122.22</v>
          </cell>
          <cell r="AK191">
            <v>219.98</v>
          </cell>
          <cell r="AL191">
            <v>670.68</v>
          </cell>
          <cell r="AM191">
            <v>139.68</v>
          </cell>
        </row>
        <row r="192">
          <cell r="A192" t="str">
            <v>00912</v>
          </cell>
          <cell r="B192" t="str">
            <v>Cuevas Chacon Jose Luis</v>
          </cell>
          <cell r="C192">
            <v>4723.5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4723.5</v>
          </cell>
          <cell r="N192">
            <v>0</v>
          </cell>
          <cell r="O192">
            <v>0</v>
          </cell>
          <cell r="P192">
            <v>0</v>
          </cell>
          <cell r="Q192">
            <v>-320.60000000000002</v>
          </cell>
          <cell r="R192">
            <v>-46.78</v>
          </cell>
          <cell r="S192">
            <v>273.82</v>
          </cell>
          <cell r="T192">
            <v>0</v>
          </cell>
          <cell r="U192">
            <v>0</v>
          </cell>
          <cell r="V192">
            <v>129.72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82.94</v>
          </cell>
          <cell r="AI192">
            <v>4640.5600000000004</v>
          </cell>
          <cell r="AJ192">
            <v>95.58</v>
          </cell>
          <cell r="AK192">
            <v>172.04</v>
          </cell>
          <cell r="AL192">
            <v>644.04</v>
          </cell>
          <cell r="AM192">
            <v>109.22</v>
          </cell>
        </row>
        <row r="193">
          <cell r="A193" t="str">
            <v>Total Depto</v>
          </cell>
          <cell r="C193" t="str">
            <v xml:space="preserve">  -----------------------</v>
          </cell>
          <cell r="D193" t="str">
            <v xml:space="preserve">  -----------------------</v>
          </cell>
          <cell r="E193" t="str">
            <v xml:space="preserve">  -----------------------</v>
          </cell>
          <cell r="F193" t="str">
            <v xml:space="preserve">  -----------------------</v>
          </cell>
          <cell r="G193" t="str">
            <v xml:space="preserve">  -----------------------</v>
          </cell>
          <cell r="H193" t="str">
            <v xml:space="preserve">  -----------------------</v>
          </cell>
          <cell r="I193" t="str">
            <v xml:space="preserve">  -----------------------</v>
          </cell>
          <cell r="J193" t="str">
            <v xml:space="preserve">  -----------------------</v>
          </cell>
          <cell r="K193" t="str">
            <v xml:space="preserve">  -----------------------</v>
          </cell>
          <cell r="L193" t="str">
            <v xml:space="preserve">  -----------------------</v>
          </cell>
          <cell r="M193" t="str">
            <v xml:space="preserve">  -----------------------</v>
          </cell>
          <cell r="N193" t="str">
            <v xml:space="preserve">  -----------------------</v>
          </cell>
          <cell r="O193" t="str">
            <v xml:space="preserve">  -----------------------</v>
          </cell>
          <cell r="P193" t="str">
            <v xml:space="preserve">  -----------------------</v>
          </cell>
          <cell r="Q193" t="str">
            <v xml:space="preserve">  -----------------------</v>
          </cell>
          <cell r="R193" t="str">
            <v xml:space="preserve">  -----------------------</v>
          </cell>
          <cell r="S193" t="str">
            <v xml:space="preserve">  -----------------------</v>
          </cell>
          <cell r="T193" t="str">
            <v xml:space="preserve">  -----------------------</v>
          </cell>
          <cell r="U193" t="str">
            <v xml:space="preserve">  -----------------------</v>
          </cell>
          <cell r="V193" t="str">
            <v xml:space="preserve">  -----------------------</v>
          </cell>
          <cell r="W193" t="str">
            <v xml:space="preserve">  -----------------------</v>
          </cell>
          <cell r="X193" t="str">
            <v xml:space="preserve">  -----------------------</v>
          </cell>
          <cell r="Y193" t="str">
            <v xml:space="preserve">  -----------------------</v>
          </cell>
          <cell r="Z193" t="str">
            <v xml:space="preserve">  -----------------------</v>
          </cell>
          <cell r="AA193" t="str">
            <v xml:space="preserve">  -----------------------</v>
          </cell>
          <cell r="AB193" t="str">
            <v xml:space="preserve">  -----------------------</v>
          </cell>
          <cell r="AC193" t="str">
            <v xml:space="preserve">  -----------------------</v>
          </cell>
          <cell r="AD193" t="str">
            <v xml:space="preserve">  -----------------------</v>
          </cell>
          <cell r="AE193" t="str">
            <v xml:space="preserve">  -----------------------</v>
          </cell>
          <cell r="AF193" t="str">
            <v xml:space="preserve">  -----------------------</v>
          </cell>
          <cell r="AG193" t="str">
            <v xml:space="preserve">  -----------------------</v>
          </cell>
          <cell r="AH193" t="str">
            <v xml:space="preserve">  -----------------------</v>
          </cell>
          <cell r="AI193" t="str">
            <v xml:space="preserve">  -----------------------</v>
          </cell>
          <cell r="AJ193" t="str">
            <v xml:space="preserve">  -----------------------</v>
          </cell>
          <cell r="AK193" t="str">
            <v xml:space="preserve">  -----------------------</v>
          </cell>
          <cell r="AL193" t="str">
            <v xml:space="preserve">  -----------------------</v>
          </cell>
          <cell r="AM193" t="str">
            <v xml:space="preserve">  -----------------------</v>
          </cell>
        </row>
        <row r="194">
          <cell r="C194">
            <v>15559.5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1860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17419.5</v>
          </cell>
          <cell r="N194">
            <v>0</v>
          </cell>
          <cell r="O194">
            <v>0</v>
          </cell>
          <cell r="P194">
            <v>0</v>
          </cell>
          <cell r="Q194">
            <v>-821</v>
          </cell>
          <cell r="R194">
            <v>-46.78</v>
          </cell>
          <cell r="S194">
            <v>1114.4000000000001</v>
          </cell>
          <cell r="T194">
            <v>0</v>
          </cell>
          <cell r="U194">
            <v>340.18</v>
          </cell>
          <cell r="V194">
            <v>470.7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764.1</v>
          </cell>
          <cell r="AI194">
            <v>16655.400000000001</v>
          </cell>
          <cell r="AJ194">
            <v>346.84</v>
          </cell>
          <cell r="AK194">
            <v>624.29999999999995</v>
          </cell>
          <cell r="AL194">
            <v>1992.24</v>
          </cell>
          <cell r="AM194">
            <v>396.38</v>
          </cell>
        </row>
        <row r="196">
          <cell r="A196" t="str">
            <v>Departamento 4794 COM MUN TEPATITLAN DE MORELOS</v>
          </cell>
        </row>
        <row r="197">
          <cell r="A197" t="str">
            <v>00279</v>
          </cell>
          <cell r="B197" t="str">
            <v>Bravo Garcia Andrea Nallely</v>
          </cell>
          <cell r="C197">
            <v>4458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1842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6300</v>
          </cell>
          <cell r="N197">
            <v>0</v>
          </cell>
          <cell r="O197">
            <v>0</v>
          </cell>
          <cell r="P197">
            <v>0</v>
          </cell>
          <cell r="Q197">
            <v>-250.2</v>
          </cell>
          <cell r="R197">
            <v>0</v>
          </cell>
          <cell r="S197">
            <v>415.06</v>
          </cell>
          <cell r="T197">
            <v>0</v>
          </cell>
          <cell r="U197">
            <v>164.86</v>
          </cell>
          <cell r="V197">
            <v>165.44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330.3</v>
          </cell>
          <cell r="AI197">
            <v>5969.7</v>
          </cell>
          <cell r="AJ197">
            <v>121.9</v>
          </cell>
          <cell r="AK197">
            <v>219.42</v>
          </cell>
          <cell r="AL197">
            <v>670.38</v>
          </cell>
          <cell r="AM197">
            <v>139.32</v>
          </cell>
        </row>
        <row r="198">
          <cell r="A198" t="str">
            <v>Total Depto</v>
          </cell>
          <cell r="C198" t="str">
            <v xml:space="preserve">  -----------------------</v>
          </cell>
          <cell r="D198" t="str">
            <v xml:space="preserve">  -----------------------</v>
          </cell>
          <cell r="E198" t="str">
            <v xml:space="preserve">  -----------------------</v>
          </cell>
          <cell r="F198" t="str">
            <v xml:space="preserve">  -----------------------</v>
          </cell>
          <cell r="G198" t="str">
            <v xml:space="preserve">  -----------------------</v>
          </cell>
          <cell r="H198" t="str">
            <v xml:space="preserve">  -----------------------</v>
          </cell>
          <cell r="I198" t="str">
            <v xml:space="preserve">  -----------------------</v>
          </cell>
          <cell r="J198" t="str">
            <v xml:space="preserve">  -----------------------</v>
          </cell>
          <cell r="K198" t="str">
            <v xml:space="preserve">  -----------------------</v>
          </cell>
          <cell r="L198" t="str">
            <v xml:space="preserve">  -----------------------</v>
          </cell>
          <cell r="M198" t="str">
            <v xml:space="preserve">  -----------------------</v>
          </cell>
          <cell r="N198" t="str">
            <v xml:space="preserve">  -----------------------</v>
          </cell>
          <cell r="O198" t="str">
            <v xml:space="preserve">  -----------------------</v>
          </cell>
          <cell r="P198" t="str">
            <v xml:space="preserve">  -----------------------</v>
          </cell>
          <cell r="Q198" t="str">
            <v xml:space="preserve">  -----------------------</v>
          </cell>
          <cell r="R198" t="str">
            <v xml:space="preserve">  -----------------------</v>
          </cell>
          <cell r="S198" t="str">
            <v xml:space="preserve">  -----------------------</v>
          </cell>
          <cell r="T198" t="str">
            <v xml:space="preserve">  -----------------------</v>
          </cell>
          <cell r="U198" t="str">
            <v xml:space="preserve">  -----------------------</v>
          </cell>
          <cell r="V198" t="str">
            <v xml:space="preserve">  -----------------------</v>
          </cell>
          <cell r="W198" t="str">
            <v xml:space="preserve">  -----------------------</v>
          </cell>
          <cell r="X198" t="str">
            <v xml:space="preserve">  -----------------------</v>
          </cell>
          <cell r="Y198" t="str">
            <v xml:space="preserve">  -----------------------</v>
          </cell>
          <cell r="Z198" t="str">
            <v xml:space="preserve">  -----------------------</v>
          </cell>
          <cell r="AA198" t="str">
            <v xml:space="preserve">  -----------------------</v>
          </cell>
          <cell r="AB198" t="str">
            <v xml:space="preserve">  -----------------------</v>
          </cell>
          <cell r="AC198" t="str">
            <v xml:space="preserve">  -----------------------</v>
          </cell>
          <cell r="AD198" t="str">
            <v xml:space="preserve">  -----------------------</v>
          </cell>
          <cell r="AE198" t="str">
            <v xml:space="preserve">  -----------------------</v>
          </cell>
          <cell r="AF198" t="str">
            <v xml:space="preserve">  -----------------------</v>
          </cell>
          <cell r="AG198" t="str">
            <v xml:space="preserve">  -----------------------</v>
          </cell>
          <cell r="AH198" t="str">
            <v xml:space="preserve">  -----------------------</v>
          </cell>
          <cell r="AI198" t="str">
            <v xml:space="preserve">  -----------------------</v>
          </cell>
          <cell r="AJ198" t="str">
            <v xml:space="preserve">  -----------------------</v>
          </cell>
          <cell r="AK198" t="str">
            <v xml:space="preserve">  -----------------------</v>
          </cell>
          <cell r="AL198" t="str">
            <v xml:space="preserve">  -----------------------</v>
          </cell>
          <cell r="AM198" t="str">
            <v xml:space="preserve">  -----------------------</v>
          </cell>
        </row>
        <row r="199">
          <cell r="C199">
            <v>4458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1842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6300</v>
          </cell>
          <cell r="N199">
            <v>0</v>
          </cell>
          <cell r="O199">
            <v>0</v>
          </cell>
          <cell r="P199">
            <v>0</v>
          </cell>
          <cell r="Q199">
            <v>-250.2</v>
          </cell>
          <cell r="R199">
            <v>0</v>
          </cell>
          <cell r="S199">
            <v>415.06</v>
          </cell>
          <cell r="T199">
            <v>0</v>
          </cell>
          <cell r="U199">
            <v>164.86</v>
          </cell>
          <cell r="V199">
            <v>165.44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330.3</v>
          </cell>
          <cell r="AI199">
            <v>5969.7</v>
          </cell>
          <cell r="AJ199">
            <v>121.9</v>
          </cell>
          <cell r="AK199">
            <v>219.42</v>
          </cell>
          <cell r="AL199">
            <v>670.38</v>
          </cell>
          <cell r="AM199">
            <v>139.32</v>
          </cell>
        </row>
        <row r="201">
          <cell r="A201" t="str">
            <v>Departamento 4799 COM MUN TLAQUEPAQUE</v>
          </cell>
        </row>
        <row r="202">
          <cell r="A202" t="str">
            <v>00873</v>
          </cell>
          <cell r="B202" t="str">
            <v>Gonzalez Real  Blanca Lucero</v>
          </cell>
          <cell r="C202">
            <v>4251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96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4347</v>
          </cell>
          <cell r="N202">
            <v>0</v>
          </cell>
          <cell r="O202">
            <v>0</v>
          </cell>
          <cell r="P202">
            <v>0</v>
          </cell>
          <cell r="Q202">
            <v>-377.42</v>
          </cell>
          <cell r="R202">
            <v>-127.72</v>
          </cell>
          <cell r="S202">
            <v>249.72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-127.72</v>
          </cell>
          <cell r="AI202">
            <v>4474.72</v>
          </cell>
          <cell r="AJ202">
            <v>118.98</v>
          </cell>
          <cell r="AK202">
            <v>214.16</v>
          </cell>
          <cell r="AL202">
            <v>667.44</v>
          </cell>
          <cell r="AM202">
            <v>100.18</v>
          </cell>
        </row>
        <row r="203">
          <cell r="A203" t="str">
            <v>Total Depto</v>
          </cell>
          <cell r="C203" t="str">
            <v xml:space="preserve">  -----------------------</v>
          </cell>
          <cell r="D203" t="str">
            <v xml:space="preserve">  -----------------------</v>
          </cell>
          <cell r="E203" t="str">
            <v xml:space="preserve">  -----------------------</v>
          </cell>
          <cell r="F203" t="str">
            <v xml:space="preserve">  -----------------------</v>
          </cell>
          <cell r="G203" t="str">
            <v xml:space="preserve">  -----------------------</v>
          </cell>
          <cell r="H203" t="str">
            <v xml:space="preserve">  -----------------------</v>
          </cell>
          <cell r="I203" t="str">
            <v xml:space="preserve">  -----------------------</v>
          </cell>
          <cell r="J203" t="str">
            <v xml:space="preserve">  -----------------------</v>
          </cell>
          <cell r="K203" t="str">
            <v xml:space="preserve">  -----------------------</v>
          </cell>
          <cell r="L203" t="str">
            <v xml:space="preserve">  -----------------------</v>
          </cell>
          <cell r="M203" t="str">
            <v xml:space="preserve">  -----------------------</v>
          </cell>
          <cell r="N203" t="str">
            <v xml:space="preserve">  -----------------------</v>
          </cell>
          <cell r="O203" t="str">
            <v xml:space="preserve">  -----------------------</v>
          </cell>
          <cell r="P203" t="str">
            <v xml:space="preserve">  -----------------------</v>
          </cell>
          <cell r="Q203" t="str">
            <v xml:space="preserve">  -----------------------</v>
          </cell>
          <cell r="R203" t="str">
            <v xml:space="preserve">  -----------------------</v>
          </cell>
          <cell r="S203" t="str">
            <v xml:space="preserve">  -----------------------</v>
          </cell>
          <cell r="T203" t="str">
            <v xml:space="preserve">  -----------------------</v>
          </cell>
          <cell r="U203" t="str">
            <v xml:space="preserve">  -----------------------</v>
          </cell>
          <cell r="V203" t="str">
            <v xml:space="preserve">  -----------------------</v>
          </cell>
          <cell r="W203" t="str">
            <v xml:space="preserve">  -----------------------</v>
          </cell>
          <cell r="X203" t="str">
            <v xml:space="preserve">  -----------------------</v>
          </cell>
          <cell r="Y203" t="str">
            <v xml:space="preserve">  -----------------------</v>
          </cell>
          <cell r="Z203" t="str">
            <v xml:space="preserve">  -----------------------</v>
          </cell>
          <cell r="AA203" t="str">
            <v xml:space="preserve">  -----------------------</v>
          </cell>
          <cell r="AB203" t="str">
            <v xml:space="preserve">  -----------------------</v>
          </cell>
          <cell r="AC203" t="str">
            <v xml:space="preserve">  -----------------------</v>
          </cell>
          <cell r="AD203" t="str">
            <v xml:space="preserve">  -----------------------</v>
          </cell>
          <cell r="AE203" t="str">
            <v xml:space="preserve">  -----------------------</v>
          </cell>
          <cell r="AF203" t="str">
            <v xml:space="preserve">  -----------------------</v>
          </cell>
          <cell r="AG203" t="str">
            <v xml:space="preserve">  -----------------------</v>
          </cell>
          <cell r="AH203" t="str">
            <v xml:space="preserve">  -----------------------</v>
          </cell>
          <cell r="AI203" t="str">
            <v xml:space="preserve">  -----------------------</v>
          </cell>
          <cell r="AJ203" t="str">
            <v xml:space="preserve">  -----------------------</v>
          </cell>
          <cell r="AK203" t="str">
            <v xml:space="preserve">  -----------------------</v>
          </cell>
          <cell r="AL203" t="str">
            <v xml:space="preserve">  -----------------------</v>
          </cell>
          <cell r="AM203" t="str">
            <v xml:space="preserve">  -----------------------</v>
          </cell>
        </row>
        <row r="204">
          <cell r="C204">
            <v>4251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96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4347</v>
          </cell>
          <cell r="N204">
            <v>0</v>
          </cell>
          <cell r="O204">
            <v>0</v>
          </cell>
          <cell r="P204">
            <v>0</v>
          </cell>
          <cell r="Q204">
            <v>-377.42</v>
          </cell>
          <cell r="R204">
            <v>-127.72</v>
          </cell>
          <cell r="S204">
            <v>249.72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-127.72</v>
          </cell>
          <cell r="AI204">
            <v>4474.72</v>
          </cell>
          <cell r="AJ204">
            <v>118.98</v>
          </cell>
          <cell r="AK204">
            <v>214.16</v>
          </cell>
          <cell r="AL204">
            <v>667.44</v>
          </cell>
          <cell r="AM204">
            <v>100.18</v>
          </cell>
        </row>
        <row r="206">
          <cell r="A206" t="str">
            <v>Departamento 9114 INSTITUTO REYES HEROLES</v>
          </cell>
        </row>
        <row r="207">
          <cell r="A207" t="str">
            <v>00093</v>
          </cell>
          <cell r="B207" t="str">
            <v>Hernandez Virgen Veronica</v>
          </cell>
          <cell r="C207">
            <v>9168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9168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727.1</v>
          </cell>
          <cell r="T207">
            <v>0</v>
          </cell>
          <cell r="U207">
            <v>727.1</v>
          </cell>
          <cell r="V207">
            <v>261.86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988.96</v>
          </cell>
          <cell r="AI207">
            <v>8179.04</v>
          </cell>
          <cell r="AJ207">
            <v>185.5</v>
          </cell>
          <cell r="AK207">
            <v>333.9</v>
          </cell>
          <cell r="AL207">
            <v>761.86</v>
          </cell>
          <cell r="AM207">
            <v>212</v>
          </cell>
        </row>
        <row r="208">
          <cell r="A208" t="str">
            <v>00945</v>
          </cell>
          <cell r="B208" t="str">
            <v>Velasco Figueroa Dario Roberto</v>
          </cell>
          <cell r="C208">
            <v>10440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6989.48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17429.48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2300.7399999999998</v>
          </cell>
          <cell r="T208">
            <v>0</v>
          </cell>
          <cell r="U208">
            <v>2300.7399999999998</v>
          </cell>
          <cell r="V208">
            <v>398.08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2698.82</v>
          </cell>
          <cell r="AI208">
            <v>14730.66</v>
          </cell>
          <cell r="AJ208">
            <v>271.39999999999998</v>
          </cell>
          <cell r="AK208">
            <v>488.5</v>
          </cell>
          <cell r="AL208">
            <v>901.74</v>
          </cell>
          <cell r="AM208">
            <v>310.16000000000003</v>
          </cell>
        </row>
        <row r="209">
          <cell r="A209" t="str">
            <v>Total Depto</v>
          </cell>
          <cell r="C209" t="str">
            <v xml:space="preserve">  -----------------------</v>
          </cell>
          <cell r="D209" t="str">
            <v xml:space="preserve">  -----------------------</v>
          </cell>
          <cell r="E209" t="str">
            <v xml:space="preserve">  -----------------------</v>
          </cell>
          <cell r="F209" t="str">
            <v xml:space="preserve">  -----------------------</v>
          </cell>
          <cell r="G209" t="str">
            <v xml:space="preserve">  -----------------------</v>
          </cell>
          <cell r="H209" t="str">
            <v xml:space="preserve">  -----------------------</v>
          </cell>
          <cell r="I209" t="str">
            <v xml:space="preserve">  -----------------------</v>
          </cell>
          <cell r="J209" t="str">
            <v xml:space="preserve">  -----------------------</v>
          </cell>
          <cell r="K209" t="str">
            <v xml:space="preserve">  -----------------------</v>
          </cell>
          <cell r="L209" t="str">
            <v xml:space="preserve">  -----------------------</v>
          </cell>
          <cell r="M209" t="str">
            <v xml:space="preserve">  -----------------------</v>
          </cell>
          <cell r="N209" t="str">
            <v xml:space="preserve">  -----------------------</v>
          </cell>
          <cell r="O209" t="str">
            <v xml:space="preserve">  -----------------------</v>
          </cell>
          <cell r="P209" t="str">
            <v xml:space="preserve">  -----------------------</v>
          </cell>
          <cell r="Q209" t="str">
            <v xml:space="preserve">  -----------------------</v>
          </cell>
          <cell r="R209" t="str">
            <v xml:space="preserve">  -----------------------</v>
          </cell>
          <cell r="S209" t="str">
            <v xml:space="preserve">  -----------------------</v>
          </cell>
          <cell r="T209" t="str">
            <v xml:space="preserve">  -----------------------</v>
          </cell>
          <cell r="U209" t="str">
            <v xml:space="preserve">  -----------------------</v>
          </cell>
          <cell r="V209" t="str">
            <v xml:space="preserve">  -----------------------</v>
          </cell>
          <cell r="W209" t="str">
            <v xml:space="preserve">  -----------------------</v>
          </cell>
          <cell r="X209" t="str">
            <v xml:space="preserve">  -----------------------</v>
          </cell>
          <cell r="Y209" t="str">
            <v xml:space="preserve">  -----------------------</v>
          </cell>
          <cell r="Z209" t="str">
            <v xml:space="preserve">  -----------------------</v>
          </cell>
          <cell r="AA209" t="str">
            <v xml:space="preserve">  -----------------------</v>
          </cell>
          <cell r="AB209" t="str">
            <v xml:space="preserve">  -----------------------</v>
          </cell>
          <cell r="AC209" t="str">
            <v xml:space="preserve">  -----------------------</v>
          </cell>
          <cell r="AD209" t="str">
            <v xml:space="preserve">  -----------------------</v>
          </cell>
          <cell r="AE209" t="str">
            <v xml:space="preserve">  -----------------------</v>
          </cell>
          <cell r="AF209" t="str">
            <v xml:space="preserve">  -----------------------</v>
          </cell>
          <cell r="AG209" t="str">
            <v xml:space="preserve">  -----------------------</v>
          </cell>
          <cell r="AH209" t="str">
            <v xml:space="preserve">  -----------------------</v>
          </cell>
          <cell r="AI209" t="str">
            <v xml:space="preserve">  -----------------------</v>
          </cell>
          <cell r="AJ209" t="str">
            <v xml:space="preserve">  -----------------------</v>
          </cell>
          <cell r="AK209" t="str">
            <v xml:space="preserve">  -----------------------</v>
          </cell>
          <cell r="AL209" t="str">
            <v xml:space="preserve">  -----------------------</v>
          </cell>
          <cell r="AM209" t="str">
            <v xml:space="preserve">  -----------------------</v>
          </cell>
        </row>
        <row r="210">
          <cell r="C210">
            <v>19608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6989.48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26597.48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3027.84</v>
          </cell>
          <cell r="T210">
            <v>0</v>
          </cell>
          <cell r="U210">
            <v>3027.84</v>
          </cell>
          <cell r="V210">
            <v>659.94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3687.78</v>
          </cell>
          <cell r="AI210">
            <v>22909.7</v>
          </cell>
          <cell r="AJ210">
            <v>456.9</v>
          </cell>
          <cell r="AK210">
            <v>822.4</v>
          </cell>
          <cell r="AL210">
            <v>1663.6</v>
          </cell>
          <cell r="AM210">
            <v>522.16</v>
          </cell>
        </row>
        <row r="212">
          <cell r="A212" t="str">
            <v>Departamento 9115 CDE COORD DE ORG Y CONSERVACION DE ARCHI</v>
          </cell>
        </row>
        <row r="213">
          <cell r="A213" t="str">
            <v>00216</v>
          </cell>
          <cell r="B213" t="str">
            <v>Decena Hernandez Lizette</v>
          </cell>
          <cell r="C213">
            <v>10446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10446</v>
          </cell>
          <cell r="N213">
            <v>0</v>
          </cell>
          <cell r="O213">
            <v>0</v>
          </cell>
          <cell r="P213">
            <v>3975.6</v>
          </cell>
          <cell r="Q213">
            <v>0</v>
          </cell>
          <cell r="R213">
            <v>0</v>
          </cell>
          <cell r="S213">
            <v>915.2</v>
          </cell>
          <cell r="T213">
            <v>0</v>
          </cell>
          <cell r="U213">
            <v>915.2</v>
          </cell>
          <cell r="V213">
            <v>302.86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5193.66</v>
          </cell>
          <cell r="AI213">
            <v>5252.34</v>
          </cell>
          <cell r="AJ213">
            <v>211.36</v>
          </cell>
          <cell r="AK213">
            <v>380.44</v>
          </cell>
          <cell r="AL213">
            <v>803.96</v>
          </cell>
          <cell r="AM213">
            <v>241.54</v>
          </cell>
        </row>
        <row r="214">
          <cell r="A214" t="str">
            <v>Total Depto</v>
          </cell>
          <cell r="C214" t="str">
            <v xml:space="preserve">  -----------------------</v>
          </cell>
          <cell r="D214" t="str">
            <v xml:space="preserve">  -----------------------</v>
          </cell>
          <cell r="E214" t="str">
            <v xml:space="preserve">  -----------------------</v>
          </cell>
          <cell r="F214" t="str">
            <v xml:space="preserve">  -----------------------</v>
          </cell>
          <cell r="G214" t="str">
            <v xml:space="preserve">  -----------------------</v>
          </cell>
          <cell r="H214" t="str">
            <v xml:space="preserve">  -----------------------</v>
          </cell>
          <cell r="I214" t="str">
            <v xml:space="preserve">  -----------------------</v>
          </cell>
          <cell r="J214" t="str">
            <v xml:space="preserve">  -----------------------</v>
          </cell>
          <cell r="K214" t="str">
            <v xml:space="preserve">  -----------------------</v>
          </cell>
          <cell r="L214" t="str">
            <v xml:space="preserve">  -----------------------</v>
          </cell>
          <cell r="M214" t="str">
            <v xml:space="preserve">  -----------------------</v>
          </cell>
          <cell r="N214" t="str">
            <v xml:space="preserve">  -----------------------</v>
          </cell>
          <cell r="O214" t="str">
            <v xml:space="preserve">  -----------------------</v>
          </cell>
          <cell r="P214" t="str">
            <v xml:space="preserve">  -----------------------</v>
          </cell>
          <cell r="Q214" t="str">
            <v xml:space="preserve">  -----------------------</v>
          </cell>
          <cell r="R214" t="str">
            <v xml:space="preserve">  -----------------------</v>
          </cell>
          <cell r="S214" t="str">
            <v xml:space="preserve">  -----------------------</v>
          </cell>
          <cell r="T214" t="str">
            <v xml:space="preserve">  -----------------------</v>
          </cell>
          <cell r="U214" t="str">
            <v xml:space="preserve">  -----------------------</v>
          </cell>
          <cell r="V214" t="str">
            <v xml:space="preserve">  -----------------------</v>
          </cell>
          <cell r="W214" t="str">
            <v xml:space="preserve">  -----------------------</v>
          </cell>
          <cell r="X214" t="str">
            <v xml:space="preserve">  -----------------------</v>
          </cell>
          <cell r="Y214" t="str">
            <v xml:space="preserve">  -----------------------</v>
          </cell>
          <cell r="Z214" t="str">
            <v xml:space="preserve">  -----------------------</v>
          </cell>
          <cell r="AA214" t="str">
            <v xml:space="preserve">  -----------------------</v>
          </cell>
          <cell r="AB214" t="str">
            <v xml:space="preserve">  -----------------------</v>
          </cell>
          <cell r="AC214" t="str">
            <v xml:space="preserve">  -----------------------</v>
          </cell>
          <cell r="AD214" t="str">
            <v xml:space="preserve">  -----------------------</v>
          </cell>
          <cell r="AE214" t="str">
            <v xml:space="preserve">  -----------------------</v>
          </cell>
          <cell r="AF214" t="str">
            <v xml:space="preserve">  -----------------------</v>
          </cell>
          <cell r="AG214" t="str">
            <v xml:space="preserve">  -----------------------</v>
          </cell>
          <cell r="AH214" t="str">
            <v xml:space="preserve">  -----------------------</v>
          </cell>
          <cell r="AI214" t="str">
            <v xml:space="preserve">  -----------------------</v>
          </cell>
          <cell r="AJ214" t="str">
            <v xml:space="preserve">  -----------------------</v>
          </cell>
          <cell r="AK214" t="str">
            <v xml:space="preserve">  -----------------------</v>
          </cell>
          <cell r="AL214" t="str">
            <v xml:space="preserve">  -----------------------</v>
          </cell>
          <cell r="AM214" t="str">
            <v xml:space="preserve">  -----------------------</v>
          </cell>
        </row>
        <row r="215">
          <cell r="C215">
            <v>10446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10446</v>
          </cell>
          <cell r="N215">
            <v>0</v>
          </cell>
          <cell r="O215">
            <v>0</v>
          </cell>
          <cell r="P215">
            <v>3975.6</v>
          </cell>
          <cell r="Q215">
            <v>0</v>
          </cell>
          <cell r="R215">
            <v>0</v>
          </cell>
          <cell r="S215">
            <v>915.2</v>
          </cell>
          <cell r="T215">
            <v>0</v>
          </cell>
          <cell r="U215">
            <v>915.2</v>
          </cell>
          <cell r="V215">
            <v>302.86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5193.66</v>
          </cell>
          <cell r="AI215">
            <v>5252.34</v>
          </cell>
          <cell r="AJ215">
            <v>211.36</v>
          </cell>
          <cell r="AK215">
            <v>380.44</v>
          </cell>
          <cell r="AL215">
            <v>803.96</v>
          </cell>
          <cell r="AM215">
            <v>241.54</v>
          </cell>
        </row>
        <row r="217">
          <cell r="A217"/>
          <cell r="C217" t="str">
            <v xml:space="preserve">  =============</v>
          </cell>
          <cell r="D217" t="str">
            <v xml:space="preserve">  =============</v>
          </cell>
          <cell r="E217" t="str">
            <v xml:space="preserve">  =============</v>
          </cell>
          <cell r="F217" t="str">
            <v xml:space="preserve">  =============</v>
          </cell>
          <cell r="G217" t="str">
            <v xml:space="preserve">  =============</v>
          </cell>
          <cell r="H217" t="str">
            <v xml:space="preserve">  =============</v>
          </cell>
          <cell r="I217" t="str">
            <v xml:space="preserve">  =============</v>
          </cell>
          <cell r="J217" t="str">
            <v xml:space="preserve">  =============</v>
          </cell>
          <cell r="K217" t="str">
            <v xml:space="preserve">  =============</v>
          </cell>
          <cell r="L217" t="str">
            <v xml:space="preserve">  =============</v>
          </cell>
          <cell r="M217" t="str">
            <v xml:space="preserve">  =============</v>
          </cell>
          <cell r="N217" t="str">
            <v xml:space="preserve">  =============</v>
          </cell>
          <cell r="O217" t="str">
            <v xml:space="preserve">  =============</v>
          </cell>
          <cell r="P217" t="str">
            <v xml:space="preserve">  =============</v>
          </cell>
          <cell r="Q217" t="str">
            <v xml:space="preserve">  =============</v>
          </cell>
          <cell r="R217" t="str">
            <v xml:space="preserve">  =============</v>
          </cell>
          <cell r="S217" t="str">
            <v xml:space="preserve">  =============</v>
          </cell>
          <cell r="T217" t="str">
            <v xml:space="preserve">  =============</v>
          </cell>
          <cell r="U217" t="str">
            <v xml:space="preserve">  =============</v>
          </cell>
          <cell r="V217" t="str">
            <v xml:space="preserve">  =============</v>
          </cell>
          <cell r="W217" t="str">
            <v xml:space="preserve">  =============</v>
          </cell>
          <cell r="X217" t="str">
            <v xml:space="preserve">  =============</v>
          </cell>
          <cell r="Y217" t="str">
            <v xml:space="preserve">  =============</v>
          </cell>
          <cell r="Z217" t="str">
            <v xml:space="preserve">  =============</v>
          </cell>
          <cell r="AA217" t="str">
            <v xml:space="preserve">  =============</v>
          </cell>
          <cell r="AB217" t="str">
            <v xml:space="preserve">  =============</v>
          </cell>
          <cell r="AC217" t="str">
            <v xml:space="preserve">  =============</v>
          </cell>
          <cell r="AD217" t="str">
            <v xml:space="preserve">  =============</v>
          </cell>
          <cell r="AE217" t="str">
            <v xml:space="preserve">  =============</v>
          </cell>
          <cell r="AF217" t="str">
            <v xml:space="preserve">  =============</v>
          </cell>
          <cell r="AG217" t="str">
            <v xml:space="preserve">  =============</v>
          </cell>
          <cell r="AH217" t="str">
            <v xml:space="preserve">  =============</v>
          </cell>
          <cell r="AI217" t="str">
            <v xml:space="preserve">  =============</v>
          </cell>
          <cell r="AJ217" t="str">
            <v xml:space="preserve">  =============</v>
          </cell>
          <cell r="AK217" t="str">
            <v xml:space="preserve">  =============</v>
          </cell>
          <cell r="AL217" t="str">
            <v xml:space="preserve">  =============</v>
          </cell>
          <cell r="AM217" t="str">
            <v xml:space="preserve">  =============</v>
          </cell>
        </row>
        <row r="218">
          <cell r="A218" t="str">
            <v>Total Gral.</v>
          </cell>
          <cell r="B218" t="str">
            <v xml:space="preserve"> </v>
          </cell>
          <cell r="C218">
            <v>719368.98</v>
          </cell>
          <cell r="D218">
            <v>16664.3</v>
          </cell>
          <cell r="E218">
            <v>0</v>
          </cell>
          <cell r="F218">
            <v>1833.51</v>
          </cell>
          <cell r="G218">
            <v>18732.84</v>
          </cell>
          <cell r="H218">
            <v>230491.51999999999</v>
          </cell>
          <cell r="I218">
            <v>0</v>
          </cell>
          <cell r="J218">
            <v>21154.5</v>
          </cell>
          <cell r="K218">
            <v>78976.800000000003</v>
          </cell>
          <cell r="L218">
            <v>0</v>
          </cell>
          <cell r="M218">
            <v>1087222.45</v>
          </cell>
          <cell r="N218">
            <v>135</v>
          </cell>
          <cell r="O218">
            <v>18232.490000000002</v>
          </cell>
          <cell r="P218">
            <v>25438.54</v>
          </cell>
          <cell r="Q218">
            <v>-8552.39</v>
          </cell>
          <cell r="R218">
            <v>-1439.59</v>
          </cell>
          <cell r="S218">
            <v>99905.13</v>
          </cell>
          <cell r="T218">
            <v>954.75</v>
          </cell>
          <cell r="U218">
            <v>92792.14</v>
          </cell>
          <cell r="V218">
            <v>25250.959999999999</v>
          </cell>
          <cell r="W218">
            <v>16200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250.2</v>
          </cell>
          <cell r="AD218">
            <v>-250.2</v>
          </cell>
          <cell r="AE218">
            <v>250.2</v>
          </cell>
          <cell r="AF218">
            <v>0</v>
          </cell>
          <cell r="AG218">
            <v>0</v>
          </cell>
          <cell r="AH218">
            <v>177814.49</v>
          </cell>
          <cell r="AI218">
            <v>909407.96</v>
          </cell>
          <cell r="AJ218">
            <v>18558.41</v>
          </cell>
          <cell r="AK218">
            <v>33405.25</v>
          </cell>
          <cell r="AL218">
            <v>72577.75</v>
          </cell>
          <cell r="AM218">
            <v>20968.59</v>
          </cell>
        </row>
        <row r="220">
          <cell r="C220" t="str">
            <v xml:space="preserve"> </v>
          </cell>
          <cell r="D220" t="str">
            <v xml:space="preserve"> </v>
          </cell>
          <cell r="E220" t="str">
            <v xml:space="preserve"> </v>
          </cell>
          <cell r="F220" t="str">
            <v xml:space="preserve"> </v>
          </cell>
          <cell r="G220" t="str">
            <v xml:space="preserve"> </v>
          </cell>
          <cell r="H220" t="str">
            <v xml:space="preserve"> </v>
          </cell>
          <cell r="I220" t="str">
            <v xml:space="preserve"> </v>
          </cell>
          <cell r="J220" t="str">
            <v xml:space="preserve"> </v>
          </cell>
          <cell r="K220" t="str">
            <v xml:space="preserve"> </v>
          </cell>
          <cell r="L220" t="str">
            <v xml:space="preserve"> </v>
          </cell>
          <cell r="M220" t="str">
            <v xml:space="preserve"> </v>
          </cell>
          <cell r="N220" t="str">
            <v xml:space="preserve"> </v>
          </cell>
          <cell r="O220" t="str">
            <v xml:space="preserve"> </v>
          </cell>
          <cell r="P220" t="str">
            <v xml:space="preserve"> </v>
          </cell>
          <cell r="Q220" t="str">
            <v xml:space="preserve"> </v>
          </cell>
          <cell r="R220" t="str">
            <v xml:space="preserve"> </v>
          </cell>
          <cell r="S220" t="str">
            <v xml:space="preserve"> </v>
          </cell>
          <cell r="T220" t="str">
            <v xml:space="preserve"> </v>
          </cell>
          <cell r="U220" t="str">
            <v xml:space="preserve"> </v>
          </cell>
          <cell r="V220" t="str">
            <v xml:space="preserve"> </v>
          </cell>
          <cell r="W220" t="str">
            <v xml:space="preserve"> </v>
          </cell>
          <cell r="X220" t="str">
            <v xml:space="preserve"> </v>
          </cell>
          <cell r="Y220" t="str">
            <v xml:space="preserve"> </v>
          </cell>
          <cell r="Z220" t="str">
            <v xml:space="preserve"> </v>
          </cell>
          <cell r="AA220" t="str">
            <v xml:space="preserve"> </v>
          </cell>
          <cell r="AB220" t="str">
            <v xml:space="preserve"> </v>
          </cell>
          <cell r="AC220" t="str">
            <v xml:space="preserve"> </v>
          </cell>
          <cell r="AD220" t="str">
            <v xml:space="preserve"> </v>
          </cell>
          <cell r="AE220" t="str">
            <v xml:space="preserve"> </v>
          </cell>
          <cell r="AF220" t="str">
            <v xml:space="preserve"> </v>
          </cell>
          <cell r="AG220" t="str">
            <v xml:space="preserve"> </v>
          </cell>
          <cell r="AH220" t="str">
            <v xml:space="preserve"> </v>
          </cell>
          <cell r="AI220" t="str">
            <v xml:space="preserve"> </v>
          </cell>
          <cell r="AJ220" t="str">
            <v xml:space="preserve"> </v>
          </cell>
          <cell r="AK220" t="str">
            <v xml:space="preserve"> </v>
          </cell>
          <cell r="AL220" t="str">
            <v xml:space="preserve"> </v>
          </cell>
          <cell r="AM220" t="str">
            <v xml:space="preserve"> </v>
          </cell>
        </row>
        <row r="221">
          <cell r="A221" t="str">
            <v xml:space="preserve"> </v>
          </cell>
          <cell r="B221" t="str">
            <v xml:space="preserve"> </v>
          </cell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  <cell r="P221"/>
          <cell r="Q221"/>
          <cell r="R221"/>
          <cell r="S221"/>
          <cell r="T221"/>
          <cell r="U221"/>
          <cell r="V221"/>
          <cell r="W221"/>
          <cell r="X221"/>
          <cell r="Y221"/>
          <cell r="Z221"/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6"/>
  <sheetViews>
    <sheetView showGridLines="0" tabSelected="1" topLeftCell="C1" zoomScale="96" zoomScaleNormal="96" workbookViewId="0">
      <pane ySplit="6" topLeftCell="A135" activePane="bottomLeft" state="frozen"/>
      <selection pane="bottomLeft" activeCell="K7" sqref="K7:M148"/>
    </sheetView>
  </sheetViews>
  <sheetFormatPr baseColWidth="10" defaultRowHeight="14.25" x14ac:dyDescent="0.25"/>
  <cols>
    <col min="1" max="1" width="14.7109375" style="25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6" customWidth="1"/>
    <col min="6" max="6" width="13.85546875" style="26" customWidth="1"/>
    <col min="7" max="7" width="15.85546875" style="5" customWidth="1"/>
    <col min="8" max="9" width="18.28515625" style="5" customWidth="1"/>
    <col min="10" max="10" width="16.5703125" style="5" customWidth="1"/>
    <col min="11" max="11" width="17.5703125" style="28" customWidth="1"/>
    <col min="12" max="12" width="16.7109375" style="28" customWidth="1"/>
    <col min="13" max="13" width="16.5703125" style="28" customWidth="1"/>
    <col min="14" max="16384" width="11.42578125" style="1"/>
  </cols>
  <sheetData>
    <row r="1" spans="1:15" ht="30" x14ac:dyDescent="0.25">
      <c r="A1" s="41" t="s">
        <v>150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5" ht="30" x14ac:dyDescent="0.2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5" ht="30" x14ac:dyDescent="0.25">
      <c r="A3" s="43" t="s">
        <v>247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5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" customHeight="1" x14ac:dyDescent="0.25">
      <c r="A5" s="45" t="s">
        <v>1</v>
      </c>
      <c r="B5" s="46" t="s">
        <v>2</v>
      </c>
      <c r="C5" s="46" t="s">
        <v>3</v>
      </c>
      <c r="D5" s="46" t="s">
        <v>4</v>
      </c>
      <c r="E5" s="47" t="s">
        <v>5</v>
      </c>
      <c r="F5" s="48"/>
      <c r="G5" s="48"/>
      <c r="H5" s="48"/>
      <c r="I5" s="48"/>
      <c r="J5" s="49"/>
      <c r="K5" s="40" t="s">
        <v>6</v>
      </c>
      <c r="L5" s="40" t="s">
        <v>7</v>
      </c>
      <c r="M5" s="40" t="s">
        <v>8</v>
      </c>
    </row>
    <row r="6" spans="1:15" s="5" customFormat="1" ht="47.25" customHeight="1" x14ac:dyDescent="0.25">
      <c r="A6" s="45"/>
      <c r="B6" s="46"/>
      <c r="C6" s="46"/>
      <c r="D6" s="46"/>
      <c r="E6" s="3" t="s">
        <v>9</v>
      </c>
      <c r="F6" s="3" t="s">
        <v>188</v>
      </c>
      <c r="G6" s="4" t="s">
        <v>10</v>
      </c>
      <c r="H6" s="4" t="s">
        <v>11</v>
      </c>
      <c r="I6" s="4" t="s">
        <v>12</v>
      </c>
      <c r="J6" s="4" t="s">
        <v>13</v>
      </c>
      <c r="K6" s="40"/>
      <c r="L6" s="40"/>
      <c r="M6" s="40"/>
    </row>
    <row r="7" spans="1:15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10"/>
      <c r="L7" s="10"/>
      <c r="M7" s="10"/>
    </row>
    <row r="8" spans="1:15" s="11" customFormat="1" ht="10.5" customHeight="1" x14ac:dyDescent="0.25">
      <c r="A8" s="12" t="s">
        <v>15</v>
      </c>
      <c r="B8" s="13" t="s">
        <v>16</v>
      </c>
      <c r="C8" s="14" t="s">
        <v>17</v>
      </c>
      <c r="D8" s="14" t="s">
        <v>18</v>
      </c>
      <c r="E8" s="15">
        <f>+F8/30</f>
        <v>392.25</v>
      </c>
      <c r="F8" s="15">
        <f>VLOOKUP($A8,[2]Hoja1!$A$9:$AM$280,3,0)</f>
        <v>11767.5</v>
      </c>
      <c r="G8" s="15">
        <f>VLOOKUP($A8,[2]Hoja1!$A$9:$AM$280,7,0)</f>
        <v>0</v>
      </c>
      <c r="H8" s="15">
        <f>VLOOKUP($A8,[2]Hoja1!$A$9:$AM$280,5,0)+VLOOKUP($A8,[2]Hoja1!$A$9:$AM$280,6,0)</f>
        <v>0</v>
      </c>
      <c r="I8" s="15">
        <f>VLOOKUP($A8,[2]Hoja1!$A$9:$AM$280,4,0)</f>
        <v>0</v>
      </c>
      <c r="J8" s="15">
        <f>VLOOKUP($A8,[2]Hoja1!$A$9:$AM$280,8,0)+VLOOKUP($A8,[2]Hoja1!$A$9:$AM$280,9,0)+VLOOKUP($A8,[2]Hoja1!$A$9:$AM$280,10,0)+VLOOKUP($A8,[2]Hoja1!$A$9:$AM$280,11,0)</f>
        <v>0</v>
      </c>
      <c r="K8" s="16">
        <f>SUM(F8:J8)</f>
        <v>11767.5</v>
      </c>
      <c r="L8" s="15">
        <f>VLOOKUP($A8,[2]Hoja1!$A$9:$AM$280,34,0)</f>
        <v>1486.1</v>
      </c>
      <c r="M8" s="16">
        <f>+K8-L8</f>
        <v>10281.4</v>
      </c>
      <c r="O8" s="39"/>
    </row>
    <row r="9" spans="1:15" s="11" customFormat="1" ht="10.5" customHeight="1" x14ac:dyDescent="0.25">
      <c r="A9" s="12" t="s">
        <v>21</v>
      </c>
      <c r="B9" s="13" t="s">
        <v>22</v>
      </c>
      <c r="C9" s="14" t="s">
        <v>17</v>
      </c>
      <c r="D9" s="14" t="s">
        <v>18</v>
      </c>
      <c r="E9" s="15">
        <f t="shared" ref="E9:E15" si="0">+F9/30</f>
        <v>580.98</v>
      </c>
      <c r="F9" s="15">
        <f>VLOOKUP($A9,[2]Hoja1!$A$9:$AM$280,3,0)</f>
        <v>17429.400000000001</v>
      </c>
      <c r="G9" s="15">
        <f>VLOOKUP($A9,[2]Hoja1!$A$9:$AM$280,7,0)</f>
        <v>0</v>
      </c>
      <c r="H9" s="15">
        <f>VLOOKUP($A9,[2]Hoja1!$A$9:$AM$280,5,0)+VLOOKUP($A9,[2]Hoja1!$A$9:$AM$280,6,0)</f>
        <v>0</v>
      </c>
      <c r="I9" s="15">
        <f>VLOOKUP($A9,[2]Hoja1!$A$9:$AM$280,4,0)</f>
        <v>0</v>
      </c>
      <c r="J9" s="15">
        <f>VLOOKUP($A9,[2]Hoja1!$A$9:$AM$280,8,0)+VLOOKUP($A9,[2]Hoja1!$A$9:$AM$280,9,0)+VLOOKUP($A9,[2]Hoja1!$A$9:$AM$280,10,0)+VLOOKUP($A9,[2]Hoja1!$A$9:$AM$280,11,0)</f>
        <v>0</v>
      </c>
      <c r="K9" s="16">
        <f t="shared" ref="K9:K15" si="1">SUM(F9:J9)</f>
        <v>17429.400000000001</v>
      </c>
      <c r="L9" s="15">
        <f>VLOOKUP($A9,[2]Hoja1!$A$9:$AM$280,34,0)</f>
        <v>2827.64</v>
      </c>
      <c r="M9" s="16">
        <f t="shared" ref="M9:M15" si="2">+K9-L9</f>
        <v>14601.760000000002</v>
      </c>
    </row>
    <row r="10" spans="1:15" s="11" customFormat="1" ht="10.5" customHeight="1" x14ac:dyDescent="0.25">
      <c r="A10" s="12" t="s">
        <v>23</v>
      </c>
      <c r="B10" s="13" t="s">
        <v>24</v>
      </c>
      <c r="C10" s="14" t="s">
        <v>17</v>
      </c>
      <c r="D10" s="14" t="s">
        <v>18</v>
      </c>
      <c r="E10" s="15">
        <f t="shared" si="0"/>
        <v>392.25</v>
      </c>
      <c r="F10" s="15">
        <f>VLOOKUP($A10,[2]Hoja1!$A$9:$AM$280,3,0)</f>
        <v>11767.5</v>
      </c>
      <c r="G10" s="15">
        <f>VLOOKUP($A10,[2]Hoja1!$A$9:$AM$280,7,0)</f>
        <v>0</v>
      </c>
      <c r="H10" s="15">
        <f>VLOOKUP($A10,[2]Hoja1!$A$9:$AM$280,5,0)+VLOOKUP($A10,[2]Hoja1!$A$9:$AM$280,6,0)</f>
        <v>0</v>
      </c>
      <c r="I10" s="15">
        <f>VLOOKUP($A10,[2]Hoja1!$A$9:$AM$280,4,0)</f>
        <v>0</v>
      </c>
      <c r="J10" s="15">
        <f>VLOOKUP($A10,[2]Hoja1!$A$9:$AM$280,8,0)+VLOOKUP($A10,[2]Hoja1!$A$9:$AM$280,9,0)+VLOOKUP($A10,[2]Hoja1!$A$9:$AM$280,10,0)+VLOOKUP($A10,[2]Hoja1!$A$9:$AM$280,11,0)</f>
        <v>0</v>
      </c>
      <c r="K10" s="16">
        <f t="shared" si="1"/>
        <v>11767.5</v>
      </c>
      <c r="L10" s="15">
        <f>VLOOKUP($A10,[2]Hoja1!$A$9:$AM$280,34,0)</f>
        <v>1402.66</v>
      </c>
      <c r="M10" s="16">
        <f t="shared" si="2"/>
        <v>10364.84</v>
      </c>
    </row>
    <row r="11" spans="1:15" s="11" customFormat="1" ht="10.5" customHeight="1" x14ac:dyDescent="0.25">
      <c r="A11" s="12" t="s">
        <v>55</v>
      </c>
      <c r="B11" s="13" t="s">
        <v>56</v>
      </c>
      <c r="C11" s="14" t="s">
        <v>48</v>
      </c>
      <c r="D11" s="14" t="s">
        <v>18</v>
      </c>
      <c r="E11" s="15">
        <f t="shared" si="0"/>
        <v>285</v>
      </c>
      <c r="F11" s="15">
        <f>VLOOKUP($A11,[2]Hoja1!$A$9:$AM$280,3,0)</f>
        <v>8550</v>
      </c>
      <c r="G11" s="15">
        <f>VLOOKUP($A11,[2]Hoja1!$A$9:$AM$280,7,0)</f>
        <v>0</v>
      </c>
      <c r="H11" s="15">
        <f>VLOOKUP($A11,[2]Hoja1!$A$9:$AM$280,5,0)+VLOOKUP($A11,[2]Hoja1!$A$9:$AM$280,6,0)</f>
        <v>0</v>
      </c>
      <c r="I11" s="15">
        <f>VLOOKUP($A11,[2]Hoja1!$A$9:$AM$280,4,0)</f>
        <v>0</v>
      </c>
      <c r="J11" s="15">
        <f>VLOOKUP($A11,[2]Hoja1!$A$9:$AM$280,8,0)+VLOOKUP($A11,[2]Hoja1!$A$9:$AM$280,9,0)+VLOOKUP($A11,[2]Hoja1!$A$9:$AM$280,10,0)+VLOOKUP($A11,[2]Hoja1!$A$9:$AM$280,11,0)</f>
        <v>0</v>
      </c>
      <c r="K11" s="16">
        <f t="shared" si="1"/>
        <v>8550</v>
      </c>
      <c r="L11" s="15">
        <f>VLOOKUP($A11,[2]Hoja1!$A$9:$AM$280,34,0)</f>
        <v>3943.22</v>
      </c>
      <c r="M11" s="16">
        <f t="shared" si="2"/>
        <v>4606.7800000000007</v>
      </c>
    </row>
    <row r="12" spans="1:15" s="11" customFormat="1" ht="10.5" customHeight="1" x14ac:dyDescent="0.25">
      <c r="A12" s="12" t="s">
        <v>153</v>
      </c>
      <c r="B12" s="13" t="s">
        <v>131</v>
      </c>
      <c r="C12" s="14" t="s">
        <v>135</v>
      </c>
      <c r="D12" s="14" t="s">
        <v>189</v>
      </c>
      <c r="E12" s="15">
        <f t="shared" si="0"/>
        <v>348</v>
      </c>
      <c r="F12" s="15">
        <f>VLOOKUP($A12,[2]Hoja1!$A$9:$AM$280,3,0)</f>
        <v>10440</v>
      </c>
      <c r="G12" s="15">
        <f>VLOOKUP($A12,[2]Hoja1!$A$9:$AM$280,7,0)</f>
        <v>0</v>
      </c>
      <c r="H12" s="15">
        <f>VLOOKUP($A12,[2]Hoja1!$A$9:$AM$280,5,0)+VLOOKUP($A12,[2]Hoja1!$A$9:$AM$280,6,0)</f>
        <v>0</v>
      </c>
      <c r="I12" s="15">
        <f>VLOOKUP($A12,[2]Hoja1!$A$9:$AM$280,4,0)</f>
        <v>0</v>
      </c>
      <c r="J12" s="15">
        <f>VLOOKUP($A12,[2]Hoja1!$A$9:$AM$280,8,0)+VLOOKUP($A12,[2]Hoja1!$A$9:$AM$280,9,0)+VLOOKUP($A12,[2]Hoja1!$A$9:$AM$280,10,0)+VLOOKUP($A12,[2]Hoja1!$A$9:$AM$280,11,0)</f>
        <v>6989.48</v>
      </c>
      <c r="K12" s="16">
        <f t="shared" si="1"/>
        <v>17429.48</v>
      </c>
      <c r="L12" s="15">
        <f>VLOOKUP($A12,[2]Hoja1!$A$9:$AM$280,34,0)</f>
        <v>2794.22</v>
      </c>
      <c r="M12" s="16">
        <f t="shared" si="2"/>
        <v>14635.26</v>
      </c>
    </row>
    <row r="13" spans="1:15" s="11" customFormat="1" ht="10.5" customHeight="1" x14ac:dyDescent="0.25">
      <c r="A13" s="12" t="s">
        <v>173</v>
      </c>
      <c r="B13" s="13" t="s">
        <v>132</v>
      </c>
      <c r="C13" s="14" t="s">
        <v>134</v>
      </c>
      <c r="D13" s="14" t="s">
        <v>189</v>
      </c>
      <c r="E13" s="15">
        <f t="shared" si="0"/>
        <v>475</v>
      </c>
      <c r="F13" s="15">
        <f>VLOOKUP($A13,[2]Hoja1!$A$9:$AM$280,3,0)</f>
        <v>14250</v>
      </c>
      <c r="G13" s="15">
        <f>VLOOKUP($A13,[2]Hoja1!$A$9:$AM$280,7,0)</f>
        <v>0</v>
      </c>
      <c r="H13" s="15">
        <f>VLOOKUP($A13,[2]Hoja1!$A$9:$AM$280,5,0)+VLOOKUP($A13,[2]Hoja1!$A$9:$AM$280,6,0)</f>
        <v>0</v>
      </c>
      <c r="I13" s="15">
        <f>VLOOKUP($A13,[2]Hoja1!$A$9:$AM$280,4,0)</f>
        <v>0</v>
      </c>
      <c r="J13" s="15">
        <f>VLOOKUP($A13,[2]Hoja1!$A$9:$AM$280,8,0)+VLOOKUP($A13,[2]Hoja1!$A$9:$AM$280,9,0)+VLOOKUP($A13,[2]Hoja1!$A$9:$AM$280,10,0)+VLOOKUP($A13,[2]Hoja1!$A$9:$AM$280,11,0)</f>
        <v>9537.56</v>
      </c>
      <c r="K13" s="16">
        <f t="shared" si="1"/>
        <v>23787.559999999998</v>
      </c>
      <c r="L13" s="15">
        <f>VLOOKUP($A13,[2]Hoja1!$A$9:$AM$280,34,0)</f>
        <v>4344.08</v>
      </c>
      <c r="M13" s="16">
        <f t="shared" si="2"/>
        <v>19443.479999999996</v>
      </c>
    </row>
    <row r="14" spans="1:15" s="11" customFormat="1" ht="10.5" customHeight="1" x14ac:dyDescent="0.25">
      <c r="A14" s="12" t="s">
        <v>154</v>
      </c>
      <c r="B14" s="13" t="s">
        <v>133</v>
      </c>
      <c r="C14" s="14" t="s">
        <v>135</v>
      </c>
      <c r="D14" s="14" t="s">
        <v>189</v>
      </c>
      <c r="E14" s="15">
        <f t="shared" si="0"/>
        <v>348</v>
      </c>
      <c r="F14" s="15">
        <f>VLOOKUP($A14,[2]Hoja1!$A$9:$AM$280,3,0)</f>
        <v>10440</v>
      </c>
      <c r="G14" s="15">
        <f>VLOOKUP($A14,[2]Hoja1!$A$9:$AM$280,7,0)</f>
        <v>0</v>
      </c>
      <c r="H14" s="15">
        <f>VLOOKUP($A14,[2]Hoja1!$A$9:$AM$280,5,0)+VLOOKUP($A14,[2]Hoja1!$A$9:$AM$280,6,0)</f>
        <v>0</v>
      </c>
      <c r="I14" s="15">
        <f>VLOOKUP($A14,[2]Hoja1!$A$9:$AM$280,4,0)</f>
        <v>0</v>
      </c>
      <c r="J14" s="15">
        <f>VLOOKUP($A14,[2]Hoja1!$A$9:$AM$280,8,0)+VLOOKUP($A14,[2]Hoja1!$A$9:$AM$280,9,0)+VLOOKUP($A14,[2]Hoja1!$A$9:$AM$280,10,0)+VLOOKUP($A14,[2]Hoja1!$A$9:$AM$280,11,0)</f>
        <v>6989.48</v>
      </c>
      <c r="K14" s="16">
        <f t="shared" si="1"/>
        <v>17429.48</v>
      </c>
      <c r="L14" s="15">
        <f>VLOOKUP($A14,[2]Hoja1!$A$9:$AM$280,34,0)</f>
        <v>2794.22</v>
      </c>
      <c r="M14" s="16">
        <f t="shared" si="2"/>
        <v>14635.26</v>
      </c>
    </row>
    <row r="15" spans="1:15" s="11" customFormat="1" ht="10.5" customHeight="1" x14ac:dyDescent="0.25">
      <c r="A15" s="12" t="s">
        <v>67</v>
      </c>
      <c r="B15" s="13" t="s">
        <v>151</v>
      </c>
      <c r="C15" s="14" t="s">
        <v>135</v>
      </c>
      <c r="D15" s="14" t="s">
        <v>189</v>
      </c>
      <c r="E15" s="15">
        <f t="shared" si="0"/>
        <v>193.33333333333334</v>
      </c>
      <c r="F15" s="15">
        <f>VLOOKUP($A15,[2]Hoja1!$A$9:$AM$280,3,0)</f>
        <v>5800</v>
      </c>
      <c r="G15" s="15">
        <f>VLOOKUP($A15,[2]Hoja1!$A$9:$AM$280,7,0)</f>
        <v>0</v>
      </c>
      <c r="H15" s="15">
        <f>VLOOKUP($A15,[2]Hoja1!$A$9:$AM$280,5,0)+VLOOKUP($A15,[2]Hoja1!$A$9:$AM$280,6,0)</f>
        <v>0</v>
      </c>
      <c r="I15" s="15">
        <f>VLOOKUP($A15,[2]Hoja1!$A$9:$AM$280,4,0)</f>
        <v>0</v>
      </c>
      <c r="J15" s="15">
        <f>VLOOKUP($A15,[2]Hoja1!$A$9:$AM$280,8,0)+VLOOKUP($A15,[2]Hoja1!$A$9:$AM$280,9,0)+VLOOKUP($A15,[2]Hoja1!$A$9:$AM$280,10,0)+VLOOKUP($A15,[2]Hoja1!$A$9:$AM$280,11,0)</f>
        <v>4548.26</v>
      </c>
      <c r="K15" s="16">
        <f t="shared" si="1"/>
        <v>10348.26</v>
      </c>
      <c r="L15" s="15">
        <f>VLOOKUP($A15,[2]Hoja1!$A$9:$AM$280,34,0)</f>
        <v>3704.79</v>
      </c>
      <c r="M15" s="16">
        <f t="shared" si="2"/>
        <v>6643.47</v>
      </c>
    </row>
    <row r="16" spans="1:15" s="11" customFormat="1" ht="10.5" customHeight="1" x14ac:dyDescent="0.25">
      <c r="A16" s="12"/>
      <c r="B16" s="17"/>
      <c r="C16" s="14"/>
      <c r="D16" s="14"/>
      <c r="E16" s="15"/>
      <c r="F16" s="15"/>
      <c r="G16" s="14"/>
      <c r="H16" s="14"/>
      <c r="I16" s="14"/>
      <c r="J16" s="14"/>
      <c r="K16" s="16"/>
      <c r="L16" s="16"/>
      <c r="M16" s="16"/>
    </row>
    <row r="17" spans="1:13" s="11" customFormat="1" ht="17.25" customHeight="1" x14ac:dyDescent="0.25">
      <c r="A17" s="6" t="s">
        <v>179</v>
      </c>
      <c r="B17" s="7"/>
      <c r="C17" s="8"/>
      <c r="D17" s="8"/>
      <c r="E17" s="9"/>
      <c r="F17" s="9"/>
      <c r="G17" s="8"/>
      <c r="H17" s="8"/>
      <c r="I17" s="8"/>
      <c r="J17" s="8"/>
      <c r="K17" s="10"/>
      <c r="L17" s="10"/>
      <c r="M17" s="10"/>
    </row>
    <row r="18" spans="1:13" s="11" customFormat="1" ht="10.5" customHeight="1" x14ac:dyDescent="0.25">
      <c r="A18" s="12" t="s">
        <v>19</v>
      </c>
      <c r="B18" s="13" t="s">
        <v>20</v>
      </c>
      <c r="C18" s="14" t="s">
        <v>180</v>
      </c>
      <c r="D18" s="14" t="s">
        <v>18</v>
      </c>
      <c r="E18" s="15">
        <f>+F18/30</f>
        <v>348.2</v>
      </c>
      <c r="F18" s="15">
        <f>VLOOKUP($A18,[2]Hoja1!$A$9:$AM$280,3,0)</f>
        <v>10446</v>
      </c>
      <c r="G18" s="15">
        <f>VLOOKUP($A18,[2]Hoja1!$A$9:$AM$280,7,0)</f>
        <v>0</v>
      </c>
      <c r="H18" s="15">
        <f>VLOOKUP($A18,[2]Hoja1!$A$9:$AM$280,5,0)+VLOOKUP($A18,[2]Hoja1!$A$9:$AM$280,6,0)</f>
        <v>0</v>
      </c>
      <c r="I18" s="15">
        <f>VLOOKUP($A18,[2]Hoja1!$A$9:$AM$280,4,0)</f>
        <v>0</v>
      </c>
      <c r="J18" s="15">
        <f>VLOOKUP($A18,[2]Hoja1!$A$9:$AM$280,8,0)+VLOOKUP($A18,[2]Hoja1!$A$9:$AM$280,9,0)+VLOOKUP($A18,[2]Hoja1!$A$9:$AM$280,10,0)+VLOOKUP($A18,[2]Hoja1!$A$9:$AM$280,11,0)</f>
        <v>0</v>
      </c>
      <c r="K18" s="16">
        <f>SUM(F18:J18)</f>
        <v>10446</v>
      </c>
      <c r="L18" s="15">
        <f>VLOOKUP($A18,[2]Hoja1!$A$9:$AM$280,34,0)</f>
        <v>5193.66</v>
      </c>
      <c r="M18" s="16">
        <f>+K18-L18</f>
        <v>5252.34</v>
      </c>
    </row>
    <row r="19" spans="1:13" s="11" customFormat="1" ht="10.5" customHeight="1" x14ac:dyDescent="0.25">
      <c r="A19" s="12"/>
      <c r="B19" s="17"/>
      <c r="C19" s="14"/>
      <c r="D19" s="14"/>
      <c r="E19" s="15"/>
      <c r="F19" s="15"/>
      <c r="G19" s="14"/>
      <c r="H19" s="14"/>
      <c r="I19" s="15">
        <v>0</v>
      </c>
      <c r="J19" s="14"/>
      <c r="K19" s="16"/>
      <c r="L19" s="16"/>
      <c r="M19" s="16"/>
    </row>
    <row r="20" spans="1:13" s="11" customFormat="1" ht="17.25" customHeight="1" x14ac:dyDescent="0.25">
      <c r="A20" s="6" t="s">
        <v>25</v>
      </c>
      <c r="B20" s="7"/>
      <c r="C20" s="8"/>
      <c r="D20" s="8"/>
      <c r="E20" s="9"/>
      <c r="F20" s="9"/>
      <c r="G20" s="8"/>
      <c r="H20" s="8"/>
      <c r="I20" s="8"/>
      <c r="J20" s="8"/>
      <c r="K20" s="10"/>
      <c r="L20" s="10"/>
      <c r="M20" s="10"/>
    </row>
    <row r="21" spans="1:13" s="11" customFormat="1" ht="10.5" customHeight="1" x14ac:dyDescent="0.25">
      <c r="A21" s="12" t="s">
        <v>26</v>
      </c>
      <c r="B21" s="13" t="s">
        <v>27</v>
      </c>
      <c r="C21" s="14" t="s">
        <v>17</v>
      </c>
      <c r="D21" s="14" t="s">
        <v>18</v>
      </c>
      <c r="E21" s="15">
        <f t="shared" ref="E21:E23" si="3">+F21/30</f>
        <v>117.52500000000001</v>
      </c>
      <c r="F21" s="15">
        <f>VLOOKUP($A21,[2]Hoja1!$A$9:$AM$280,3,0)</f>
        <v>3525.75</v>
      </c>
      <c r="G21" s="15">
        <f>VLOOKUP($A21,[2]Hoja1!$A$9:$AM$280,7,0)</f>
        <v>8339.4500000000007</v>
      </c>
      <c r="H21" s="15">
        <f>VLOOKUP($A21,[2]Hoja1!$A$9:$AM$280,5,0)+VLOOKUP($A21,[2]Hoja1!$A$9:$AM$280,6,0)</f>
        <v>378.43</v>
      </c>
      <c r="I21" s="15">
        <f>VLOOKUP($A21,[2]Hoja1!$A$9:$AM$280,4,0)</f>
        <v>3322.9</v>
      </c>
      <c r="J21" s="15">
        <f>VLOOKUP($A21,[2]Hoja1!$A$9:$AM$280,8,0)+VLOOKUP($A21,[2]Hoja1!$A$9:$AM$280,9,0)+VLOOKUP($A21,[2]Hoja1!$A$9:$AM$280,10,0)+VLOOKUP($A21,[2]Hoja1!$A$9:$AM$280,11,0)</f>
        <v>100131.3</v>
      </c>
      <c r="K21" s="16">
        <f t="shared" ref="K21:K23" si="4">SUM(F21:J21)</f>
        <v>115697.83</v>
      </c>
      <c r="L21" s="15">
        <f>VLOOKUP($A21,[2]Hoja1!$A$9:$AM$280,34,0)</f>
        <v>1051.07</v>
      </c>
      <c r="M21" s="16">
        <f t="shared" ref="M21:M23" si="5">+K21-L21</f>
        <v>114646.76</v>
      </c>
    </row>
    <row r="22" spans="1:13" s="11" customFormat="1" ht="10.5" customHeight="1" x14ac:dyDescent="0.25">
      <c r="A22" s="12" t="s">
        <v>127</v>
      </c>
      <c r="B22" s="13" t="s">
        <v>147</v>
      </c>
      <c r="C22" s="14" t="s">
        <v>17</v>
      </c>
      <c r="D22" s="14" t="s">
        <v>189</v>
      </c>
      <c r="E22" s="15">
        <f t="shared" si="3"/>
        <v>146.66666666666666</v>
      </c>
      <c r="F22" s="15">
        <f>VLOOKUP($A22,[2]Hoja1!$A$9:$AM$280,3,0)</f>
        <v>4400</v>
      </c>
      <c r="G22" s="15">
        <f>VLOOKUP($A22,[2]Hoja1!$A$9:$AM$280,7,0)</f>
        <v>0</v>
      </c>
      <c r="H22" s="15">
        <f>VLOOKUP($A22,[2]Hoja1!$A$9:$AM$280,5,0)+VLOOKUP($A22,[2]Hoja1!$A$9:$AM$280,6,0)</f>
        <v>0</v>
      </c>
      <c r="I22" s="15">
        <f>VLOOKUP($A22,[2]Hoja1!$A$9:$AM$280,4,0)</f>
        <v>0</v>
      </c>
      <c r="J22" s="15">
        <f>VLOOKUP($A22,[2]Hoja1!$A$9:$AM$280,8,0)+VLOOKUP($A22,[2]Hoja1!$A$9:$AM$280,9,0)+VLOOKUP($A22,[2]Hoja1!$A$9:$AM$280,10,0)+VLOOKUP($A22,[2]Hoja1!$A$9:$AM$280,11,0)</f>
        <v>5545.1</v>
      </c>
      <c r="K22" s="16">
        <f t="shared" si="4"/>
        <v>9945.1</v>
      </c>
      <c r="L22" s="15">
        <f>VLOOKUP($A22,[2]Hoja1!$A$9:$AM$280,34,0)</f>
        <v>5054.51</v>
      </c>
      <c r="M22" s="16">
        <f t="shared" ref="M22" si="6">+K22-L22</f>
        <v>4890.59</v>
      </c>
    </row>
    <row r="23" spans="1:13" s="11" customFormat="1" ht="10.5" customHeight="1" x14ac:dyDescent="0.25">
      <c r="A23" s="12" t="s">
        <v>245</v>
      </c>
      <c r="B23" s="13" t="s">
        <v>246</v>
      </c>
      <c r="C23" s="14" t="s">
        <v>17</v>
      </c>
      <c r="D23" s="14" t="s">
        <v>189</v>
      </c>
      <c r="E23" s="15">
        <f t="shared" si="3"/>
        <v>333.33</v>
      </c>
      <c r="F23" s="15">
        <f>VLOOKUP($A23,[2]Hoja1!$A$9:$AM$280,3,0)</f>
        <v>9999.9</v>
      </c>
      <c r="G23" s="15">
        <f>VLOOKUP($A23,[2]Hoja1!$A$9:$AM$280,7,0)</f>
        <v>0</v>
      </c>
      <c r="H23" s="15">
        <f>VLOOKUP($A23,[2]Hoja1!$A$9:$AM$280,5,0)+VLOOKUP($A23,[2]Hoja1!$A$9:$AM$280,6,0)</f>
        <v>0</v>
      </c>
      <c r="I23" s="15">
        <f>VLOOKUP($A23,[2]Hoja1!$A$9:$AM$280,4,0)</f>
        <v>0</v>
      </c>
      <c r="J23" s="15">
        <f>VLOOKUP($A23,[2]Hoja1!$A$9:$AM$280,8,0)+VLOOKUP($A23,[2]Hoja1!$A$9:$AM$280,9,0)+VLOOKUP($A23,[2]Hoja1!$A$9:$AM$280,10,0)+VLOOKUP($A23,[2]Hoja1!$A$9:$AM$280,11,0)</f>
        <v>3614.72</v>
      </c>
      <c r="K23" s="16">
        <f t="shared" si="4"/>
        <v>13614.619999999999</v>
      </c>
      <c r="L23" s="15">
        <f>VLOOKUP($A23,[2]Hoja1!$A$9:$AM$280,34,0)</f>
        <v>1873.1</v>
      </c>
      <c r="M23" s="16">
        <f t="shared" si="5"/>
        <v>11741.519999999999</v>
      </c>
    </row>
    <row r="24" spans="1:13" s="11" customFormat="1" ht="10.5" customHeight="1" x14ac:dyDescent="0.25">
      <c r="A24" s="12"/>
      <c r="B24" s="17"/>
      <c r="C24" s="14"/>
      <c r="D24" s="14"/>
      <c r="E24" s="15"/>
      <c r="F24" s="15"/>
      <c r="G24" s="14"/>
      <c r="H24" s="14"/>
      <c r="I24" s="15">
        <v>0</v>
      </c>
      <c r="J24" s="14"/>
      <c r="K24" s="16"/>
      <c r="L24" s="16"/>
      <c r="M24" s="16"/>
    </row>
    <row r="25" spans="1:13" s="11" customFormat="1" ht="17.25" customHeight="1" x14ac:dyDescent="0.25">
      <c r="A25" s="6" t="s">
        <v>28</v>
      </c>
      <c r="B25" s="7"/>
      <c r="C25" s="8"/>
      <c r="D25" s="8"/>
      <c r="E25" s="9"/>
      <c r="F25" s="9"/>
      <c r="G25" s="8"/>
      <c r="H25" s="8"/>
      <c r="I25" s="8"/>
      <c r="J25" s="8"/>
      <c r="K25" s="10"/>
      <c r="L25" s="10"/>
      <c r="M25" s="10"/>
    </row>
    <row r="26" spans="1:13" s="11" customFormat="1" ht="10.5" customHeight="1" x14ac:dyDescent="0.25">
      <c r="A26" s="12" t="s">
        <v>29</v>
      </c>
      <c r="B26" s="13" t="s">
        <v>30</v>
      </c>
      <c r="C26" s="14" t="s">
        <v>17</v>
      </c>
      <c r="D26" s="14" t="s">
        <v>18</v>
      </c>
      <c r="E26" s="15">
        <f t="shared" ref="E26:E32" si="7">+F26/30</f>
        <v>275.04000000000002</v>
      </c>
      <c r="F26" s="15">
        <f>VLOOKUP($A26,[2]Hoja1!$A$9:$AM$280,3,0)</f>
        <v>8251.2000000000007</v>
      </c>
      <c r="G26" s="15">
        <f>VLOOKUP($A26,[2]Hoja1!$A$9:$AM$280,7,0)</f>
        <v>0</v>
      </c>
      <c r="H26" s="15">
        <f>VLOOKUP($A26,[2]Hoja1!$A$9:$AM$280,5,0)+VLOOKUP($A26,[2]Hoja1!$A$9:$AM$280,6,0)</f>
        <v>0</v>
      </c>
      <c r="I26" s="15">
        <f>VLOOKUP($A26,[2]Hoja1!$A$9:$AM$280,4,0)</f>
        <v>916.8</v>
      </c>
      <c r="J26" s="15">
        <f>VLOOKUP($A26,[2]Hoja1!$A$9:$AM$280,8,0)+VLOOKUP($A26,[2]Hoja1!$A$9:$AM$280,9,0)+VLOOKUP($A26,[2]Hoja1!$A$9:$AM$280,10,0)+VLOOKUP($A26,[2]Hoja1!$A$9:$AM$280,11,0)</f>
        <v>0</v>
      </c>
      <c r="K26" s="16">
        <f t="shared" ref="K26:K32" si="8">SUM(F26:J26)</f>
        <v>9168</v>
      </c>
      <c r="L26" s="15">
        <f>VLOOKUP($A26,[2]Hoja1!$A$9:$AM$280,34,0)</f>
        <v>997.46</v>
      </c>
      <c r="M26" s="16">
        <f t="shared" ref="M26:M32" si="9">+K26-L26</f>
        <v>8170.54</v>
      </c>
    </row>
    <row r="27" spans="1:13" s="11" customFormat="1" ht="10.5" customHeight="1" x14ac:dyDescent="0.25">
      <c r="A27" s="12" t="s">
        <v>31</v>
      </c>
      <c r="B27" s="13" t="s">
        <v>32</v>
      </c>
      <c r="C27" s="14" t="s">
        <v>17</v>
      </c>
      <c r="D27" s="14" t="s">
        <v>18</v>
      </c>
      <c r="E27" s="15">
        <f t="shared" si="7"/>
        <v>384.8</v>
      </c>
      <c r="F27" s="15">
        <f>VLOOKUP($A27,[2]Hoja1!$A$9:$AM$280,3,0)</f>
        <v>11544</v>
      </c>
      <c r="G27" s="15">
        <f>VLOOKUP($A27,[2]Hoja1!$A$9:$AM$280,7,0)</f>
        <v>0</v>
      </c>
      <c r="H27" s="15">
        <f>VLOOKUP($A27,[2]Hoja1!$A$9:$AM$280,5,0)+VLOOKUP($A27,[2]Hoja1!$A$9:$AM$280,6,0)</f>
        <v>0</v>
      </c>
      <c r="I27" s="15">
        <f>VLOOKUP($A27,[2]Hoja1!$A$9:$AM$280,4,0)</f>
        <v>0</v>
      </c>
      <c r="J27" s="15">
        <f>VLOOKUP($A27,[2]Hoja1!$A$9:$AM$280,8,0)+VLOOKUP($A27,[2]Hoja1!$A$9:$AM$280,9,0)+VLOOKUP($A27,[2]Hoja1!$A$9:$AM$280,10,0)+VLOOKUP($A27,[2]Hoja1!$A$9:$AM$280,11,0)</f>
        <v>0</v>
      </c>
      <c r="K27" s="16">
        <f t="shared" si="8"/>
        <v>11544</v>
      </c>
      <c r="L27" s="15">
        <f>VLOOKUP($A27,[2]Hoja1!$A$9:$AM$280,34,0)</f>
        <v>1438.86</v>
      </c>
      <c r="M27" s="16">
        <f t="shared" si="9"/>
        <v>10105.14</v>
      </c>
    </row>
    <row r="28" spans="1:13" s="11" customFormat="1" ht="10.5" customHeight="1" x14ac:dyDescent="0.25">
      <c r="A28" s="12" t="s">
        <v>228</v>
      </c>
      <c r="B28" s="13" t="s">
        <v>229</v>
      </c>
      <c r="C28" s="14" t="s">
        <v>17</v>
      </c>
      <c r="D28" s="14" t="s">
        <v>18</v>
      </c>
      <c r="E28" s="15">
        <f t="shared" si="7"/>
        <v>150</v>
      </c>
      <c r="F28" s="15">
        <f>VLOOKUP($A28,[2]Hoja1!$A$9:$AM$280,3,0)</f>
        <v>4500</v>
      </c>
      <c r="G28" s="15">
        <f>VLOOKUP($A28,[2]Hoja1!$A$9:$AM$280,7,0)</f>
        <v>0</v>
      </c>
      <c r="H28" s="15">
        <f>VLOOKUP($A28,[2]Hoja1!$A$9:$AM$280,5,0)+VLOOKUP($A28,[2]Hoja1!$A$9:$AM$280,6,0)</f>
        <v>0</v>
      </c>
      <c r="I28" s="15">
        <f>VLOOKUP($A28,[2]Hoja1!$A$9:$AM$280,4,0)</f>
        <v>0</v>
      </c>
      <c r="J28" s="15">
        <f>VLOOKUP($A28,[2]Hoja1!$A$9:$AM$280,8,0)+VLOOKUP($A28,[2]Hoja1!$A$9:$AM$280,9,0)+VLOOKUP($A28,[2]Hoja1!$A$9:$AM$280,10,0)+VLOOKUP($A28,[2]Hoja1!$A$9:$AM$280,11,0)</f>
        <v>1800</v>
      </c>
      <c r="K28" s="16">
        <f t="shared" si="8"/>
        <v>6300</v>
      </c>
      <c r="L28" s="15">
        <f>VLOOKUP($A28,[2]Hoja1!$A$9:$AM$280,34,0)</f>
        <v>330.5</v>
      </c>
      <c r="M28" s="16">
        <f t="shared" si="9"/>
        <v>5969.5</v>
      </c>
    </row>
    <row r="29" spans="1:13" s="11" customFormat="1" ht="10.5" customHeight="1" x14ac:dyDescent="0.25">
      <c r="A29" s="12" t="s">
        <v>212</v>
      </c>
      <c r="B29" s="13" t="s">
        <v>213</v>
      </c>
      <c r="C29" s="14" t="s">
        <v>17</v>
      </c>
      <c r="D29" s="14" t="s">
        <v>18</v>
      </c>
      <c r="E29" s="15">
        <f t="shared" si="7"/>
        <v>348</v>
      </c>
      <c r="F29" s="15">
        <f>VLOOKUP($A29,[2]Hoja1!$A$9:$AM$280,3,0)</f>
        <v>10440</v>
      </c>
      <c r="G29" s="15">
        <f>VLOOKUP($A29,[2]Hoja1!$A$9:$AM$280,7,0)</f>
        <v>0</v>
      </c>
      <c r="H29" s="15">
        <f>VLOOKUP($A29,[2]Hoja1!$A$9:$AM$280,5,0)+VLOOKUP($A29,[2]Hoja1!$A$9:$AM$280,6,0)</f>
        <v>0</v>
      </c>
      <c r="I29" s="15">
        <f>VLOOKUP($A29,[2]Hoja1!$A$9:$AM$280,4,0)</f>
        <v>0</v>
      </c>
      <c r="J29" s="15">
        <f>VLOOKUP($A29,[2]Hoja1!$A$9:$AM$280,8,0)+VLOOKUP($A29,[2]Hoja1!$A$9:$AM$280,9,0)+VLOOKUP($A29,[2]Hoja1!$A$9:$AM$280,10,0)+VLOOKUP($A29,[2]Hoja1!$A$9:$AM$280,11,0)</f>
        <v>6989.48</v>
      </c>
      <c r="K29" s="16">
        <f t="shared" si="8"/>
        <v>17429.48</v>
      </c>
      <c r="L29" s="15">
        <f>VLOOKUP($A29,[2]Hoja1!$A$9:$AM$280,34,0)</f>
        <v>2794.22</v>
      </c>
      <c r="M29" s="16">
        <f t="shared" si="9"/>
        <v>14635.26</v>
      </c>
    </row>
    <row r="30" spans="1:13" s="11" customFormat="1" ht="10.5" customHeight="1" x14ac:dyDescent="0.25">
      <c r="A30" s="12" t="s">
        <v>214</v>
      </c>
      <c r="B30" s="13" t="s">
        <v>215</v>
      </c>
      <c r="C30" s="14" t="s">
        <v>17</v>
      </c>
      <c r="D30" s="14" t="s">
        <v>18</v>
      </c>
      <c r="E30" s="15">
        <f t="shared" si="7"/>
        <v>75</v>
      </c>
      <c r="F30" s="15">
        <f>VLOOKUP($A30,[2]Hoja1!$A$9:$AM$280,3,0)</f>
        <v>2250</v>
      </c>
      <c r="G30" s="15">
        <f>VLOOKUP($A30,[2]Hoja1!$A$9:$AM$280,7,0)</f>
        <v>3739.73</v>
      </c>
      <c r="H30" s="15">
        <f>VLOOKUP($A30,[2]Hoja1!$A$9:$AM$280,5,0)+VLOOKUP($A30,[2]Hoja1!$A$9:$AM$280,6,0)</f>
        <v>523.55999999999995</v>
      </c>
      <c r="I30" s="15">
        <f>VLOOKUP($A30,[2]Hoja1!$A$9:$AM$280,4,0)</f>
        <v>1495.89</v>
      </c>
      <c r="J30" s="15">
        <f>VLOOKUP($A30,[2]Hoja1!$A$9:$AM$280,8,0)+VLOOKUP($A30,[2]Hoja1!$A$9:$AM$280,9,0)+VLOOKUP($A30,[2]Hoja1!$A$9:$AM$280,10,0)+VLOOKUP($A30,[2]Hoja1!$A$9:$AM$280,11,0)</f>
        <v>1900</v>
      </c>
      <c r="K30" s="16">
        <f t="shared" si="8"/>
        <v>9909.18</v>
      </c>
      <c r="L30" s="15">
        <f>VLOOKUP($A30,[2]Hoja1!$A$9:$AM$280,34,0)</f>
        <v>677.87</v>
      </c>
      <c r="M30" s="16">
        <f t="shared" si="9"/>
        <v>9231.31</v>
      </c>
    </row>
    <row r="31" spans="1:13" s="11" customFormat="1" ht="10.5" customHeight="1" x14ac:dyDescent="0.25">
      <c r="A31" s="12" t="s">
        <v>216</v>
      </c>
      <c r="B31" s="13" t="s">
        <v>217</v>
      </c>
      <c r="C31" s="14" t="s">
        <v>17</v>
      </c>
      <c r="D31" s="14" t="s">
        <v>18</v>
      </c>
      <c r="E31" s="15">
        <f t="shared" si="7"/>
        <v>175</v>
      </c>
      <c r="F31" s="15">
        <f>VLOOKUP($A31,[2]Hoja1!$A$9:$AM$280,3,0)</f>
        <v>5250</v>
      </c>
      <c r="G31" s="15">
        <f>VLOOKUP($A31,[2]Hoja1!$A$9:$AM$280,7,0)</f>
        <v>0</v>
      </c>
      <c r="H31" s="15">
        <f>VLOOKUP($A31,[2]Hoja1!$A$9:$AM$280,5,0)+VLOOKUP($A31,[2]Hoja1!$A$9:$AM$280,6,0)</f>
        <v>0</v>
      </c>
      <c r="I31" s="15">
        <f>VLOOKUP($A31,[2]Hoja1!$A$9:$AM$280,4,0)</f>
        <v>0</v>
      </c>
      <c r="J31" s="15">
        <f>VLOOKUP($A31,[2]Hoja1!$A$9:$AM$280,8,0)+VLOOKUP($A31,[2]Hoja1!$A$9:$AM$280,9,0)+VLOOKUP($A31,[2]Hoja1!$A$9:$AM$280,10,0)+VLOOKUP($A31,[2]Hoja1!$A$9:$AM$280,11,0)</f>
        <v>3000</v>
      </c>
      <c r="K31" s="16">
        <f t="shared" si="8"/>
        <v>8250</v>
      </c>
      <c r="L31" s="15">
        <f>VLOOKUP($A31,[2]Hoja1!$A$9:$AM$280,34,0)</f>
        <v>811.09</v>
      </c>
      <c r="M31" s="16">
        <f t="shared" si="9"/>
        <v>7438.91</v>
      </c>
    </row>
    <row r="32" spans="1:13" s="11" customFormat="1" ht="10.5" customHeight="1" x14ac:dyDescent="0.25">
      <c r="A32" s="12" t="s">
        <v>232</v>
      </c>
      <c r="B32" s="13" t="s">
        <v>233</v>
      </c>
      <c r="C32" s="14" t="s">
        <v>17</v>
      </c>
      <c r="D32" s="14" t="s">
        <v>18</v>
      </c>
      <c r="E32" s="15">
        <f t="shared" si="7"/>
        <v>150</v>
      </c>
      <c r="F32" s="15">
        <f>VLOOKUP($A32,[2]Hoja1!$A$9:$AM$280,3,0)</f>
        <v>4500</v>
      </c>
      <c r="G32" s="15">
        <f>VLOOKUP($A32,[2]Hoja1!$A$9:$AM$280,7,0)</f>
        <v>0</v>
      </c>
      <c r="H32" s="15">
        <f>VLOOKUP($A32,[2]Hoja1!$A$9:$AM$280,5,0)+VLOOKUP($A32,[2]Hoja1!$A$9:$AM$280,6,0)</f>
        <v>0</v>
      </c>
      <c r="I32" s="15">
        <f>VLOOKUP($A32,[2]Hoja1!$A$9:$AM$280,4,0)</f>
        <v>0</v>
      </c>
      <c r="J32" s="15">
        <f>VLOOKUP($A32,[2]Hoja1!$A$9:$AM$280,8,0)+VLOOKUP($A32,[2]Hoja1!$A$9:$AM$280,9,0)+VLOOKUP($A32,[2]Hoja1!$A$9:$AM$280,10,0)+VLOOKUP($A32,[2]Hoja1!$A$9:$AM$280,11,0)</f>
        <v>1800</v>
      </c>
      <c r="K32" s="16">
        <f t="shared" si="8"/>
        <v>6300</v>
      </c>
      <c r="L32" s="15">
        <f>VLOOKUP($A32,[2]Hoja1!$A$9:$AM$280,34,0)</f>
        <v>330.5</v>
      </c>
      <c r="M32" s="16">
        <f t="shared" si="9"/>
        <v>5969.5</v>
      </c>
    </row>
    <row r="33" spans="1:13" s="11" customFormat="1" ht="10.5" customHeight="1" x14ac:dyDescent="0.25">
      <c r="A33" s="12"/>
      <c r="B33" s="17"/>
      <c r="C33" s="14"/>
      <c r="D33" s="14"/>
      <c r="E33" s="15"/>
      <c r="F33" s="15"/>
      <c r="G33" s="14"/>
      <c r="H33" s="14"/>
      <c r="I33" s="15"/>
      <c r="J33" s="14"/>
      <c r="K33" s="16"/>
      <c r="L33" s="16"/>
      <c r="M33" s="16"/>
    </row>
    <row r="34" spans="1:13" s="11" customFormat="1" ht="17.25" customHeight="1" x14ac:dyDescent="0.25">
      <c r="A34" s="6" t="s">
        <v>33</v>
      </c>
      <c r="B34" s="7"/>
      <c r="C34" s="8"/>
      <c r="D34" s="8"/>
      <c r="E34" s="9"/>
      <c r="F34" s="9"/>
      <c r="G34" s="8"/>
      <c r="H34" s="8"/>
      <c r="I34" s="8"/>
      <c r="J34" s="8"/>
      <c r="K34" s="10"/>
      <c r="L34" s="10"/>
      <c r="M34" s="10"/>
    </row>
    <row r="35" spans="1:13" s="20" customFormat="1" ht="10.5" customHeight="1" x14ac:dyDescent="0.25">
      <c r="A35" s="18" t="s">
        <v>34</v>
      </c>
      <c r="B35" s="13" t="s">
        <v>35</v>
      </c>
      <c r="C35" s="19" t="s">
        <v>36</v>
      </c>
      <c r="D35" s="19" t="s">
        <v>18</v>
      </c>
      <c r="E35" s="15">
        <f>+F35/30</f>
        <v>342.5</v>
      </c>
      <c r="F35" s="15">
        <f>VLOOKUP($A35,[2]Hoja1!$A$9:$AM$280,3,0)</f>
        <v>10275</v>
      </c>
      <c r="G35" s="15">
        <f>VLOOKUP($A35,[2]Hoja1!$A$9:$AM$280,7,0)</f>
        <v>0</v>
      </c>
      <c r="H35" s="15">
        <f>VLOOKUP($A35,[2]Hoja1!$A$9:$AM$280,5,0)+VLOOKUP($A35,[2]Hoja1!$A$9:$AM$280,6,0)</f>
        <v>0</v>
      </c>
      <c r="I35" s="15">
        <f>VLOOKUP($A35,[2]Hoja1!$A$9:$AM$280,4,0)</f>
        <v>0</v>
      </c>
      <c r="J35" s="15">
        <f>VLOOKUP($A35,[2]Hoja1!$A$9:$AM$280,8,0)+VLOOKUP($A35,[2]Hoja1!$A$9:$AM$280,9,0)+VLOOKUP($A35,[2]Hoja1!$A$9:$AM$280,10,0)+VLOOKUP($A35,[2]Hoja1!$A$9:$AM$280,11,0)</f>
        <v>962.5</v>
      </c>
      <c r="K35" s="16">
        <f>SUM(F35:J35)</f>
        <v>11237.5</v>
      </c>
      <c r="L35" s="15">
        <f>VLOOKUP($A35,[2]Hoja1!$A$9:$AM$280,34,0)</f>
        <v>2643.29</v>
      </c>
      <c r="M35" s="16">
        <f>+K35-L35</f>
        <v>8594.2099999999991</v>
      </c>
    </row>
    <row r="36" spans="1:13" s="11" customFormat="1" ht="10.5" customHeight="1" x14ac:dyDescent="0.25">
      <c r="A36" s="21"/>
      <c r="B36" s="17"/>
      <c r="C36" s="14"/>
      <c r="D36" s="14"/>
      <c r="E36" s="15"/>
      <c r="F36" s="15"/>
      <c r="G36" s="14"/>
      <c r="H36" s="14"/>
      <c r="I36" s="14"/>
      <c r="J36" s="14"/>
      <c r="K36" s="16"/>
      <c r="L36" s="16"/>
      <c r="M36" s="16"/>
    </row>
    <row r="37" spans="1:13" s="11" customFormat="1" ht="17.25" customHeight="1" x14ac:dyDescent="0.25">
      <c r="A37" s="6" t="s">
        <v>37</v>
      </c>
      <c r="B37" s="7"/>
      <c r="C37" s="8"/>
      <c r="D37" s="8"/>
      <c r="E37" s="9"/>
      <c r="F37" s="9"/>
      <c r="G37" s="8"/>
      <c r="H37" s="8"/>
      <c r="I37" s="8"/>
      <c r="J37" s="8"/>
      <c r="K37" s="10"/>
      <c r="L37" s="10"/>
      <c r="M37" s="10"/>
    </row>
    <row r="38" spans="1:13" s="11" customFormat="1" ht="10.5" customHeight="1" x14ac:dyDescent="0.25">
      <c r="A38" s="12" t="s">
        <v>38</v>
      </c>
      <c r="B38" s="13" t="s">
        <v>39</v>
      </c>
      <c r="C38" s="14" t="s">
        <v>17</v>
      </c>
      <c r="D38" s="14" t="s">
        <v>18</v>
      </c>
      <c r="E38" s="15">
        <f t="shared" ref="E38:E42" si="10">+F38/30</f>
        <v>480.3</v>
      </c>
      <c r="F38" s="15">
        <f>VLOOKUP($A38,[2]Hoja1!$A$9:$AM$280,3,0)</f>
        <v>14409</v>
      </c>
      <c r="G38" s="15">
        <f>VLOOKUP($A38,[2]Hoja1!$A$9:$AM$280,7,0)</f>
        <v>0</v>
      </c>
      <c r="H38" s="15">
        <f>VLOOKUP($A38,[2]Hoja1!$A$9:$AM$280,5,0)+VLOOKUP($A38,[2]Hoja1!$A$9:$AM$280,6,0)</f>
        <v>0</v>
      </c>
      <c r="I38" s="15">
        <f>VLOOKUP($A38,[2]Hoja1!$A$9:$AM$280,4,0)</f>
        <v>0</v>
      </c>
      <c r="J38" s="15">
        <f>VLOOKUP($A38,[2]Hoja1!$A$9:$AM$280,8,0)+VLOOKUP($A38,[2]Hoja1!$A$9:$AM$280,9,0)+VLOOKUP($A38,[2]Hoja1!$A$9:$AM$280,10,0)+VLOOKUP($A38,[2]Hoja1!$A$9:$AM$280,11,0)</f>
        <v>0</v>
      </c>
      <c r="K38" s="16">
        <f t="shared" ref="K38:K42" si="11">SUM(F38:J38)</f>
        <v>14409</v>
      </c>
      <c r="L38" s="15">
        <f>VLOOKUP($A38,[2]Hoja1!$A$9:$AM$280,34,0)</f>
        <v>2085.6</v>
      </c>
      <c r="M38" s="16">
        <f t="shared" ref="M38:M42" si="12">+K38-L38</f>
        <v>12323.4</v>
      </c>
    </row>
    <row r="39" spans="1:13" s="11" customFormat="1" ht="10.5" customHeight="1" x14ac:dyDescent="0.25">
      <c r="A39" s="36" t="s">
        <v>201</v>
      </c>
      <c r="B39" s="13" t="s">
        <v>202</v>
      </c>
      <c r="C39" s="14" t="s">
        <v>17</v>
      </c>
      <c r="D39" s="14" t="s">
        <v>18</v>
      </c>
      <c r="E39" s="15">
        <f t="shared" si="10"/>
        <v>150</v>
      </c>
      <c r="F39" s="15">
        <f>VLOOKUP($A39,[2]Hoja1!$A$9:$AM$280,3,0)</f>
        <v>4500</v>
      </c>
      <c r="G39" s="15">
        <f>VLOOKUP($A39,[2]Hoja1!$A$9:$AM$280,7,0)</f>
        <v>0</v>
      </c>
      <c r="H39" s="15">
        <f>VLOOKUP($A39,[2]Hoja1!$A$9:$AM$280,5,0)+VLOOKUP($A39,[2]Hoja1!$A$9:$AM$280,6,0)</f>
        <v>0</v>
      </c>
      <c r="I39" s="15">
        <f>VLOOKUP($A39,[2]Hoja1!$A$9:$AM$280,4,0)</f>
        <v>0</v>
      </c>
      <c r="J39" s="15">
        <f>VLOOKUP($A39,[2]Hoja1!$A$9:$AM$280,8,0)+VLOOKUP($A39,[2]Hoja1!$A$9:$AM$280,9,0)+VLOOKUP($A39,[2]Hoja1!$A$9:$AM$280,10,0)+VLOOKUP($A39,[2]Hoja1!$A$9:$AM$280,11,0)</f>
        <v>4500</v>
      </c>
      <c r="K39" s="16">
        <f t="shared" si="11"/>
        <v>9000</v>
      </c>
      <c r="L39" s="15">
        <f>VLOOKUP($A39,[2]Hoja1!$A$9:$AM$280,34,0)</f>
        <v>943.76</v>
      </c>
      <c r="M39" s="16">
        <f t="shared" si="12"/>
        <v>8056.24</v>
      </c>
    </row>
    <row r="40" spans="1:13" s="11" customFormat="1" ht="10.5" customHeight="1" x14ac:dyDescent="0.2">
      <c r="A40" s="29" t="s">
        <v>156</v>
      </c>
      <c r="B40" s="13" t="s">
        <v>128</v>
      </c>
      <c r="C40" s="14" t="s">
        <v>129</v>
      </c>
      <c r="D40" s="14" t="s">
        <v>189</v>
      </c>
      <c r="E40" s="15">
        <f t="shared" si="10"/>
        <v>475</v>
      </c>
      <c r="F40" s="15">
        <f>VLOOKUP($A40,[2]Hoja1!$A$9:$AM$280,3,0)</f>
        <v>14250</v>
      </c>
      <c r="G40" s="15">
        <f>VLOOKUP($A40,[2]Hoja1!$A$9:$AM$280,7,0)</f>
        <v>0</v>
      </c>
      <c r="H40" s="15">
        <f>VLOOKUP($A40,[2]Hoja1!$A$9:$AM$280,5,0)+VLOOKUP($A40,[2]Hoja1!$A$9:$AM$280,6,0)</f>
        <v>0</v>
      </c>
      <c r="I40" s="15">
        <f>VLOOKUP($A40,[2]Hoja1!$A$9:$AM$280,4,0)</f>
        <v>0</v>
      </c>
      <c r="J40" s="15">
        <f>VLOOKUP($A40,[2]Hoja1!$A$9:$AM$280,8,0)+VLOOKUP($A40,[2]Hoja1!$A$9:$AM$280,9,0)+VLOOKUP($A40,[2]Hoja1!$A$9:$AM$280,10,0)+VLOOKUP($A40,[2]Hoja1!$A$9:$AM$280,11,0)</f>
        <v>9537.56</v>
      </c>
      <c r="K40" s="16">
        <f t="shared" si="11"/>
        <v>23787.559999999998</v>
      </c>
      <c r="L40" s="15">
        <f>VLOOKUP($A40,[2]Hoja1!$A$9:$AM$280,34,0)</f>
        <v>8344.08</v>
      </c>
      <c r="M40" s="16">
        <f t="shared" si="12"/>
        <v>15443.479999999998</v>
      </c>
    </row>
    <row r="41" spans="1:13" s="11" customFormat="1" ht="10.5" customHeight="1" x14ac:dyDescent="0.2">
      <c r="A41" s="38" t="s">
        <v>206</v>
      </c>
      <c r="B41" s="37" t="s">
        <v>207</v>
      </c>
      <c r="C41" s="14" t="s">
        <v>17</v>
      </c>
      <c r="D41" s="14" t="s">
        <v>189</v>
      </c>
      <c r="E41" s="15">
        <f t="shared" si="10"/>
        <v>150</v>
      </c>
      <c r="F41" s="15">
        <f>VLOOKUP($A41,[2]Hoja1!$A$9:$AM$280,3,0)</f>
        <v>4500</v>
      </c>
      <c r="G41" s="15">
        <f>VLOOKUP($A41,[2]Hoja1!$A$9:$AM$280,7,0)</f>
        <v>0</v>
      </c>
      <c r="H41" s="15">
        <f>VLOOKUP($A41,[2]Hoja1!$A$9:$AM$280,5,0)+VLOOKUP($A41,[2]Hoja1!$A$9:$AM$280,6,0)</f>
        <v>0</v>
      </c>
      <c r="I41" s="15">
        <f>VLOOKUP($A41,[2]Hoja1!$A$9:$AM$280,4,0)</f>
        <v>0</v>
      </c>
      <c r="J41" s="15">
        <f>VLOOKUP($A41,[2]Hoja1!$A$9:$AM$280,8,0)+VLOOKUP($A41,[2]Hoja1!$A$9:$AM$280,9,0)+VLOOKUP($A41,[2]Hoja1!$A$9:$AM$280,10,0)+VLOOKUP($A41,[2]Hoja1!$A$9:$AM$280,11,0)</f>
        <v>3100</v>
      </c>
      <c r="K41" s="16">
        <f t="shared" si="11"/>
        <v>7600</v>
      </c>
      <c r="L41" s="15">
        <f>VLOOKUP($A41,[2]Hoja1!$A$9:$AM$280,34,0)</f>
        <v>753.24</v>
      </c>
      <c r="M41" s="16">
        <f t="shared" si="12"/>
        <v>6846.76</v>
      </c>
    </row>
    <row r="42" spans="1:13" s="11" customFormat="1" ht="10.5" customHeight="1" x14ac:dyDescent="0.2">
      <c r="A42" s="38" t="s">
        <v>208</v>
      </c>
      <c r="B42" s="37" t="s">
        <v>209</v>
      </c>
      <c r="C42" s="14" t="s">
        <v>17</v>
      </c>
      <c r="D42" s="14" t="s">
        <v>189</v>
      </c>
      <c r="E42" s="15">
        <f t="shared" si="10"/>
        <v>150</v>
      </c>
      <c r="F42" s="15">
        <f>VLOOKUP($A42,[2]Hoja1!$A$9:$AM$280,3,0)</f>
        <v>4500</v>
      </c>
      <c r="G42" s="15">
        <f>VLOOKUP($A42,[2]Hoja1!$A$9:$AM$280,7,0)</f>
        <v>0</v>
      </c>
      <c r="H42" s="15">
        <f>VLOOKUP($A42,[2]Hoja1!$A$9:$AM$280,5,0)+VLOOKUP($A42,[2]Hoja1!$A$9:$AM$280,6,0)</f>
        <v>0</v>
      </c>
      <c r="I42" s="15">
        <f>VLOOKUP($A42,[2]Hoja1!$A$9:$AM$280,4,0)</f>
        <v>0</v>
      </c>
      <c r="J42" s="15">
        <f>VLOOKUP($A42,[2]Hoja1!$A$9:$AM$280,8,0)+VLOOKUP($A42,[2]Hoja1!$A$9:$AM$280,9,0)+VLOOKUP($A42,[2]Hoja1!$A$9:$AM$280,10,0)+VLOOKUP($A42,[2]Hoja1!$A$9:$AM$280,11,0)</f>
        <v>3100</v>
      </c>
      <c r="K42" s="16">
        <f t="shared" si="11"/>
        <v>7600</v>
      </c>
      <c r="L42" s="15">
        <f>VLOOKUP($A42,[2]Hoja1!$A$9:$AM$280,34,0)</f>
        <v>753.24</v>
      </c>
      <c r="M42" s="16">
        <f t="shared" si="12"/>
        <v>6846.76</v>
      </c>
    </row>
    <row r="43" spans="1:13" s="11" customFormat="1" ht="10.5" customHeight="1" x14ac:dyDescent="0.25">
      <c r="A43" s="12"/>
      <c r="B43" s="17"/>
      <c r="C43" s="14"/>
      <c r="D43" s="14"/>
      <c r="E43" s="15"/>
      <c r="F43" s="15"/>
      <c r="G43" s="14"/>
      <c r="H43" s="14"/>
      <c r="I43" s="14"/>
      <c r="J43" s="14"/>
      <c r="K43" s="16"/>
      <c r="L43" s="16"/>
      <c r="M43" s="16"/>
    </row>
    <row r="44" spans="1:13" s="11" customFormat="1" ht="17.25" customHeight="1" x14ac:dyDescent="0.25">
      <c r="A44" s="6" t="s">
        <v>42</v>
      </c>
      <c r="B44" s="7"/>
      <c r="C44" s="8"/>
      <c r="D44" s="8"/>
      <c r="E44" s="9"/>
      <c r="F44" s="9"/>
      <c r="G44" s="8"/>
      <c r="H44" s="8"/>
      <c r="I44" s="8"/>
      <c r="J44" s="8"/>
      <c r="K44" s="10"/>
      <c r="L44" s="10"/>
      <c r="M44" s="10"/>
    </row>
    <row r="45" spans="1:13" s="11" customFormat="1" ht="10.5" customHeight="1" x14ac:dyDescent="0.25">
      <c r="A45" s="12" t="s">
        <v>43</v>
      </c>
      <c r="B45" s="13" t="s">
        <v>44</v>
      </c>
      <c r="C45" s="14" t="s">
        <v>45</v>
      </c>
      <c r="D45" s="14" t="s">
        <v>18</v>
      </c>
      <c r="E45" s="15">
        <f t="shared" ref="E45:E68" si="13">+F45/30</f>
        <v>326.875</v>
      </c>
      <c r="F45" s="15">
        <f>VLOOKUP($A45,[2]Hoja1!$A$9:$AM$280,3,0)</f>
        <v>9806.25</v>
      </c>
      <c r="G45" s="15">
        <f>VLOOKUP($A45,[2]Hoja1!$A$9:$AM$280,7,0)</f>
        <v>0</v>
      </c>
      <c r="H45" s="15">
        <f>VLOOKUP($A45,[2]Hoja1!$A$9:$AM$280,5,0)+VLOOKUP($A45,[2]Hoja1!$A$9:$AM$280,6,0)</f>
        <v>0</v>
      </c>
      <c r="I45" s="15">
        <f>VLOOKUP($A45,[2]Hoja1!$A$9:$AM$280,4,0)</f>
        <v>1961.25</v>
      </c>
      <c r="J45" s="15">
        <f>VLOOKUP($A45,[2]Hoja1!$A$9:$AM$280,8,0)+VLOOKUP($A45,[2]Hoja1!$A$9:$AM$280,9,0)+VLOOKUP($A45,[2]Hoja1!$A$9:$AM$280,10,0)+VLOOKUP($A45,[2]Hoja1!$A$9:$AM$280,11,0)</f>
        <v>0</v>
      </c>
      <c r="K45" s="16">
        <f t="shared" ref="K45:K68" si="14">SUM(F45:J45)</f>
        <v>11767.5</v>
      </c>
      <c r="L45" s="15">
        <f>VLOOKUP($A45,[2]Hoja1!$A$9:$AM$280,34,0)</f>
        <v>4459.46</v>
      </c>
      <c r="M45" s="16">
        <f t="shared" ref="M45:M68" si="15">+K45-L45</f>
        <v>7308.04</v>
      </c>
    </row>
    <row r="46" spans="1:13" s="11" customFormat="1" ht="10.5" customHeight="1" x14ac:dyDescent="0.25">
      <c r="A46" s="12" t="s">
        <v>46</v>
      </c>
      <c r="B46" s="13" t="s">
        <v>47</v>
      </c>
      <c r="C46" s="14" t="s">
        <v>48</v>
      </c>
      <c r="D46" s="14" t="s">
        <v>18</v>
      </c>
      <c r="E46" s="15">
        <f t="shared" si="13"/>
        <v>144.08333333333334</v>
      </c>
      <c r="F46" s="15">
        <f>VLOOKUP($A46,[2]Hoja1!$A$9:$AM$280,3,0)</f>
        <v>4322.5</v>
      </c>
      <c r="G46" s="15">
        <f>VLOOKUP($A46,[2]Hoja1!$A$9:$AM$280,7,0)</f>
        <v>0</v>
      </c>
      <c r="H46" s="15">
        <f>VLOOKUP($A46,[2]Hoja1!$A$9:$AM$280,5,0)+VLOOKUP($A46,[2]Hoja1!$A$9:$AM$280,6,0)</f>
        <v>0</v>
      </c>
      <c r="I46" s="15">
        <f>VLOOKUP($A46,[2]Hoja1!$A$9:$AM$280,4,0)</f>
        <v>864.5</v>
      </c>
      <c r="J46" s="15">
        <f>VLOOKUP($A46,[2]Hoja1!$A$9:$AM$280,8,0)+VLOOKUP($A46,[2]Hoja1!$A$9:$AM$280,9,0)+VLOOKUP($A46,[2]Hoja1!$A$9:$AM$280,10,0)+VLOOKUP($A46,[2]Hoja1!$A$9:$AM$280,11,0)</f>
        <v>0</v>
      </c>
      <c r="K46" s="16">
        <f t="shared" si="14"/>
        <v>5187</v>
      </c>
      <c r="L46" s="15">
        <f>VLOOKUP($A46,[2]Hoja1!$A$9:$AM$280,34,0)</f>
        <v>332.32</v>
      </c>
      <c r="M46" s="16">
        <f t="shared" si="15"/>
        <v>4854.68</v>
      </c>
    </row>
    <row r="47" spans="1:13" s="11" customFormat="1" ht="10.5" customHeight="1" x14ac:dyDescent="0.25">
      <c r="A47" s="12" t="s">
        <v>49</v>
      </c>
      <c r="B47" s="13" t="s">
        <v>50</v>
      </c>
      <c r="C47" s="14" t="s">
        <v>48</v>
      </c>
      <c r="D47" s="14" t="s">
        <v>18</v>
      </c>
      <c r="E47" s="15">
        <f t="shared" si="13"/>
        <v>179.45</v>
      </c>
      <c r="F47" s="15">
        <f>VLOOKUP($A47,[2]Hoja1!$A$9:$AM$280,3,0)</f>
        <v>5383.5</v>
      </c>
      <c r="G47" s="15">
        <f>VLOOKUP($A47,[2]Hoja1!$A$9:$AM$280,7,0)</f>
        <v>0</v>
      </c>
      <c r="H47" s="15">
        <f>VLOOKUP($A47,[2]Hoja1!$A$9:$AM$280,5,0)+VLOOKUP($A47,[2]Hoja1!$A$9:$AM$280,6,0)</f>
        <v>0</v>
      </c>
      <c r="I47" s="15">
        <f>VLOOKUP($A47,[2]Hoja1!$A$9:$AM$280,4,0)</f>
        <v>1110</v>
      </c>
      <c r="J47" s="15">
        <f>VLOOKUP($A47,[2]Hoja1!$A$9:$AM$280,8,0)+VLOOKUP($A47,[2]Hoja1!$A$9:$AM$280,9,0)+VLOOKUP($A47,[2]Hoja1!$A$9:$AM$280,10,0)+VLOOKUP($A47,[2]Hoja1!$A$9:$AM$280,11,0)</f>
        <v>166.5</v>
      </c>
      <c r="K47" s="16">
        <f t="shared" si="14"/>
        <v>6660</v>
      </c>
      <c r="L47" s="15">
        <f>VLOOKUP($A47,[2]Hoja1!$A$9:$AM$280,34,0)</f>
        <v>2603.62</v>
      </c>
      <c r="M47" s="16">
        <f t="shared" si="15"/>
        <v>4056.38</v>
      </c>
    </row>
    <row r="48" spans="1:13" s="11" customFormat="1" ht="10.5" customHeight="1" x14ac:dyDescent="0.25">
      <c r="A48" s="12" t="s">
        <v>51</v>
      </c>
      <c r="B48" s="13" t="s">
        <v>52</v>
      </c>
      <c r="C48" s="14" t="s">
        <v>48</v>
      </c>
      <c r="D48" s="14" t="s">
        <v>18</v>
      </c>
      <c r="E48" s="15">
        <f t="shared" si="13"/>
        <v>172.9</v>
      </c>
      <c r="F48" s="15">
        <f>VLOOKUP($A48,[2]Hoja1!$A$9:$AM$280,3,0)</f>
        <v>5187</v>
      </c>
      <c r="G48" s="15">
        <f>VLOOKUP($A48,[2]Hoja1!$A$9:$AM$280,7,0)</f>
        <v>0</v>
      </c>
      <c r="H48" s="15">
        <f>VLOOKUP($A48,[2]Hoja1!$A$9:$AM$280,5,0)+VLOOKUP($A48,[2]Hoja1!$A$9:$AM$280,6,0)</f>
        <v>0</v>
      </c>
      <c r="I48" s="15">
        <f>VLOOKUP($A48,[2]Hoja1!$A$9:$AM$280,4,0)</f>
        <v>0</v>
      </c>
      <c r="J48" s="15">
        <f>VLOOKUP($A48,[2]Hoja1!$A$9:$AM$280,8,0)+VLOOKUP($A48,[2]Hoja1!$A$9:$AM$280,9,0)+VLOOKUP($A48,[2]Hoja1!$A$9:$AM$280,10,0)+VLOOKUP($A48,[2]Hoja1!$A$9:$AM$280,11,0)</f>
        <v>0</v>
      </c>
      <c r="K48" s="16">
        <f t="shared" si="14"/>
        <v>5187</v>
      </c>
      <c r="L48" s="15">
        <f>VLOOKUP($A48,[2]Hoja1!$A$9:$AM$280,34,0)</f>
        <v>2752.2</v>
      </c>
      <c r="M48" s="16">
        <f t="shared" si="15"/>
        <v>2434.8000000000002</v>
      </c>
    </row>
    <row r="49" spans="1:13" s="11" customFormat="1" ht="10.5" customHeight="1" x14ac:dyDescent="0.25">
      <c r="A49" s="12" t="s">
        <v>53</v>
      </c>
      <c r="B49" s="13" t="s">
        <v>54</v>
      </c>
      <c r="C49" s="14" t="s">
        <v>45</v>
      </c>
      <c r="D49" s="14" t="s">
        <v>18</v>
      </c>
      <c r="E49" s="15">
        <f t="shared" si="13"/>
        <v>305.60000000000002</v>
      </c>
      <c r="F49" s="15">
        <f>VLOOKUP($A49,[2]Hoja1!$A$9:$AM$280,3,0)</f>
        <v>9168</v>
      </c>
      <c r="G49" s="15">
        <f>VLOOKUP($A49,[2]Hoja1!$A$9:$AM$280,7,0)</f>
        <v>0</v>
      </c>
      <c r="H49" s="15">
        <f>VLOOKUP($A49,[2]Hoja1!$A$9:$AM$280,5,0)+VLOOKUP($A49,[2]Hoja1!$A$9:$AM$280,6,0)</f>
        <v>0</v>
      </c>
      <c r="I49" s="15">
        <f>VLOOKUP($A49,[2]Hoja1!$A$9:$AM$280,4,0)</f>
        <v>0</v>
      </c>
      <c r="J49" s="15">
        <f>VLOOKUP($A49,[2]Hoja1!$A$9:$AM$280,8,0)+VLOOKUP($A49,[2]Hoja1!$A$9:$AM$280,9,0)+VLOOKUP($A49,[2]Hoja1!$A$9:$AM$280,10,0)+VLOOKUP($A49,[2]Hoja1!$A$9:$AM$280,11,0)</f>
        <v>2000</v>
      </c>
      <c r="K49" s="16">
        <f t="shared" si="14"/>
        <v>11168</v>
      </c>
      <c r="L49" s="15">
        <f>VLOOKUP($A49,[2]Hoja1!$A$9:$AM$280,34,0)</f>
        <v>6617.92</v>
      </c>
      <c r="M49" s="16">
        <f t="shared" si="15"/>
        <v>4550.08</v>
      </c>
    </row>
    <row r="50" spans="1:13" s="11" customFormat="1" ht="10.5" customHeight="1" x14ac:dyDescent="0.25">
      <c r="A50" s="12" t="s">
        <v>40</v>
      </c>
      <c r="B50" s="13" t="s">
        <v>41</v>
      </c>
      <c r="C50" s="14" t="s">
        <v>17</v>
      </c>
      <c r="D50" s="14" t="s">
        <v>18</v>
      </c>
      <c r="E50" s="15">
        <f t="shared" si="13"/>
        <v>237.54599999999999</v>
      </c>
      <c r="F50" s="15">
        <f>VLOOKUP($A50,[2]Hoja1!$A$9:$AM$280,3,0)</f>
        <v>7126.38</v>
      </c>
      <c r="G50" s="15">
        <f>VLOOKUP($A50,[2]Hoja1!$A$9:$AM$280,7,0)</f>
        <v>0</v>
      </c>
      <c r="H50" s="15">
        <f>VLOOKUP($A50,[2]Hoja1!$A$9:$AM$280,5,0)+VLOOKUP($A50,[2]Hoja1!$A$9:$AM$280,6,0)</f>
        <v>0</v>
      </c>
      <c r="I50" s="15">
        <f>VLOOKUP($A50,[2]Hoja1!$A$9:$AM$280,4,0)</f>
        <v>0</v>
      </c>
      <c r="J50" s="15">
        <f>VLOOKUP($A50,[2]Hoja1!$A$9:$AM$280,8,0)+VLOOKUP($A50,[2]Hoja1!$A$9:$AM$280,9,0)+VLOOKUP($A50,[2]Hoja1!$A$9:$AM$280,10,0)+VLOOKUP($A50,[2]Hoja1!$A$9:$AM$280,11,0)</f>
        <v>950</v>
      </c>
      <c r="K50" s="16">
        <f t="shared" si="14"/>
        <v>8076.38</v>
      </c>
      <c r="L50" s="15">
        <f>VLOOKUP($A50,[2]Hoja1!$A$9:$AM$280,34,0)</f>
        <v>822.56</v>
      </c>
      <c r="M50" s="16">
        <f t="shared" si="15"/>
        <v>7253.82</v>
      </c>
    </row>
    <row r="51" spans="1:13" s="11" customFormat="1" ht="10.5" customHeight="1" x14ac:dyDescent="0.25">
      <c r="A51" s="12" t="s">
        <v>57</v>
      </c>
      <c r="B51" s="13" t="s">
        <v>58</v>
      </c>
      <c r="C51" s="14" t="s">
        <v>17</v>
      </c>
      <c r="D51" s="14" t="s">
        <v>18</v>
      </c>
      <c r="E51" s="15">
        <f t="shared" si="13"/>
        <v>499.57333333333338</v>
      </c>
      <c r="F51" s="15">
        <f>VLOOKUP($A51,[2]Hoja1!$A$9:$AM$280,3,0)</f>
        <v>14987.2</v>
      </c>
      <c r="G51" s="15">
        <f>VLOOKUP($A51,[2]Hoja1!$A$9:$AM$280,7,0)</f>
        <v>0</v>
      </c>
      <c r="H51" s="15">
        <f>VLOOKUP($A51,[2]Hoja1!$A$9:$AM$280,5,0)+VLOOKUP($A51,[2]Hoja1!$A$9:$AM$280,6,0)</f>
        <v>0</v>
      </c>
      <c r="I51" s="15">
        <f>VLOOKUP($A51,[2]Hoja1!$A$9:$AM$280,4,0)</f>
        <v>516.79999999999995</v>
      </c>
      <c r="J51" s="15">
        <f>VLOOKUP($A51,[2]Hoja1!$A$9:$AM$280,8,0)+VLOOKUP($A51,[2]Hoja1!$A$9:$AM$280,9,0)+VLOOKUP($A51,[2]Hoja1!$A$9:$AM$280,10,0)+VLOOKUP($A51,[2]Hoja1!$A$9:$AM$280,11,0)</f>
        <v>2000</v>
      </c>
      <c r="K51" s="16">
        <f t="shared" si="14"/>
        <v>17504</v>
      </c>
      <c r="L51" s="15">
        <f>VLOOKUP($A51,[2]Hoja1!$A$9:$AM$280,34,0)</f>
        <v>8357.58</v>
      </c>
      <c r="M51" s="16">
        <f t="shared" si="15"/>
        <v>9146.42</v>
      </c>
    </row>
    <row r="52" spans="1:13" s="11" customFormat="1" ht="10.5" customHeight="1" x14ac:dyDescent="0.25">
      <c r="A52" s="12" t="s">
        <v>59</v>
      </c>
      <c r="B52" s="13" t="s">
        <v>60</v>
      </c>
      <c r="C52" s="14" t="s">
        <v>61</v>
      </c>
      <c r="D52" s="14" t="s">
        <v>18</v>
      </c>
      <c r="E52" s="15">
        <f t="shared" si="13"/>
        <v>525</v>
      </c>
      <c r="F52" s="15">
        <f>VLOOKUP($A52,[2]Hoja1!$A$9:$AM$280,3,0)</f>
        <v>15750</v>
      </c>
      <c r="G52" s="15">
        <f>VLOOKUP($A52,[2]Hoja1!$A$9:$AM$280,7,0)</f>
        <v>0</v>
      </c>
      <c r="H52" s="15">
        <f>VLOOKUP($A52,[2]Hoja1!$A$9:$AM$280,5,0)+VLOOKUP($A52,[2]Hoja1!$A$9:$AM$280,6,0)</f>
        <v>0</v>
      </c>
      <c r="I52" s="15">
        <f>VLOOKUP($A52,[2]Hoja1!$A$9:$AM$280,4,0)</f>
        <v>0</v>
      </c>
      <c r="J52" s="15">
        <f>VLOOKUP($A52,[2]Hoja1!$A$9:$AM$280,8,0)+VLOOKUP($A52,[2]Hoja1!$A$9:$AM$280,9,0)+VLOOKUP($A52,[2]Hoja1!$A$9:$AM$280,10,0)+VLOOKUP($A52,[2]Hoja1!$A$9:$AM$280,11,0)</f>
        <v>0</v>
      </c>
      <c r="K52" s="16">
        <f t="shared" si="14"/>
        <v>15750</v>
      </c>
      <c r="L52" s="15">
        <f>VLOOKUP($A52,[2]Hoja1!$A$9:$AM$280,34,0)</f>
        <v>4232.3</v>
      </c>
      <c r="M52" s="16">
        <f t="shared" si="15"/>
        <v>11517.7</v>
      </c>
    </row>
    <row r="53" spans="1:13" s="11" customFormat="1" ht="10.5" customHeight="1" x14ac:dyDescent="0.25">
      <c r="A53" s="12" t="s">
        <v>62</v>
      </c>
      <c r="B53" s="13" t="s">
        <v>63</v>
      </c>
      <c r="C53" s="14" t="s">
        <v>64</v>
      </c>
      <c r="D53" s="14" t="s">
        <v>18</v>
      </c>
      <c r="E53" s="15">
        <f t="shared" si="13"/>
        <v>212.8</v>
      </c>
      <c r="F53" s="15">
        <f>VLOOKUP($A53,[2]Hoja1!$A$9:$AM$280,3,0)</f>
        <v>6384</v>
      </c>
      <c r="G53" s="15">
        <f>VLOOKUP($A53,[2]Hoja1!$A$9:$AM$280,7,0)</f>
        <v>0</v>
      </c>
      <c r="H53" s="15">
        <f>VLOOKUP($A53,[2]Hoja1!$A$9:$AM$280,5,0)+VLOOKUP($A53,[2]Hoja1!$A$9:$AM$280,6,0)</f>
        <v>0</v>
      </c>
      <c r="I53" s="15">
        <f>VLOOKUP($A53,[2]Hoja1!$A$9:$AM$280,4,0)</f>
        <v>0</v>
      </c>
      <c r="J53" s="15">
        <f>VLOOKUP($A53,[2]Hoja1!$A$9:$AM$280,8,0)+VLOOKUP($A53,[2]Hoja1!$A$9:$AM$280,9,0)+VLOOKUP($A53,[2]Hoja1!$A$9:$AM$280,10,0)+VLOOKUP($A53,[2]Hoja1!$A$9:$AM$280,11,0)</f>
        <v>0</v>
      </c>
      <c r="K53" s="16">
        <f t="shared" si="14"/>
        <v>6384</v>
      </c>
      <c r="L53" s="15">
        <f>VLOOKUP($A53,[2]Hoja1!$A$9:$AM$280,34,0)</f>
        <v>349.32</v>
      </c>
      <c r="M53" s="16">
        <f t="shared" si="15"/>
        <v>6034.68</v>
      </c>
    </row>
    <row r="54" spans="1:13" s="11" customFormat="1" ht="10.5" customHeight="1" x14ac:dyDescent="0.25">
      <c r="A54" s="12" t="s">
        <v>169</v>
      </c>
      <c r="B54" s="13" t="s">
        <v>66</v>
      </c>
      <c r="C54" s="14" t="s">
        <v>65</v>
      </c>
      <c r="D54" s="14" t="s">
        <v>18</v>
      </c>
      <c r="E54" s="15">
        <f t="shared" si="13"/>
        <v>501.1</v>
      </c>
      <c r="F54" s="15">
        <f>VLOOKUP($A54,[2]Hoja1!$A$9:$AM$280,3,0)</f>
        <v>15033</v>
      </c>
      <c r="G54" s="15">
        <f>VLOOKUP($A54,[2]Hoja1!$A$9:$AM$280,7,0)</f>
        <v>0</v>
      </c>
      <c r="H54" s="15">
        <f>VLOOKUP($A54,[2]Hoja1!$A$9:$AM$280,5,0)+VLOOKUP($A54,[2]Hoja1!$A$9:$AM$280,6,0)</f>
        <v>0</v>
      </c>
      <c r="I54" s="15">
        <f>VLOOKUP($A54,[2]Hoja1!$A$9:$AM$280,4,0)</f>
        <v>0</v>
      </c>
      <c r="J54" s="15">
        <f>VLOOKUP($A54,[2]Hoja1!$A$9:$AM$280,8,0)+VLOOKUP($A54,[2]Hoja1!$A$9:$AM$280,9,0)+VLOOKUP($A54,[2]Hoja1!$A$9:$AM$280,10,0)+VLOOKUP($A54,[2]Hoja1!$A$9:$AM$280,11,0)</f>
        <v>2600</v>
      </c>
      <c r="K54" s="16">
        <f t="shared" si="14"/>
        <v>17633</v>
      </c>
      <c r="L54" s="15">
        <f>VLOOKUP($A54,[2]Hoja1!$A$9:$AM$280,34,0)</f>
        <v>5062.84</v>
      </c>
      <c r="M54" s="16">
        <f t="shared" si="15"/>
        <v>12570.16</v>
      </c>
    </row>
    <row r="55" spans="1:13" s="11" customFormat="1" ht="10.5" customHeight="1" x14ac:dyDescent="0.25">
      <c r="A55" s="12" t="s">
        <v>170</v>
      </c>
      <c r="B55" s="13" t="s">
        <v>68</v>
      </c>
      <c r="C55" s="14" t="s">
        <v>65</v>
      </c>
      <c r="D55" s="14" t="s">
        <v>18</v>
      </c>
      <c r="E55" s="15">
        <f t="shared" si="13"/>
        <v>413.2</v>
      </c>
      <c r="F55" s="15">
        <f>VLOOKUP($A55,[2]Hoja1!$A$9:$AM$280,3,0)</f>
        <v>12396</v>
      </c>
      <c r="G55" s="15">
        <f>VLOOKUP($A55,[2]Hoja1!$A$9:$AM$280,7,0)</f>
        <v>0</v>
      </c>
      <c r="H55" s="15">
        <f>VLOOKUP($A55,[2]Hoja1!$A$9:$AM$280,5,0)+VLOOKUP($A55,[2]Hoja1!$A$9:$AM$280,6,0)</f>
        <v>0</v>
      </c>
      <c r="I55" s="15">
        <f>VLOOKUP($A55,[2]Hoja1!$A$9:$AM$280,4,0)</f>
        <v>0</v>
      </c>
      <c r="J55" s="15">
        <f>VLOOKUP($A55,[2]Hoja1!$A$9:$AM$280,8,0)+VLOOKUP($A55,[2]Hoja1!$A$9:$AM$280,9,0)+VLOOKUP($A55,[2]Hoja1!$A$9:$AM$280,10,0)+VLOOKUP($A55,[2]Hoja1!$A$9:$AM$280,11,0)</f>
        <v>2600</v>
      </c>
      <c r="K55" s="16">
        <f t="shared" si="14"/>
        <v>14996</v>
      </c>
      <c r="L55" s="15">
        <f>VLOOKUP($A55,[2]Hoja1!$A$9:$AM$280,34,0)</f>
        <v>2641.2</v>
      </c>
      <c r="M55" s="16">
        <f t="shared" si="15"/>
        <v>12354.8</v>
      </c>
    </row>
    <row r="56" spans="1:13" s="11" customFormat="1" ht="10.5" customHeight="1" x14ac:dyDescent="0.25">
      <c r="A56" s="12" t="s">
        <v>171</v>
      </c>
      <c r="B56" s="13" t="s">
        <v>120</v>
      </c>
      <c r="C56" s="14" t="s">
        <v>65</v>
      </c>
      <c r="D56" s="14" t="s">
        <v>189</v>
      </c>
      <c r="E56" s="15">
        <f t="shared" si="13"/>
        <v>141.69999999999999</v>
      </c>
      <c r="F56" s="15">
        <f>VLOOKUP($A56,[2]Hoja1!$A$9:$AM$280,3,0)</f>
        <v>4251</v>
      </c>
      <c r="G56" s="15">
        <f>VLOOKUP($A56,[2]Hoja1!$A$9:$AM$280,7,0)</f>
        <v>0</v>
      </c>
      <c r="H56" s="15">
        <f>VLOOKUP($A56,[2]Hoja1!$A$9:$AM$280,5,0)+VLOOKUP($A56,[2]Hoja1!$A$9:$AM$280,6,0)</f>
        <v>0</v>
      </c>
      <c r="I56" s="15">
        <f>VLOOKUP($A56,[2]Hoja1!$A$9:$AM$280,4,0)</f>
        <v>0</v>
      </c>
      <c r="J56" s="15">
        <f>VLOOKUP($A56,[2]Hoja1!$A$9:$AM$280,8,0)+VLOOKUP($A56,[2]Hoja1!$A$9:$AM$280,9,0)+VLOOKUP($A56,[2]Hoja1!$A$9:$AM$280,10,0)+VLOOKUP($A56,[2]Hoja1!$A$9:$AM$280,11,0)</f>
        <v>0</v>
      </c>
      <c r="K56" s="16">
        <f t="shared" si="14"/>
        <v>4251</v>
      </c>
      <c r="L56" s="15">
        <f>VLOOKUP($A56,[2]Hoja1!$A$9:$AM$280,34,0)</f>
        <v>-133.86000000000001</v>
      </c>
      <c r="M56" s="16">
        <f t="shared" si="15"/>
        <v>4384.8599999999997</v>
      </c>
    </row>
    <row r="57" spans="1:13" s="11" customFormat="1" ht="10.5" customHeight="1" x14ac:dyDescent="0.25">
      <c r="A57" s="12" t="s">
        <v>172</v>
      </c>
      <c r="B57" s="13" t="s">
        <v>121</v>
      </c>
      <c r="C57" s="14" t="s">
        <v>65</v>
      </c>
      <c r="D57" s="14" t="s">
        <v>189</v>
      </c>
      <c r="E57" s="15">
        <f t="shared" si="13"/>
        <v>141.69999999999999</v>
      </c>
      <c r="F57" s="15">
        <f>VLOOKUP($A57,[2]Hoja1!$A$9:$AM$280,3,0)</f>
        <v>4251</v>
      </c>
      <c r="G57" s="15">
        <f>VLOOKUP($A57,[2]Hoja1!$A$9:$AM$280,7,0)</f>
        <v>0</v>
      </c>
      <c r="H57" s="15">
        <f>VLOOKUP($A57,[2]Hoja1!$A$9:$AM$280,5,0)+VLOOKUP($A57,[2]Hoja1!$A$9:$AM$280,6,0)</f>
        <v>0</v>
      </c>
      <c r="I57" s="15">
        <f>VLOOKUP($A57,[2]Hoja1!$A$9:$AM$280,4,0)</f>
        <v>0</v>
      </c>
      <c r="J57" s="15">
        <f>VLOOKUP($A57,[2]Hoja1!$A$9:$AM$280,8,0)+VLOOKUP($A57,[2]Hoja1!$A$9:$AM$280,9,0)+VLOOKUP($A57,[2]Hoja1!$A$9:$AM$280,10,0)+VLOOKUP($A57,[2]Hoja1!$A$9:$AM$280,11,0)</f>
        <v>0</v>
      </c>
      <c r="K57" s="16">
        <f t="shared" si="14"/>
        <v>4251</v>
      </c>
      <c r="L57" s="15">
        <f>VLOOKUP($A57,[2]Hoja1!$A$9:$AM$280,34,0)</f>
        <v>-133.86000000000001</v>
      </c>
      <c r="M57" s="16">
        <f t="shared" si="15"/>
        <v>4384.8599999999997</v>
      </c>
    </row>
    <row r="58" spans="1:13" s="11" customFormat="1" ht="10.5" customHeight="1" x14ac:dyDescent="0.25">
      <c r="A58" s="12" t="s">
        <v>157</v>
      </c>
      <c r="B58" s="13" t="s">
        <v>69</v>
      </c>
      <c r="C58" s="14" t="s">
        <v>70</v>
      </c>
      <c r="D58" s="14" t="s">
        <v>189</v>
      </c>
      <c r="E58" s="15">
        <f t="shared" si="13"/>
        <v>233.32999999999998</v>
      </c>
      <c r="F58" s="15">
        <f>VLOOKUP($A58,[2]Hoja1!$A$9:$AM$280,3,0)</f>
        <v>6999.9</v>
      </c>
      <c r="G58" s="15">
        <f>VLOOKUP($A58,[2]Hoja1!$A$9:$AM$280,7,0)</f>
        <v>0</v>
      </c>
      <c r="H58" s="15">
        <f>VLOOKUP($A58,[2]Hoja1!$A$9:$AM$280,5,0)+VLOOKUP($A58,[2]Hoja1!$A$9:$AM$280,6,0)</f>
        <v>0</v>
      </c>
      <c r="I58" s="15">
        <f>VLOOKUP($A58,[2]Hoja1!$A$9:$AM$280,4,0)</f>
        <v>0</v>
      </c>
      <c r="J58" s="15">
        <f>VLOOKUP($A58,[2]Hoja1!$A$9:$AM$280,8,0)+VLOOKUP($A58,[2]Hoja1!$A$9:$AM$280,9,0)+VLOOKUP($A58,[2]Hoja1!$A$9:$AM$280,10,0)+VLOOKUP($A58,[2]Hoja1!$A$9:$AM$280,11,0)</f>
        <v>1476.42</v>
      </c>
      <c r="K58" s="16">
        <f t="shared" si="14"/>
        <v>8476.32</v>
      </c>
      <c r="L58" s="15">
        <f>VLOOKUP($A58,[2]Hoja1!$A$9:$AM$280,34,0)</f>
        <v>884.48</v>
      </c>
      <c r="M58" s="16">
        <f t="shared" si="15"/>
        <v>7591.84</v>
      </c>
    </row>
    <row r="59" spans="1:13" s="11" customFormat="1" ht="10.5" customHeight="1" x14ac:dyDescent="0.25">
      <c r="A59" s="12" t="s">
        <v>158</v>
      </c>
      <c r="B59" s="13" t="s">
        <v>71</v>
      </c>
      <c r="C59" s="14" t="s">
        <v>70</v>
      </c>
      <c r="D59" s="14" t="s">
        <v>189</v>
      </c>
      <c r="E59" s="15">
        <f t="shared" si="13"/>
        <v>300</v>
      </c>
      <c r="F59" s="15">
        <f>VLOOKUP($A59,[2]Hoja1!$A$9:$AM$280,3,0)</f>
        <v>9000</v>
      </c>
      <c r="G59" s="15">
        <f>VLOOKUP($A59,[2]Hoja1!$A$9:$AM$280,7,0)</f>
        <v>0</v>
      </c>
      <c r="H59" s="15">
        <f>VLOOKUP($A59,[2]Hoja1!$A$9:$AM$280,5,0)+VLOOKUP($A59,[2]Hoja1!$A$9:$AM$280,6,0)</f>
        <v>0</v>
      </c>
      <c r="I59" s="15">
        <f>VLOOKUP($A59,[2]Hoja1!$A$9:$AM$280,4,0)</f>
        <v>0</v>
      </c>
      <c r="J59" s="15">
        <f>VLOOKUP($A59,[2]Hoja1!$A$9:$AM$280,8,0)+VLOOKUP($A59,[2]Hoja1!$A$9:$AM$280,9,0)+VLOOKUP($A59,[2]Hoja1!$A$9:$AM$280,10,0)+VLOOKUP($A59,[2]Hoja1!$A$9:$AM$280,11,0)</f>
        <v>2900</v>
      </c>
      <c r="K59" s="16">
        <f t="shared" si="14"/>
        <v>11900</v>
      </c>
      <c r="L59" s="15">
        <f>VLOOKUP($A59,[2]Hoja1!$A$9:$AM$280,34,0)</f>
        <v>1455.4</v>
      </c>
      <c r="M59" s="16">
        <f t="shared" si="15"/>
        <v>10444.6</v>
      </c>
    </row>
    <row r="60" spans="1:13" s="11" customFormat="1" ht="10.5" customHeight="1" x14ac:dyDescent="0.25">
      <c r="A60" s="12" t="s">
        <v>122</v>
      </c>
      <c r="B60" s="13" t="s">
        <v>125</v>
      </c>
      <c r="C60" s="14" t="s">
        <v>126</v>
      </c>
      <c r="D60" s="14" t="s">
        <v>189</v>
      </c>
      <c r="E60" s="15">
        <f t="shared" si="13"/>
        <v>348</v>
      </c>
      <c r="F60" s="15">
        <f>VLOOKUP($A60,[2]Hoja1!$A$9:$AM$280,3,0)</f>
        <v>10440</v>
      </c>
      <c r="G60" s="15">
        <f>VLOOKUP($A60,[2]Hoja1!$A$9:$AM$280,7,0)</f>
        <v>0</v>
      </c>
      <c r="H60" s="15">
        <f>VLOOKUP($A60,[2]Hoja1!$A$9:$AM$280,5,0)+VLOOKUP($A60,[2]Hoja1!$A$9:$AM$280,6,0)</f>
        <v>0</v>
      </c>
      <c r="I60" s="15">
        <f>VLOOKUP($A60,[2]Hoja1!$A$9:$AM$280,4,0)</f>
        <v>0</v>
      </c>
      <c r="J60" s="15">
        <f>VLOOKUP($A60,[2]Hoja1!$A$9:$AM$280,8,0)+VLOOKUP($A60,[2]Hoja1!$A$9:$AM$280,9,0)+VLOOKUP($A60,[2]Hoja1!$A$9:$AM$280,10,0)+VLOOKUP($A60,[2]Hoja1!$A$9:$AM$280,11,0)</f>
        <v>6989.48</v>
      </c>
      <c r="K60" s="16">
        <f t="shared" si="14"/>
        <v>17429.48</v>
      </c>
      <c r="L60" s="15">
        <f>VLOOKUP($A60,[2]Hoja1!$A$9:$AM$280,34,0)</f>
        <v>2794.22</v>
      </c>
      <c r="M60" s="16">
        <f t="shared" si="15"/>
        <v>14635.26</v>
      </c>
    </row>
    <row r="61" spans="1:13" s="11" customFormat="1" ht="10.5" customHeight="1" x14ac:dyDescent="0.25">
      <c r="A61" s="12" t="s">
        <v>190</v>
      </c>
      <c r="B61" s="13" t="s">
        <v>191</v>
      </c>
      <c r="C61" s="14" t="s">
        <v>192</v>
      </c>
      <c r="D61" s="14" t="s">
        <v>189</v>
      </c>
      <c r="E61" s="15">
        <f t="shared" si="13"/>
        <v>348</v>
      </c>
      <c r="F61" s="15">
        <f>VLOOKUP($A61,[2]Hoja1!$A$9:$AM$280,3,0)</f>
        <v>10440</v>
      </c>
      <c r="G61" s="15">
        <f>VLOOKUP($A61,[2]Hoja1!$A$9:$AM$280,7,0)</f>
        <v>0</v>
      </c>
      <c r="H61" s="15">
        <f>VLOOKUP($A61,[2]Hoja1!$A$9:$AM$280,5,0)+VLOOKUP($A61,[2]Hoja1!$A$9:$AM$280,6,0)</f>
        <v>0</v>
      </c>
      <c r="I61" s="15">
        <f>VLOOKUP($A61,[2]Hoja1!$A$9:$AM$280,4,0)</f>
        <v>0</v>
      </c>
      <c r="J61" s="15">
        <f>VLOOKUP($A61,[2]Hoja1!$A$9:$AM$280,8,0)+VLOOKUP($A61,[2]Hoja1!$A$9:$AM$280,9,0)+VLOOKUP($A61,[2]Hoja1!$A$9:$AM$280,10,0)+VLOOKUP($A61,[2]Hoja1!$A$9:$AM$280,11,0)</f>
        <v>6989.48</v>
      </c>
      <c r="K61" s="16">
        <f t="shared" si="14"/>
        <v>17429.48</v>
      </c>
      <c r="L61" s="15">
        <f>VLOOKUP($A61,[2]Hoja1!$A$9:$AM$280,34,0)</f>
        <v>2794.22</v>
      </c>
      <c r="M61" s="16">
        <f t="shared" si="15"/>
        <v>14635.26</v>
      </c>
    </row>
    <row r="62" spans="1:13" s="11" customFormat="1" ht="10.5" customHeight="1" x14ac:dyDescent="0.25">
      <c r="A62" s="12" t="s">
        <v>193</v>
      </c>
      <c r="B62" s="13" t="s">
        <v>194</v>
      </c>
      <c r="C62" s="14" t="s">
        <v>65</v>
      </c>
      <c r="D62" s="14" t="s">
        <v>189</v>
      </c>
      <c r="E62" s="15">
        <f t="shared" si="13"/>
        <v>200</v>
      </c>
      <c r="F62" s="15">
        <f>VLOOKUP($A62,[2]Hoja1!$A$9:$AM$280,3,0)</f>
        <v>6000</v>
      </c>
      <c r="G62" s="15">
        <f>VLOOKUP($A62,[2]Hoja1!$A$9:$AM$280,7,0)</f>
        <v>0</v>
      </c>
      <c r="H62" s="15">
        <f>VLOOKUP($A62,[2]Hoja1!$A$9:$AM$280,5,0)+VLOOKUP($A62,[2]Hoja1!$A$9:$AM$280,6,0)</f>
        <v>0</v>
      </c>
      <c r="I62" s="15">
        <f>VLOOKUP($A62,[2]Hoja1!$A$9:$AM$280,4,0)</f>
        <v>0</v>
      </c>
      <c r="J62" s="15">
        <f>VLOOKUP($A62,[2]Hoja1!$A$9:$AM$280,8,0)+VLOOKUP($A62,[2]Hoja1!$A$9:$AM$280,9,0)+VLOOKUP($A62,[2]Hoja1!$A$9:$AM$280,10,0)+VLOOKUP($A62,[2]Hoja1!$A$9:$AM$280,11,0)</f>
        <v>3940</v>
      </c>
      <c r="K62" s="16">
        <f t="shared" si="14"/>
        <v>9940</v>
      </c>
      <c r="L62" s="15">
        <f>VLOOKUP($A62,[2]Hoja1!$A$9:$AM$280,34,0)</f>
        <v>1084.6199999999999</v>
      </c>
      <c r="M62" s="16">
        <f t="shared" si="15"/>
        <v>8855.380000000001</v>
      </c>
    </row>
    <row r="63" spans="1:13" s="11" customFormat="1" ht="10.5" customHeight="1" x14ac:dyDescent="0.25">
      <c r="A63" s="12" t="s">
        <v>218</v>
      </c>
      <c r="B63" s="13" t="s">
        <v>219</v>
      </c>
      <c r="C63" s="14" t="s">
        <v>65</v>
      </c>
      <c r="D63" s="14" t="s">
        <v>189</v>
      </c>
      <c r="E63" s="15">
        <f t="shared" si="13"/>
        <v>150</v>
      </c>
      <c r="F63" s="15">
        <f>VLOOKUP($A63,[2]Hoja1!$A$9:$AM$280,3,0)</f>
        <v>4500</v>
      </c>
      <c r="G63" s="15">
        <f>VLOOKUP($A63,[2]Hoja1!$A$9:$AM$280,7,0)</f>
        <v>0</v>
      </c>
      <c r="H63" s="15">
        <f>VLOOKUP($A63,[2]Hoja1!$A$9:$AM$280,5,0)+VLOOKUP($A63,[2]Hoja1!$A$9:$AM$280,6,0)</f>
        <v>0</v>
      </c>
      <c r="I63" s="15">
        <f>VLOOKUP($A63,[2]Hoja1!$A$9:$AM$280,4,0)</f>
        <v>0</v>
      </c>
      <c r="J63" s="15">
        <f>VLOOKUP($A63,[2]Hoja1!$A$9:$AM$280,8,0)+VLOOKUP($A63,[2]Hoja1!$A$9:$AM$280,9,0)+VLOOKUP($A63,[2]Hoja1!$A$9:$AM$280,10,0)+VLOOKUP($A63,[2]Hoja1!$A$9:$AM$280,11,0)</f>
        <v>2500</v>
      </c>
      <c r="K63" s="16">
        <f t="shared" si="14"/>
        <v>7000</v>
      </c>
      <c r="L63" s="15">
        <f>VLOOKUP($A63,[2]Hoja1!$A$9:$AM$280,34,0)</f>
        <v>423</v>
      </c>
      <c r="M63" s="16">
        <f t="shared" si="15"/>
        <v>6577</v>
      </c>
    </row>
    <row r="64" spans="1:13" s="11" customFormat="1" ht="10.5" customHeight="1" x14ac:dyDescent="0.25">
      <c r="A64" s="12" t="s">
        <v>224</v>
      </c>
      <c r="B64" s="13" t="s">
        <v>225</v>
      </c>
      <c r="C64" s="14" t="s">
        <v>65</v>
      </c>
      <c r="D64" s="14" t="s">
        <v>189</v>
      </c>
      <c r="E64" s="15">
        <f t="shared" si="13"/>
        <v>150</v>
      </c>
      <c r="F64" s="15">
        <f>VLOOKUP($A64,[2]Hoja1!$A$9:$AM$280,3,0)</f>
        <v>4500</v>
      </c>
      <c r="G64" s="15">
        <f>VLOOKUP($A64,[2]Hoja1!$A$9:$AM$280,7,0)</f>
        <v>0</v>
      </c>
      <c r="H64" s="15">
        <f>VLOOKUP($A64,[2]Hoja1!$A$9:$AM$280,5,0)+VLOOKUP($A64,[2]Hoja1!$A$9:$AM$280,6,0)</f>
        <v>0</v>
      </c>
      <c r="I64" s="15">
        <f>VLOOKUP($A64,[2]Hoja1!$A$9:$AM$280,4,0)</f>
        <v>0</v>
      </c>
      <c r="J64" s="15">
        <f>VLOOKUP($A64,[2]Hoja1!$A$9:$AM$280,8,0)+VLOOKUP($A64,[2]Hoja1!$A$9:$AM$280,9,0)+VLOOKUP($A64,[2]Hoja1!$A$9:$AM$280,10,0)+VLOOKUP($A64,[2]Hoja1!$A$9:$AM$280,11,0)</f>
        <v>2500</v>
      </c>
      <c r="K64" s="16">
        <f t="shared" si="14"/>
        <v>7000</v>
      </c>
      <c r="L64" s="15">
        <f>VLOOKUP($A64,[2]Hoja1!$A$9:$AM$280,34,0)</f>
        <v>423</v>
      </c>
      <c r="M64" s="16">
        <f t="shared" si="15"/>
        <v>6577</v>
      </c>
    </row>
    <row r="65" spans="1:13" s="11" customFormat="1" ht="10.5" customHeight="1" x14ac:dyDescent="0.25">
      <c r="A65" s="12" t="s">
        <v>230</v>
      </c>
      <c r="B65" s="13" t="s">
        <v>231</v>
      </c>
      <c r="C65" s="14" t="s">
        <v>65</v>
      </c>
      <c r="D65" s="14" t="s">
        <v>189</v>
      </c>
      <c r="E65" s="15">
        <f t="shared" si="13"/>
        <v>200</v>
      </c>
      <c r="F65" s="15">
        <f>VLOOKUP($A65,[2]Hoja1!$A$9:$AM$280,3,0)</f>
        <v>6000</v>
      </c>
      <c r="G65" s="15">
        <f>VLOOKUP($A65,[2]Hoja1!$A$9:$AM$280,7,0)</f>
        <v>0</v>
      </c>
      <c r="H65" s="15">
        <f>VLOOKUP($A65,[2]Hoja1!$A$9:$AM$280,5,0)+VLOOKUP($A65,[2]Hoja1!$A$9:$AM$280,6,0)</f>
        <v>0</v>
      </c>
      <c r="I65" s="15">
        <f>VLOOKUP($A65,[2]Hoja1!$A$9:$AM$280,4,0)</f>
        <v>0</v>
      </c>
      <c r="J65" s="15">
        <f>VLOOKUP($A65,[2]Hoja1!$A$9:$AM$280,8,0)+VLOOKUP($A65,[2]Hoja1!$A$9:$AM$280,9,0)+VLOOKUP($A65,[2]Hoja1!$A$9:$AM$280,10,0)+VLOOKUP($A65,[2]Hoja1!$A$9:$AM$280,11,0)</f>
        <v>2500</v>
      </c>
      <c r="K65" s="16">
        <f t="shared" si="14"/>
        <v>8500</v>
      </c>
      <c r="L65" s="15">
        <f>VLOOKUP($A65,[2]Hoja1!$A$9:$AM$280,34,0)</f>
        <v>857.3</v>
      </c>
      <c r="M65" s="16">
        <f t="shared" si="15"/>
        <v>7642.7</v>
      </c>
    </row>
    <row r="66" spans="1:13" s="11" customFormat="1" ht="10.5" customHeight="1" x14ac:dyDescent="0.25">
      <c r="A66" s="12" t="s">
        <v>241</v>
      </c>
      <c r="B66" s="13" t="s">
        <v>242</v>
      </c>
      <c r="C66" s="14" t="s">
        <v>48</v>
      </c>
      <c r="D66" s="14" t="s">
        <v>189</v>
      </c>
      <c r="E66" s="15">
        <f t="shared" si="13"/>
        <v>132.53333333333333</v>
      </c>
      <c r="F66" s="15">
        <f>VLOOKUP($A66,[2]Hoja1!$A$9:$AM$280,3,0)</f>
        <v>3976</v>
      </c>
      <c r="G66" s="15">
        <f>VLOOKUP($A66,[2]Hoja1!$A$9:$AM$280,7,0)</f>
        <v>0</v>
      </c>
      <c r="H66" s="15">
        <f>VLOOKUP($A66,[2]Hoja1!$A$9:$AM$280,5,0)+VLOOKUP($A66,[2]Hoja1!$A$9:$AM$280,6,0)</f>
        <v>0</v>
      </c>
      <c r="I66" s="15">
        <f>VLOOKUP($A66,[2]Hoja1!$A$9:$AM$280,4,0)</f>
        <v>0</v>
      </c>
      <c r="J66" s="15">
        <f>VLOOKUP($A66,[2]Hoja1!$A$9:$AM$280,8,0)+VLOOKUP($A66,[2]Hoja1!$A$9:$AM$280,9,0)+VLOOKUP($A66,[2]Hoja1!$A$9:$AM$280,10,0)+VLOOKUP($A66,[2]Hoja1!$A$9:$AM$280,11,0)</f>
        <v>0</v>
      </c>
      <c r="K66" s="16">
        <f t="shared" si="14"/>
        <v>3976</v>
      </c>
      <c r="L66" s="15">
        <f>VLOOKUP($A66,[2]Hoja1!$A$9:$AM$280,34,0)</f>
        <v>-40.200000000000003</v>
      </c>
      <c r="M66" s="16">
        <f t="shared" ref="M66:M67" si="16">+K66-L66</f>
        <v>4016.2</v>
      </c>
    </row>
    <row r="67" spans="1:13" s="11" customFormat="1" ht="10.5" customHeight="1" x14ac:dyDescent="0.25">
      <c r="A67" s="12" t="s">
        <v>243</v>
      </c>
      <c r="B67" s="13" t="s">
        <v>244</v>
      </c>
      <c r="C67" s="14" t="s">
        <v>17</v>
      </c>
      <c r="D67" s="14" t="s">
        <v>189</v>
      </c>
      <c r="E67" s="15">
        <f>+F67/15</f>
        <v>300</v>
      </c>
      <c r="F67" s="15">
        <f>VLOOKUP($A67,[2]Hoja1!$A$9:$AM$280,3,0)</f>
        <v>4500</v>
      </c>
      <c r="G67" s="15">
        <f>VLOOKUP($A67,[2]Hoja1!$A$9:$AM$280,7,0)</f>
        <v>0</v>
      </c>
      <c r="H67" s="15">
        <f>VLOOKUP($A67,[2]Hoja1!$A$9:$AM$280,5,0)+VLOOKUP($A67,[2]Hoja1!$A$9:$AM$280,6,0)</f>
        <v>0</v>
      </c>
      <c r="I67" s="15">
        <f>VLOOKUP($A67,[2]Hoja1!$A$9:$AM$280,4,0)</f>
        <v>0</v>
      </c>
      <c r="J67" s="15">
        <f>VLOOKUP($A67,[2]Hoja1!$A$9:$AM$280,8,0)+VLOOKUP($A67,[2]Hoja1!$A$9:$AM$280,9,0)+VLOOKUP($A67,[2]Hoja1!$A$9:$AM$280,10,0)+VLOOKUP($A67,[2]Hoja1!$A$9:$AM$280,11,0)</f>
        <v>5500</v>
      </c>
      <c r="K67" s="16">
        <f t="shared" si="14"/>
        <v>10000</v>
      </c>
      <c r="L67" s="15">
        <f>VLOOKUP($A67,[2]Hoja1!$A$9:$AM$280,34,0)</f>
        <v>967.42</v>
      </c>
      <c r="M67" s="16">
        <f t="shared" si="16"/>
        <v>9032.58</v>
      </c>
    </row>
    <row r="68" spans="1:13" s="11" customFormat="1" ht="10.5" customHeight="1" x14ac:dyDescent="0.25">
      <c r="A68" s="12" t="s">
        <v>234</v>
      </c>
      <c r="B68" s="13" t="s">
        <v>235</v>
      </c>
      <c r="C68" s="14" t="s">
        <v>48</v>
      </c>
      <c r="D68" s="14" t="s">
        <v>189</v>
      </c>
      <c r="E68" s="15">
        <f t="shared" si="13"/>
        <v>137.26666666666668</v>
      </c>
      <c r="F68" s="15">
        <f>VLOOKUP($A68,[2]Hoja1!$A$9:$AM$280,3,0)</f>
        <v>4118</v>
      </c>
      <c r="G68" s="15">
        <f>VLOOKUP($A68,[2]Hoja1!$A$9:$AM$280,7,0)</f>
        <v>0</v>
      </c>
      <c r="H68" s="15">
        <f>VLOOKUP($A68,[2]Hoja1!$A$9:$AM$280,5,0)+VLOOKUP($A68,[2]Hoja1!$A$9:$AM$280,6,0)</f>
        <v>0</v>
      </c>
      <c r="I68" s="15">
        <f>VLOOKUP($A68,[2]Hoja1!$A$9:$AM$280,4,0)</f>
        <v>0</v>
      </c>
      <c r="J68" s="15">
        <f>VLOOKUP($A68,[2]Hoja1!$A$9:$AM$280,8,0)+VLOOKUP($A68,[2]Hoja1!$A$9:$AM$280,9,0)+VLOOKUP($A68,[2]Hoja1!$A$9:$AM$280,10,0)+VLOOKUP($A68,[2]Hoja1!$A$9:$AM$280,11,0)</f>
        <v>0</v>
      </c>
      <c r="K68" s="16">
        <f t="shared" si="14"/>
        <v>4118</v>
      </c>
      <c r="L68" s="15">
        <f>VLOOKUP($A68,[2]Hoja1!$A$9:$AM$280,34,0)</f>
        <v>-28.24</v>
      </c>
      <c r="M68" s="16">
        <f t="shared" si="15"/>
        <v>4146.24</v>
      </c>
    </row>
    <row r="69" spans="1:13" s="11" customFormat="1" ht="10.5" customHeight="1" x14ac:dyDescent="0.25">
      <c r="A69" s="12"/>
      <c r="B69" s="17"/>
      <c r="C69" s="14"/>
      <c r="D69" s="14"/>
      <c r="E69" s="15"/>
      <c r="F69" s="15"/>
      <c r="G69" s="14"/>
      <c r="H69" s="14"/>
      <c r="I69" s="14"/>
      <c r="J69" s="14"/>
      <c r="K69" s="16"/>
      <c r="L69" s="16"/>
      <c r="M69" s="16"/>
    </row>
    <row r="70" spans="1:13" s="11" customFormat="1" ht="17.25" customHeight="1" x14ac:dyDescent="0.25">
      <c r="A70" s="6" t="s">
        <v>72</v>
      </c>
      <c r="B70" s="7"/>
      <c r="C70" s="8"/>
      <c r="D70" s="8"/>
      <c r="E70" s="9"/>
      <c r="F70" s="9"/>
      <c r="G70" s="8"/>
      <c r="H70" s="8"/>
      <c r="I70" s="8"/>
      <c r="J70" s="8"/>
      <c r="K70" s="10"/>
      <c r="L70" s="10"/>
      <c r="M70" s="10"/>
    </row>
    <row r="71" spans="1:13" s="11" customFormat="1" ht="10.5" customHeight="1" x14ac:dyDescent="0.2">
      <c r="A71" s="29" t="s">
        <v>159</v>
      </c>
      <c r="B71" s="17" t="s">
        <v>73</v>
      </c>
      <c r="C71" s="14" t="s">
        <v>74</v>
      </c>
      <c r="D71" s="14" t="s">
        <v>189</v>
      </c>
      <c r="E71" s="15">
        <f t="shared" ref="E71:E75" si="17">+F71/30</f>
        <v>177.82000000000002</v>
      </c>
      <c r="F71" s="15">
        <f>VLOOKUP($A71,[2]Hoja1!$A$9:$AM$280,3,0)</f>
        <v>5334.6</v>
      </c>
      <c r="G71" s="15">
        <f>VLOOKUP($A71,[2]Hoja1!$A$9:$AM$280,7,0)</f>
        <v>0</v>
      </c>
      <c r="H71" s="15">
        <f>VLOOKUP($A71,[2]Hoja1!$A$9:$AM$280,5,0)+VLOOKUP($A71,[2]Hoja1!$A$9:$AM$280,6,0)</f>
        <v>0</v>
      </c>
      <c r="I71" s="15">
        <f>VLOOKUP($A71,[2]Hoja1!$A$9:$AM$280,4,0)</f>
        <v>0</v>
      </c>
      <c r="J71" s="15">
        <f>VLOOKUP($A71,[2]Hoja1!$A$9:$AM$280,8,0)+VLOOKUP($A71,[2]Hoja1!$A$9:$AM$280,9,0)+VLOOKUP($A71,[2]Hoja1!$A$9:$AM$280,10,0)+VLOOKUP($A71,[2]Hoja1!$A$9:$AM$280,11,0)</f>
        <v>0</v>
      </c>
      <c r="K71" s="16">
        <f t="shared" ref="K71:K75" si="18">SUM(F71:J71)</f>
        <v>5334.6</v>
      </c>
      <c r="L71" s="15">
        <f>VLOOKUP($A71,[2]Hoja1!$A$9:$AM$280,34,0)</f>
        <v>168.66</v>
      </c>
      <c r="M71" s="16">
        <f t="shared" ref="M71:M75" si="19">+K71-L71</f>
        <v>5165.9400000000005</v>
      </c>
    </row>
    <row r="72" spans="1:13" s="11" customFormat="1" ht="10.5" customHeight="1" x14ac:dyDescent="0.2">
      <c r="A72" s="29" t="s">
        <v>155</v>
      </c>
      <c r="B72" s="17" t="s">
        <v>100</v>
      </c>
      <c r="C72" s="14" t="s">
        <v>74</v>
      </c>
      <c r="D72" s="14" t="s">
        <v>189</v>
      </c>
      <c r="E72" s="15">
        <f t="shared" si="17"/>
        <v>141.69999999999999</v>
      </c>
      <c r="F72" s="15">
        <f>VLOOKUP($A72,[2]Hoja1!$A$9:$AM$280,3,0)</f>
        <v>4251</v>
      </c>
      <c r="G72" s="15">
        <f>VLOOKUP($A72,[2]Hoja1!$A$9:$AM$280,7,0)</f>
        <v>0</v>
      </c>
      <c r="H72" s="15">
        <f>VLOOKUP($A72,[2]Hoja1!$A$9:$AM$280,5,0)+VLOOKUP($A72,[2]Hoja1!$A$9:$AM$280,6,0)</f>
        <v>0</v>
      </c>
      <c r="I72" s="15">
        <f>VLOOKUP($A72,[2]Hoja1!$A$9:$AM$280,4,0)</f>
        <v>0</v>
      </c>
      <c r="J72" s="15">
        <f>VLOOKUP($A72,[2]Hoja1!$A$9:$AM$280,8,0)+VLOOKUP($A72,[2]Hoja1!$A$9:$AM$280,9,0)+VLOOKUP($A72,[2]Hoja1!$A$9:$AM$280,10,0)+VLOOKUP($A72,[2]Hoja1!$A$9:$AM$280,11,0)</f>
        <v>0</v>
      </c>
      <c r="K72" s="16">
        <f t="shared" si="18"/>
        <v>4251</v>
      </c>
      <c r="L72" s="15">
        <f>VLOOKUP($A72,[2]Hoja1!$A$9:$AM$280,34,0)</f>
        <v>-133.86000000000001</v>
      </c>
      <c r="M72" s="16">
        <f t="shared" si="19"/>
        <v>4384.8599999999997</v>
      </c>
    </row>
    <row r="73" spans="1:13" s="11" customFormat="1" ht="10.5" customHeight="1" x14ac:dyDescent="0.2">
      <c r="A73" s="29" t="s">
        <v>117</v>
      </c>
      <c r="B73" s="17" t="s">
        <v>75</v>
      </c>
      <c r="C73" s="14" t="s">
        <v>74</v>
      </c>
      <c r="D73" s="14" t="s">
        <v>189</v>
      </c>
      <c r="E73" s="15">
        <f t="shared" si="17"/>
        <v>141.69999999999999</v>
      </c>
      <c r="F73" s="15">
        <f>VLOOKUP($A73,[2]Hoja1!$A$9:$AM$280,3,0)</f>
        <v>4251</v>
      </c>
      <c r="G73" s="15">
        <f>VLOOKUP($A73,[2]Hoja1!$A$9:$AM$280,7,0)</f>
        <v>0</v>
      </c>
      <c r="H73" s="15">
        <f>VLOOKUP($A73,[2]Hoja1!$A$9:$AM$280,5,0)+VLOOKUP($A73,[2]Hoja1!$A$9:$AM$280,6,0)</f>
        <v>0</v>
      </c>
      <c r="I73" s="15">
        <f>VLOOKUP($A73,[2]Hoja1!$A$9:$AM$280,4,0)</f>
        <v>0</v>
      </c>
      <c r="J73" s="15">
        <f>VLOOKUP($A73,[2]Hoja1!$A$9:$AM$280,8,0)+VLOOKUP($A73,[2]Hoja1!$A$9:$AM$280,9,0)+VLOOKUP($A73,[2]Hoja1!$A$9:$AM$280,10,0)+VLOOKUP($A73,[2]Hoja1!$A$9:$AM$280,11,0)</f>
        <v>0</v>
      </c>
      <c r="K73" s="16">
        <f t="shared" si="18"/>
        <v>4251</v>
      </c>
      <c r="L73" s="15">
        <f>VLOOKUP($A73,[2]Hoja1!$A$9:$AM$280,34,0)</f>
        <v>-133.86000000000001</v>
      </c>
      <c r="M73" s="16">
        <f t="shared" si="19"/>
        <v>4384.8599999999997</v>
      </c>
    </row>
    <row r="74" spans="1:13" s="11" customFormat="1" ht="10.5" customHeight="1" x14ac:dyDescent="0.2">
      <c r="A74" s="29" t="s">
        <v>119</v>
      </c>
      <c r="B74" s="17" t="s">
        <v>76</v>
      </c>
      <c r="C74" s="14" t="s">
        <v>74</v>
      </c>
      <c r="D74" s="14" t="s">
        <v>189</v>
      </c>
      <c r="E74" s="15">
        <f t="shared" si="17"/>
        <v>141.69999999999999</v>
      </c>
      <c r="F74" s="15">
        <f>VLOOKUP($A74,[2]Hoja1!$A$9:$AM$280,3,0)</f>
        <v>4251</v>
      </c>
      <c r="G74" s="15">
        <f>VLOOKUP($A74,[2]Hoja1!$A$9:$AM$280,7,0)</f>
        <v>0</v>
      </c>
      <c r="H74" s="15">
        <f>VLOOKUP($A74,[2]Hoja1!$A$9:$AM$280,5,0)+VLOOKUP($A74,[2]Hoja1!$A$9:$AM$280,6,0)</f>
        <v>0</v>
      </c>
      <c r="I74" s="15">
        <f>VLOOKUP($A74,[2]Hoja1!$A$9:$AM$280,4,0)</f>
        <v>0</v>
      </c>
      <c r="J74" s="15">
        <f>VLOOKUP($A74,[2]Hoja1!$A$9:$AM$280,8,0)+VLOOKUP($A74,[2]Hoja1!$A$9:$AM$280,9,0)+VLOOKUP($A74,[2]Hoja1!$A$9:$AM$280,10,0)+VLOOKUP($A74,[2]Hoja1!$A$9:$AM$280,11,0)</f>
        <v>0</v>
      </c>
      <c r="K74" s="16">
        <f t="shared" si="18"/>
        <v>4251</v>
      </c>
      <c r="L74" s="15">
        <f>VLOOKUP($A74,[2]Hoja1!$A$9:$AM$280,34,0)</f>
        <v>-133.86000000000001</v>
      </c>
      <c r="M74" s="16">
        <f t="shared" si="19"/>
        <v>4384.8599999999997</v>
      </c>
    </row>
    <row r="75" spans="1:13" s="11" customFormat="1" ht="10.5" customHeight="1" x14ac:dyDescent="0.2">
      <c r="A75" s="29" t="s">
        <v>181</v>
      </c>
      <c r="B75" s="17" t="s">
        <v>178</v>
      </c>
      <c r="C75" s="14" t="s">
        <v>74</v>
      </c>
      <c r="D75" s="14" t="s">
        <v>189</v>
      </c>
      <c r="E75" s="15">
        <f t="shared" si="17"/>
        <v>250</v>
      </c>
      <c r="F75" s="15">
        <f>VLOOKUP($A75,[2]Hoja1!$A$9:$AM$280,3,0)</f>
        <v>7500</v>
      </c>
      <c r="G75" s="15">
        <f>VLOOKUP($A75,[2]Hoja1!$A$9:$AM$280,7,0)</f>
        <v>0</v>
      </c>
      <c r="H75" s="15">
        <f>VLOOKUP($A75,[2]Hoja1!$A$9:$AM$280,5,0)+VLOOKUP($A75,[2]Hoja1!$A$9:$AM$280,6,0)</f>
        <v>0</v>
      </c>
      <c r="I75" s="15">
        <f>VLOOKUP($A75,[2]Hoja1!$A$9:$AM$280,4,0)</f>
        <v>0</v>
      </c>
      <c r="J75" s="15">
        <f>VLOOKUP($A75,[2]Hoja1!$A$9:$AM$280,8,0)+VLOOKUP($A75,[2]Hoja1!$A$9:$AM$280,9,0)+VLOOKUP($A75,[2]Hoja1!$A$9:$AM$280,10,0)+VLOOKUP($A75,[2]Hoja1!$A$9:$AM$280,11,0)</f>
        <v>5895.58</v>
      </c>
      <c r="K75" s="16">
        <f t="shared" si="18"/>
        <v>13395.58</v>
      </c>
      <c r="L75" s="15">
        <f>VLOOKUP($A75,[2]Hoja1!$A$9:$AM$280,34,0)</f>
        <v>1718.17</v>
      </c>
      <c r="M75" s="16">
        <f t="shared" si="19"/>
        <v>11677.41</v>
      </c>
    </row>
    <row r="76" spans="1:13" s="11" customFormat="1" ht="10.5" customHeight="1" x14ac:dyDescent="0.25">
      <c r="A76" s="12"/>
      <c r="B76" s="17"/>
      <c r="C76" s="14"/>
      <c r="D76" s="14"/>
      <c r="E76" s="15"/>
      <c r="F76" s="15"/>
      <c r="G76" s="14"/>
      <c r="H76" s="14"/>
      <c r="I76" s="14"/>
      <c r="J76" s="14"/>
      <c r="K76" s="16"/>
      <c r="L76" s="16"/>
      <c r="M76" s="16"/>
    </row>
    <row r="77" spans="1:13" s="11" customFormat="1" ht="17.25" customHeight="1" x14ac:dyDescent="0.25">
      <c r="A77" s="6" t="s">
        <v>77</v>
      </c>
      <c r="B77" s="7"/>
      <c r="C77" s="8"/>
      <c r="D77" s="8"/>
      <c r="E77" s="9"/>
      <c r="F77" s="9"/>
      <c r="G77" s="8"/>
      <c r="H77" s="8"/>
      <c r="I77" s="8"/>
      <c r="J77" s="8"/>
      <c r="K77" s="10"/>
      <c r="L77" s="10"/>
      <c r="M77" s="10"/>
    </row>
    <row r="78" spans="1:13" s="11" customFormat="1" ht="12" customHeight="1" x14ac:dyDescent="0.25">
      <c r="A78" s="22" t="s">
        <v>78</v>
      </c>
      <c r="B78" s="13" t="s">
        <v>79</v>
      </c>
      <c r="C78" s="23" t="s">
        <v>17</v>
      </c>
      <c r="D78" s="23" t="s">
        <v>18</v>
      </c>
      <c r="E78" s="15">
        <f t="shared" ref="E78:E84" si="20">+F78/30</f>
        <v>214.35</v>
      </c>
      <c r="F78" s="15">
        <f>VLOOKUP($A78,[2]Hoja1!$A$9:$AM$280,3,0)</f>
        <v>6430.5</v>
      </c>
      <c r="G78" s="15">
        <f>VLOOKUP($A78,[2]Hoja1!$A$9:$AM$280,7,0)</f>
        <v>0</v>
      </c>
      <c r="H78" s="15">
        <f>VLOOKUP($A78,[2]Hoja1!$A$9:$AM$280,5,0)+VLOOKUP($A78,[2]Hoja1!$A$9:$AM$280,6,0)</f>
        <v>0</v>
      </c>
      <c r="I78" s="15">
        <f>VLOOKUP($A78,[2]Hoja1!$A$9:$AM$280,4,0)</f>
        <v>0</v>
      </c>
      <c r="J78" s="15">
        <f>VLOOKUP($A78,[2]Hoja1!$A$9:$AM$280,8,0)+VLOOKUP($A78,[2]Hoja1!$A$9:$AM$280,9,0)+VLOOKUP($A78,[2]Hoja1!$A$9:$AM$280,10,0)+VLOOKUP($A78,[2]Hoja1!$A$9:$AM$280,11,0)</f>
        <v>0</v>
      </c>
      <c r="K78" s="16">
        <f t="shared" ref="K78:K84" si="21">SUM(F78:J78)</f>
        <v>6430.5</v>
      </c>
      <c r="L78" s="15">
        <f>VLOOKUP($A78,[2]Hoja1!$A$9:$AM$280,34,0)</f>
        <v>3006.46</v>
      </c>
      <c r="M78" s="16">
        <f t="shared" ref="M78:M84" si="22">+K78-L78</f>
        <v>3424.04</v>
      </c>
    </row>
    <row r="79" spans="1:13" s="11" customFormat="1" ht="10.5" customHeight="1" x14ac:dyDescent="0.25">
      <c r="A79" s="22" t="s">
        <v>80</v>
      </c>
      <c r="B79" s="13" t="s">
        <v>81</v>
      </c>
      <c r="C79" s="23" t="s">
        <v>17</v>
      </c>
      <c r="D79" s="23" t="s">
        <v>18</v>
      </c>
      <c r="E79" s="15">
        <f t="shared" si="20"/>
        <v>305.60000000000002</v>
      </c>
      <c r="F79" s="15">
        <f>VLOOKUP($A79,[2]Hoja1!$A$9:$AM$280,3,0)</f>
        <v>9168</v>
      </c>
      <c r="G79" s="15">
        <f>VLOOKUP($A79,[2]Hoja1!$A$9:$AM$280,7,0)</f>
        <v>0</v>
      </c>
      <c r="H79" s="15">
        <f>VLOOKUP($A79,[2]Hoja1!$A$9:$AM$280,5,0)+VLOOKUP($A79,[2]Hoja1!$A$9:$AM$280,6,0)</f>
        <v>0</v>
      </c>
      <c r="I79" s="15">
        <f>VLOOKUP($A79,[2]Hoja1!$A$9:$AM$280,4,0)</f>
        <v>0</v>
      </c>
      <c r="J79" s="15">
        <f>VLOOKUP($A79,[2]Hoja1!$A$9:$AM$280,8,0)+VLOOKUP($A79,[2]Hoja1!$A$9:$AM$280,9,0)+VLOOKUP($A79,[2]Hoja1!$A$9:$AM$280,10,0)+VLOOKUP($A79,[2]Hoja1!$A$9:$AM$280,11,0)</f>
        <v>0</v>
      </c>
      <c r="K79" s="16">
        <f t="shared" si="21"/>
        <v>9168</v>
      </c>
      <c r="L79" s="15">
        <f>VLOOKUP($A79,[2]Hoja1!$A$9:$AM$280,34,0)</f>
        <v>1989.74</v>
      </c>
      <c r="M79" s="16">
        <f t="shared" si="22"/>
        <v>7178.26</v>
      </c>
    </row>
    <row r="80" spans="1:13" s="11" customFormat="1" ht="10.5" customHeight="1" x14ac:dyDescent="0.25">
      <c r="A80" s="22" t="s">
        <v>237</v>
      </c>
      <c r="B80" s="13" t="s">
        <v>238</v>
      </c>
      <c r="C80" s="23" t="s">
        <v>17</v>
      </c>
      <c r="D80" s="23" t="s">
        <v>18</v>
      </c>
      <c r="E80" s="15">
        <f>+F80/15</f>
        <v>300</v>
      </c>
      <c r="F80" s="15">
        <f>VLOOKUP($A80,[2]Hoja1!$A$9:$AM$280,3,0)</f>
        <v>4500</v>
      </c>
      <c r="G80" s="15">
        <f>VLOOKUP($A80,[2]Hoja1!$A$9:$AM$280,7,0)</f>
        <v>1458.9</v>
      </c>
      <c r="H80" s="15">
        <f>VLOOKUP($A80,[2]Hoja1!$A$9:$AM$280,5,0)+VLOOKUP($A80,[2]Hoja1!$A$9:$AM$280,6,0)</f>
        <v>204.25</v>
      </c>
      <c r="I80" s="15">
        <f>VLOOKUP($A80,[2]Hoja1!$A$9:$AM$280,4,0)</f>
        <v>583.55999999999995</v>
      </c>
      <c r="J80" s="15">
        <f>VLOOKUP($A80,[2]Hoja1!$A$9:$AM$280,8,0)+VLOOKUP($A80,[2]Hoja1!$A$9:$AM$280,9,0)+VLOOKUP($A80,[2]Hoja1!$A$9:$AM$280,10,0)+VLOOKUP($A80,[2]Hoja1!$A$9:$AM$280,11,0)</f>
        <v>3200</v>
      </c>
      <c r="K80" s="16">
        <f t="shared" si="21"/>
        <v>9946.7099999999991</v>
      </c>
      <c r="L80" s="15">
        <f>VLOOKUP($A80,[2]Hoja1!$A$9:$AM$280,34,0)</f>
        <v>819.28</v>
      </c>
      <c r="M80" s="16">
        <f t="shared" ref="M80" si="23">+K80-L80</f>
        <v>9127.4299999999985</v>
      </c>
    </row>
    <row r="81" spans="1:13" s="11" customFormat="1" ht="10.5" customHeight="1" x14ac:dyDescent="0.25">
      <c r="A81" s="22" t="s">
        <v>160</v>
      </c>
      <c r="B81" s="13" t="s">
        <v>82</v>
      </c>
      <c r="C81" s="23" t="s">
        <v>17</v>
      </c>
      <c r="D81" s="23" t="s">
        <v>189</v>
      </c>
      <c r="E81" s="15">
        <f t="shared" si="20"/>
        <v>333.33</v>
      </c>
      <c r="F81" s="15">
        <f>VLOOKUP($A81,[2]Hoja1!$A$9:$AM$280,3,0)</f>
        <v>9999.9</v>
      </c>
      <c r="G81" s="15">
        <f>VLOOKUP($A81,[2]Hoja1!$A$9:$AM$280,7,0)</f>
        <v>0</v>
      </c>
      <c r="H81" s="15">
        <f>VLOOKUP($A81,[2]Hoja1!$A$9:$AM$280,5,0)+VLOOKUP($A81,[2]Hoja1!$A$9:$AM$280,6,0)</f>
        <v>0</v>
      </c>
      <c r="I81" s="15">
        <f>VLOOKUP($A81,[2]Hoja1!$A$9:$AM$280,4,0)</f>
        <v>0</v>
      </c>
      <c r="J81" s="15">
        <f>VLOOKUP($A81,[2]Hoja1!$A$9:$AM$280,8,0)+VLOOKUP($A81,[2]Hoja1!$A$9:$AM$280,9,0)+VLOOKUP($A81,[2]Hoja1!$A$9:$AM$280,10,0)+VLOOKUP($A81,[2]Hoja1!$A$9:$AM$280,11,0)</f>
        <v>5614.72</v>
      </c>
      <c r="K81" s="16">
        <f t="shared" si="21"/>
        <v>15614.619999999999</v>
      </c>
      <c r="L81" s="15">
        <f>VLOOKUP($A81,[2]Hoja1!$A$9:$AM$280,34,0)</f>
        <v>2354.92</v>
      </c>
      <c r="M81" s="16">
        <f t="shared" si="22"/>
        <v>13259.699999999999</v>
      </c>
    </row>
    <row r="82" spans="1:13" s="11" customFormat="1" ht="10.5" customHeight="1" x14ac:dyDescent="0.25">
      <c r="A82" s="22" t="s">
        <v>239</v>
      </c>
      <c r="B82" s="13" t="s">
        <v>240</v>
      </c>
      <c r="C82" s="23" t="s">
        <v>17</v>
      </c>
      <c r="D82" s="23" t="s">
        <v>189</v>
      </c>
      <c r="E82" s="15">
        <f>+F82/15</f>
        <v>300</v>
      </c>
      <c r="F82" s="15">
        <f>VLOOKUP($A82,[2]Hoja1!$A$9:$AM$280,3,0)</f>
        <v>4500</v>
      </c>
      <c r="G82" s="15">
        <f>VLOOKUP($A82,[2]Hoja1!$A$9:$AM$280,7,0)</f>
        <v>0</v>
      </c>
      <c r="H82" s="15">
        <f>VLOOKUP($A82,[2]Hoja1!$A$9:$AM$280,5,0)+VLOOKUP($A82,[2]Hoja1!$A$9:$AM$280,6,0)</f>
        <v>0</v>
      </c>
      <c r="I82" s="15">
        <f>VLOOKUP($A82,[2]Hoja1!$A$9:$AM$280,4,0)</f>
        <v>0</v>
      </c>
      <c r="J82" s="15">
        <f>VLOOKUP($A82,[2]Hoja1!$A$9:$AM$280,8,0)+VLOOKUP($A82,[2]Hoja1!$A$9:$AM$280,9,0)+VLOOKUP($A82,[2]Hoja1!$A$9:$AM$280,10,0)+VLOOKUP($A82,[2]Hoja1!$A$9:$AM$280,11,0)</f>
        <v>900</v>
      </c>
      <c r="K82" s="16">
        <f t="shared" si="21"/>
        <v>5400</v>
      </c>
      <c r="L82" s="15">
        <f>VLOOKUP($A82,[2]Hoja1!$A$9:$AM$280,34,0)</f>
        <v>234.74</v>
      </c>
      <c r="M82" s="16">
        <f t="shared" ref="M82" si="24">+K82-L82</f>
        <v>5165.26</v>
      </c>
    </row>
    <row r="83" spans="1:13" s="11" customFormat="1" ht="10.5" customHeight="1" x14ac:dyDescent="0.25">
      <c r="A83" s="22" t="s">
        <v>199</v>
      </c>
      <c r="B83" s="13" t="s">
        <v>200</v>
      </c>
      <c r="C83" s="23" t="s">
        <v>17</v>
      </c>
      <c r="D83" s="23" t="s">
        <v>189</v>
      </c>
      <c r="E83" s="15">
        <f t="shared" si="20"/>
        <v>150</v>
      </c>
      <c r="F83" s="15">
        <f>VLOOKUP($A83,[2]Hoja1!$A$9:$AM$280,3,0)</f>
        <v>4500</v>
      </c>
      <c r="G83" s="15">
        <f>VLOOKUP($A83,[2]Hoja1!$A$9:$AM$280,7,0)</f>
        <v>0</v>
      </c>
      <c r="H83" s="15">
        <f>VLOOKUP($A83,[2]Hoja1!$A$9:$AM$280,5,0)+VLOOKUP($A83,[2]Hoja1!$A$9:$AM$280,6,0)</f>
        <v>0</v>
      </c>
      <c r="I83" s="15">
        <f>VLOOKUP($A83,[2]Hoja1!$A$9:$AM$280,4,0)</f>
        <v>0</v>
      </c>
      <c r="J83" s="15">
        <f>VLOOKUP($A83,[2]Hoja1!$A$9:$AM$280,8,0)+VLOOKUP($A83,[2]Hoja1!$A$9:$AM$280,9,0)+VLOOKUP($A83,[2]Hoja1!$A$9:$AM$280,10,0)+VLOOKUP($A83,[2]Hoja1!$A$9:$AM$280,11,0)</f>
        <v>4500</v>
      </c>
      <c r="K83" s="16">
        <f t="shared" si="21"/>
        <v>9000</v>
      </c>
      <c r="L83" s="15">
        <f>VLOOKUP($A83,[2]Hoja1!$A$9:$AM$280,34,0)</f>
        <v>943.76</v>
      </c>
      <c r="M83" s="16">
        <f t="shared" si="22"/>
        <v>8056.24</v>
      </c>
    </row>
    <row r="84" spans="1:13" s="11" customFormat="1" ht="10.5" customHeight="1" x14ac:dyDescent="0.25">
      <c r="A84" s="22" t="s">
        <v>196</v>
      </c>
      <c r="B84" s="13" t="s">
        <v>195</v>
      </c>
      <c r="C84" s="23" t="s">
        <v>130</v>
      </c>
      <c r="D84" s="23" t="s">
        <v>189</v>
      </c>
      <c r="E84" s="15">
        <f t="shared" si="20"/>
        <v>348</v>
      </c>
      <c r="F84" s="15">
        <f>VLOOKUP($A84,[2]Hoja1!$A$9:$AM$280,3,0)</f>
        <v>10440</v>
      </c>
      <c r="G84" s="15">
        <f>VLOOKUP($A84,[2]Hoja1!$A$9:$AM$280,7,0)</f>
        <v>0</v>
      </c>
      <c r="H84" s="15">
        <f>VLOOKUP($A84,[2]Hoja1!$A$9:$AM$280,5,0)+VLOOKUP($A84,[2]Hoja1!$A$9:$AM$280,6,0)</f>
        <v>0</v>
      </c>
      <c r="I84" s="15">
        <f>VLOOKUP($A84,[2]Hoja1!$A$9:$AM$280,4,0)</f>
        <v>0</v>
      </c>
      <c r="J84" s="15">
        <f>VLOOKUP($A84,[2]Hoja1!$A$9:$AM$280,8,0)+VLOOKUP($A84,[2]Hoja1!$A$9:$AM$280,9,0)+VLOOKUP($A84,[2]Hoja1!$A$9:$AM$280,10,0)+VLOOKUP($A84,[2]Hoja1!$A$9:$AM$280,11,0)</f>
        <v>6989.48</v>
      </c>
      <c r="K84" s="16">
        <f t="shared" si="21"/>
        <v>17429.48</v>
      </c>
      <c r="L84" s="15">
        <f>VLOOKUP($A84,[2]Hoja1!$A$9:$AM$280,34,0)</f>
        <v>2794.22</v>
      </c>
      <c r="M84" s="16">
        <f t="shared" si="22"/>
        <v>14635.26</v>
      </c>
    </row>
    <row r="86" spans="1:13" s="11" customFormat="1" ht="10.5" customHeight="1" x14ac:dyDescent="0.25">
      <c r="A86" s="12"/>
      <c r="B86" s="17"/>
      <c r="C86" s="14"/>
      <c r="D86" s="14"/>
      <c r="E86" s="15"/>
      <c r="F86" s="15"/>
      <c r="G86" s="14"/>
      <c r="H86" s="14"/>
      <c r="I86" s="14"/>
      <c r="J86" s="14"/>
      <c r="K86" s="16"/>
      <c r="L86" s="16"/>
      <c r="M86" s="16"/>
    </row>
    <row r="87" spans="1:13" s="11" customFormat="1" ht="17.25" customHeight="1" x14ac:dyDescent="0.25">
      <c r="A87" s="6" t="s">
        <v>136</v>
      </c>
      <c r="B87" s="7"/>
      <c r="C87" s="8"/>
      <c r="D87" s="8"/>
      <c r="E87" s="9"/>
      <c r="F87" s="9"/>
      <c r="G87" s="8"/>
      <c r="H87" s="8"/>
      <c r="I87" s="8"/>
      <c r="J87" s="8"/>
      <c r="K87" s="10"/>
      <c r="L87" s="10"/>
      <c r="M87" s="10"/>
    </row>
    <row r="88" spans="1:13" s="11" customFormat="1" ht="10.5" customHeight="1" x14ac:dyDescent="0.25">
      <c r="A88" s="22" t="s">
        <v>203</v>
      </c>
      <c r="B88" s="13" t="s">
        <v>204</v>
      </c>
      <c r="C88" s="23" t="s">
        <v>205</v>
      </c>
      <c r="D88" s="23" t="s">
        <v>18</v>
      </c>
      <c r="E88" s="15">
        <f>+F88/30</f>
        <v>348</v>
      </c>
      <c r="F88" s="15">
        <f>VLOOKUP($A88,[2]Hoja1!$A$9:$AM$280,3,0)</f>
        <v>10440</v>
      </c>
      <c r="G88" s="15">
        <f>VLOOKUP($A88,[2]Hoja1!$A$9:$AM$280,7,0)</f>
        <v>0</v>
      </c>
      <c r="H88" s="15">
        <f>VLOOKUP($A88,[2]Hoja1!$A$9:$AM$280,5,0)+VLOOKUP($A88,[2]Hoja1!$A$9:$AM$280,6,0)</f>
        <v>0</v>
      </c>
      <c r="I88" s="15">
        <f>VLOOKUP($A88,[2]Hoja1!$A$9:$AM$280,4,0)</f>
        <v>0</v>
      </c>
      <c r="J88" s="15">
        <f>VLOOKUP($A88,[2]Hoja1!$A$9:$AM$280,8,0)+VLOOKUP($A88,[2]Hoja1!$A$9:$AM$280,9,0)+VLOOKUP($A88,[2]Hoja1!$A$9:$AM$280,10,0)+VLOOKUP($A88,[2]Hoja1!$A$9:$AM$280,11,0)</f>
        <v>6989.48</v>
      </c>
      <c r="K88" s="16">
        <f>SUM(F88:J88)</f>
        <v>17429.48</v>
      </c>
      <c r="L88" s="15">
        <f>VLOOKUP($A88,[2]Hoja1!$A$9:$AM$280,34,0)</f>
        <v>2794.22</v>
      </c>
      <c r="M88" s="16">
        <f>+K88-L88</f>
        <v>14635.26</v>
      </c>
    </row>
    <row r="89" spans="1:13" s="11" customFormat="1" ht="10.5" customHeight="1" x14ac:dyDescent="0.25">
      <c r="A89" s="12"/>
      <c r="B89" s="17"/>
      <c r="C89" s="14"/>
      <c r="D89" s="14"/>
      <c r="E89" s="15"/>
      <c r="F89" s="15"/>
      <c r="G89" s="14"/>
      <c r="H89" s="14"/>
      <c r="I89" s="14"/>
      <c r="J89" s="14"/>
      <c r="K89" s="16"/>
      <c r="L89" s="16"/>
      <c r="M89" s="16"/>
    </row>
    <row r="90" spans="1:13" s="11" customFormat="1" ht="17.25" customHeight="1" x14ac:dyDescent="0.25">
      <c r="A90" s="6" t="s">
        <v>83</v>
      </c>
      <c r="B90" s="7"/>
      <c r="C90" s="8"/>
      <c r="D90" s="8"/>
      <c r="E90" s="9"/>
      <c r="F90" s="9"/>
      <c r="G90" s="8"/>
      <c r="H90" s="8"/>
      <c r="I90" s="8"/>
      <c r="J90" s="8"/>
      <c r="K90" s="10"/>
      <c r="L90" s="10"/>
      <c r="M90" s="10"/>
    </row>
    <row r="91" spans="1:13" s="11" customFormat="1" ht="10.5" customHeight="1" x14ac:dyDescent="0.25">
      <c r="A91" s="22" t="s">
        <v>84</v>
      </c>
      <c r="B91" s="13" t="s">
        <v>85</v>
      </c>
      <c r="C91" s="23" t="s">
        <v>86</v>
      </c>
      <c r="D91" s="23" t="s">
        <v>18</v>
      </c>
      <c r="E91" s="15">
        <f t="shared" ref="E91:E92" si="25">+F91/30</f>
        <v>263.94</v>
      </c>
      <c r="F91" s="15">
        <f>VLOOKUP($A91,[2]Hoja1!$A$9:$AM$280,3,0)</f>
        <v>7918.2</v>
      </c>
      <c r="G91" s="15">
        <f>VLOOKUP($A91,[2]Hoja1!$A$9:$AM$280,7,0)</f>
        <v>0</v>
      </c>
      <c r="H91" s="15">
        <f>VLOOKUP($A91,[2]Hoja1!$A$9:$AM$280,5,0)+VLOOKUP($A91,[2]Hoja1!$A$9:$AM$280,6,0)</f>
        <v>0</v>
      </c>
      <c r="I91" s="15">
        <f>VLOOKUP($A91,[2]Hoja1!$A$9:$AM$280,4,0)</f>
        <v>0</v>
      </c>
      <c r="J91" s="15">
        <f>VLOOKUP($A91,[2]Hoja1!$A$9:$AM$280,8,0)+VLOOKUP($A91,[2]Hoja1!$A$9:$AM$280,9,0)+VLOOKUP($A91,[2]Hoja1!$A$9:$AM$280,10,0)+VLOOKUP($A91,[2]Hoja1!$A$9:$AM$280,11,0)</f>
        <v>2000</v>
      </c>
      <c r="K91" s="16">
        <f t="shared" ref="K91:K92" si="26">SUM(F91:J91)</f>
        <v>9918.2000000000007</v>
      </c>
      <c r="L91" s="15">
        <f>VLOOKUP($A91,[2]Hoja1!$A$9:$AM$280,34,0)</f>
        <v>2107.1</v>
      </c>
      <c r="M91" s="16">
        <f t="shared" ref="M91:M92" si="27">+K91-L91</f>
        <v>7811.1</v>
      </c>
    </row>
    <row r="92" spans="1:13" s="11" customFormat="1" ht="10.5" customHeight="1" x14ac:dyDescent="0.2">
      <c r="A92" s="29" t="s">
        <v>161</v>
      </c>
      <c r="B92" s="17" t="s">
        <v>148</v>
      </c>
      <c r="C92" s="14" t="s">
        <v>149</v>
      </c>
      <c r="D92" s="14" t="s">
        <v>189</v>
      </c>
      <c r="E92" s="15">
        <f t="shared" si="25"/>
        <v>475</v>
      </c>
      <c r="F92" s="15">
        <f>VLOOKUP($A92,[2]Hoja1!$A$9:$AM$280,3,0)</f>
        <v>14250</v>
      </c>
      <c r="G92" s="15">
        <f>VLOOKUP($A92,[2]Hoja1!$A$9:$AM$280,7,0)</f>
        <v>0</v>
      </c>
      <c r="H92" s="15">
        <f>VLOOKUP($A92,[2]Hoja1!$A$9:$AM$280,5,0)+VLOOKUP($A92,[2]Hoja1!$A$9:$AM$280,6,0)</f>
        <v>0</v>
      </c>
      <c r="I92" s="15">
        <f>VLOOKUP($A92,[2]Hoja1!$A$9:$AM$280,4,0)</f>
        <v>0</v>
      </c>
      <c r="J92" s="15">
        <f>VLOOKUP($A92,[2]Hoja1!$A$9:$AM$280,8,0)+VLOOKUP($A92,[2]Hoja1!$A$9:$AM$280,9,0)+VLOOKUP($A92,[2]Hoja1!$A$9:$AM$280,10,0)+VLOOKUP($A92,[2]Hoja1!$A$9:$AM$280,11,0)</f>
        <v>9537.56</v>
      </c>
      <c r="K92" s="16">
        <f t="shared" si="26"/>
        <v>23787.559999999998</v>
      </c>
      <c r="L92" s="15">
        <f>VLOOKUP($A92,[2]Hoja1!$A$9:$AM$280,34,0)</f>
        <v>4344.08</v>
      </c>
      <c r="M92" s="16">
        <f t="shared" si="27"/>
        <v>19443.479999999996</v>
      </c>
    </row>
    <row r="93" spans="1:13" s="11" customFormat="1" ht="10.5" customHeight="1" x14ac:dyDescent="0.25">
      <c r="A93" s="12"/>
      <c r="B93" s="17"/>
      <c r="C93" s="14"/>
      <c r="D93" s="14"/>
      <c r="E93" s="15"/>
      <c r="F93" s="15"/>
      <c r="G93" s="14"/>
      <c r="H93" s="14"/>
      <c r="I93" s="14"/>
      <c r="J93" s="14"/>
      <c r="K93" s="16"/>
      <c r="L93" s="16"/>
      <c r="M93" s="16"/>
    </row>
    <row r="94" spans="1:13" s="11" customFormat="1" ht="17.25" customHeight="1" x14ac:dyDescent="0.25">
      <c r="A94" s="6" t="s">
        <v>137</v>
      </c>
      <c r="B94" s="7"/>
      <c r="C94" s="8"/>
      <c r="D94" s="8"/>
      <c r="E94" s="9"/>
      <c r="F94" s="9"/>
      <c r="G94" s="8"/>
      <c r="H94" s="8"/>
      <c r="I94" s="8"/>
      <c r="J94" s="8"/>
      <c r="K94" s="10"/>
      <c r="L94" s="10"/>
      <c r="M94" s="10"/>
    </row>
    <row r="95" spans="1:13" s="11" customFormat="1" ht="10.5" customHeight="1" x14ac:dyDescent="0.2">
      <c r="A95" s="29" t="s">
        <v>162</v>
      </c>
      <c r="B95" s="13" t="s">
        <v>138</v>
      </c>
      <c r="C95" s="23" t="s">
        <v>17</v>
      </c>
      <c r="D95" s="14" t="s">
        <v>189</v>
      </c>
      <c r="E95" s="15">
        <f t="shared" ref="E95:E96" si="28">+F95/30</f>
        <v>200</v>
      </c>
      <c r="F95" s="15">
        <f>VLOOKUP($A95,[2]Hoja1!$A$9:$AM$280,3,0)</f>
        <v>6000</v>
      </c>
      <c r="G95" s="15">
        <f>VLOOKUP($A95,[2]Hoja1!$A$9:$AM$280,7,0)</f>
        <v>0</v>
      </c>
      <c r="H95" s="15">
        <f>VLOOKUP($A95,[2]Hoja1!$A$9:$AM$280,5,0)+VLOOKUP($A95,[2]Hoja1!$A$9:$AM$280,6,0)</f>
        <v>0</v>
      </c>
      <c r="I95" s="15">
        <f>VLOOKUP($A95,[2]Hoja1!$A$9:$AM$280,4,0)</f>
        <v>0</v>
      </c>
      <c r="J95" s="15">
        <f>VLOOKUP($A95,[2]Hoja1!$A$9:$AM$280,8,0)+VLOOKUP($A95,[2]Hoja1!$A$9:$AM$280,9,0)+VLOOKUP($A95,[2]Hoja1!$A$9:$AM$280,10,0)+VLOOKUP($A95,[2]Hoja1!$A$9:$AM$280,11,0)</f>
        <v>2139.6999999999998</v>
      </c>
      <c r="K95" s="16">
        <f t="shared" ref="K95:K96" si="29">SUM(F95:J95)</f>
        <v>8139.7</v>
      </c>
      <c r="L95" s="15">
        <f>VLOOKUP($A95,[2]Hoja1!$A$9:$AM$280,34,0)</f>
        <v>833.86</v>
      </c>
      <c r="M95" s="16">
        <f t="shared" ref="M95:M96" si="30">+K95-L95</f>
        <v>7305.84</v>
      </c>
    </row>
    <row r="96" spans="1:13" s="11" customFormat="1" ht="10.5" customHeight="1" x14ac:dyDescent="0.2">
      <c r="A96" s="29" t="s">
        <v>163</v>
      </c>
      <c r="B96" s="17" t="s">
        <v>139</v>
      </c>
      <c r="C96" s="14" t="s">
        <v>17</v>
      </c>
      <c r="D96" s="14" t="s">
        <v>189</v>
      </c>
      <c r="E96" s="15">
        <f t="shared" si="28"/>
        <v>200</v>
      </c>
      <c r="F96" s="15">
        <f>VLOOKUP($A96,[2]Hoja1!$A$9:$AM$280,3,0)</f>
        <v>6000</v>
      </c>
      <c r="G96" s="15">
        <f>VLOOKUP($A96,[2]Hoja1!$A$9:$AM$280,7,0)</f>
        <v>0</v>
      </c>
      <c r="H96" s="15">
        <f>VLOOKUP($A96,[2]Hoja1!$A$9:$AM$280,5,0)+VLOOKUP($A96,[2]Hoja1!$A$9:$AM$280,6,0)</f>
        <v>0</v>
      </c>
      <c r="I96" s="15">
        <f>VLOOKUP($A96,[2]Hoja1!$A$9:$AM$280,4,0)</f>
        <v>0</v>
      </c>
      <c r="J96" s="15">
        <f>VLOOKUP($A96,[2]Hoja1!$A$9:$AM$280,8,0)+VLOOKUP($A96,[2]Hoja1!$A$9:$AM$280,9,0)+VLOOKUP($A96,[2]Hoja1!$A$9:$AM$280,10,0)+VLOOKUP($A96,[2]Hoja1!$A$9:$AM$280,11,0)</f>
        <v>2139.6999999999998</v>
      </c>
      <c r="K96" s="16">
        <f t="shared" si="29"/>
        <v>8139.7</v>
      </c>
      <c r="L96" s="15">
        <f>VLOOKUP($A96,[2]Hoja1!$A$9:$AM$280,34,0)</f>
        <v>833.86</v>
      </c>
      <c r="M96" s="16">
        <f t="shared" si="30"/>
        <v>7305.84</v>
      </c>
    </row>
    <row r="97" spans="1:13" s="11" customFormat="1" ht="10.5" customHeight="1" x14ac:dyDescent="0.25">
      <c r="A97" s="12"/>
      <c r="B97" s="17"/>
      <c r="C97" s="14"/>
      <c r="D97" s="14"/>
      <c r="E97" s="15"/>
      <c r="F97" s="15"/>
      <c r="G97" s="14"/>
      <c r="H97" s="14"/>
      <c r="I97" s="14"/>
      <c r="J97" s="14"/>
      <c r="K97" s="16"/>
      <c r="L97" s="16"/>
      <c r="M97" s="16"/>
    </row>
    <row r="98" spans="1:13" s="11" customFormat="1" ht="17.25" customHeight="1" x14ac:dyDescent="0.25">
      <c r="A98" s="6" t="s">
        <v>87</v>
      </c>
      <c r="B98" s="7"/>
      <c r="C98" s="8"/>
      <c r="D98" s="8"/>
      <c r="E98" s="9"/>
      <c r="F98" s="9"/>
      <c r="G98" s="8"/>
      <c r="H98" s="8"/>
      <c r="I98" s="8"/>
      <c r="J98" s="8"/>
      <c r="K98" s="10"/>
      <c r="L98" s="10"/>
      <c r="M98" s="10"/>
    </row>
    <row r="99" spans="1:13" s="11" customFormat="1" ht="10.5" customHeight="1" x14ac:dyDescent="0.25">
      <c r="A99" s="22" t="s">
        <v>88</v>
      </c>
      <c r="B99" s="13" t="s">
        <v>89</v>
      </c>
      <c r="C99" s="23" t="s">
        <v>90</v>
      </c>
      <c r="D99" s="23" t="s">
        <v>18</v>
      </c>
      <c r="E99" s="15">
        <f>+F99/30</f>
        <v>363.54166666666669</v>
      </c>
      <c r="F99" s="15">
        <f>VLOOKUP($A99,[2]Hoja1!$A$9:$AM$280,3,0)</f>
        <v>10906.25</v>
      </c>
      <c r="G99" s="15">
        <f>VLOOKUP($A99,[2]Hoja1!$A$9:$AM$280,7,0)</f>
        <v>0</v>
      </c>
      <c r="H99" s="15">
        <f>VLOOKUP($A99,[2]Hoja1!$A$9:$AM$280,5,0)+VLOOKUP($A99,[2]Hoja1!$A$9:$AM$280,6,0)</f>
        <v>0</v>
      </c>
      <c r="I99" s="15">
        <f>VLOOKUP($A99,[2]Hoja1!$A$9:$AM$280,4,0)</f>
        <v>2181.25</v>
      </c>
      <c r="J99" s="15">
        <f>VLOOKUP($A99,[2]Hoja1!$A$9:$AM$280,8,0)+VLOOKUP($A99,[2]Hoja1!$A$9:$AM$280,9,0)+VLOOKUP($A99,[2]Hoja1!$A$9:$AM$280,10,0)+VLOOKUP($A99,[2]Hoja1!$A$9:$AM$280,11,0)</f>
        <v>0</v>
      </c>
      <c r="K99" s="16">
        <f>SUM(F99:J99)</f>
        <v>13087.5</v>
      </c>
      <c r="L99" s="15">
        <f>VLOOKUP($A99,[2]Hoja1!$A$9:$AM$280,34,0)</f>
        <v>5464.06</v>
      </c>
      <c r="M99" s="16">
        <f>+K99-L99</f>
        <v>7623.44</v>
      </c>
    </row>
    <row r="100" spans="1:13" s="11" customFormat="1" ht="10.5" customHeight="1" x14ac:dyDescent="0.25">
      <c r="A100" s="12"/>
      <c r="B100" s="17"/>
      <c r="C100" s="14"/>
      <c r="D100" s="14"/>
      <c r="E100" s="15"/>
      <c r="F100" s="15"/>
      <c r="G100" s="14"/>
      <c r="H100" s="14"/>
      <c r="I100" s="14"/>
      <c r="J100" s="14"/>
      <c r="K100" s="16"/>
      <c r="L100" s="16"/>
      <c r="M100" s="16"/>
    </row>
    <row r="101" spans="1:13" s="11" customFormat="1" ht="17.25" customHeight="1" x14ac:dyDescent="0.25">
      <c r="A101" s="6" t="s">
        <v>91</v>
      </c>
      <c r="B101" s="7"/>
      <c r="C101" s="8"/>
      <c r="D101" s="8"/>
      <c r="E101" s="9"/>
      <c r="F101" s="9"/>
      <c r="G101" s="8"/>
      <c r="H101" s="8"/>
      <c r="I101" s="8"/>
      <c r="J101" s="8"/>
      <c r="K101" s="10"/>
      <c r="L101" s="10"/>
      <c r="M101" s="10"/>
    </row>
    <row r="102" spans="1:13" s="11" customFormat="1" ht="10.5" customHeight="1" x14ac:dyDescent="0.25">
      <c r="A102" s="22" t="s">
        <v>92</v>
      </c>
      <c r="B102" s="13" t="s">
        <v>93</v>
      </c>
      <c r="C102" s="23" t="s">
        <v>17</v>
      </c>
      <c r="D102" s="23" t="s">
        <v>18</v>
      </c>
      <c r="E102" s="15">
        <f t="shared" ref="E102:E103" si="31">+F102/30</f>
        <v>272.24166666666667</v>
      </c>
      <c r="F102" s="15">
        <f>VLOOKUP($A102,[2]Hoja1!$A$9:$AM$280,3,0)</f>
        <v>8167.25</v>
      </c>
      <c r="G102" s="15">
        <f>VLOOKUP($A102,[2]Hoja1!$A$9:$AM$280,7,0)</f>
        <v>0</v>
      </c>
      <c r="H102" s="15">
        <f>VLOOKUP($A102,[2]Hoja1!$A$9:$AM$280,5,0)+VLOOKUP($A102,[2]Hoja1!$A$9:$AM$280,6,0)</f>
        <v>0</v>
      </c>
      <c r="I102" s="15">
        <f>VLOOKUP($A102,[2]Hoja1!$A$9:$AM$280,4,0)</f>
        <v>1633.45</v>
      </c>
      <c r="J102" s="15">
        <f>VLOOKUP($A102,[2]Hoja1!$A$9:$AM$280,8,0)+VLOOKUP($A102,[2]Hoja1!$A$9:$AM$280,9,0)+VLOOKUP($A102,[2]Hoja1!$A$9:$AM$280,10,0)+VLOOKUP($A102,[2]Hoja1!$A$9:$AM$280,11,0)</f>
        <v>0</v>
      </c>
      <c r="K102" s="16">
        <f t="shared" ref="K102:K103" si="32">SUM(F102:J102)</f>
        <v>9800.7000000000007</v>
      </c>
      <c r="L102" s="15">
        <f>VLOOKUP($A102,[2]Hoja1!$A$9:$AM$280,34,0)</f>
        <v>1094.1199999999999</v>
      </c>
      <c r="M102" s="16">
        <f t="shared" ref="M102:M103" si="33">+K102-L102</f>
        <v>8706.5800000000017</v>
      </c>
    </row>
    <row r="103" spans="1:13" s="11" customFormat="1" ht="10.5" customHeight="1" x14ac:dyDescent="0.25">
      <c r="A103" s="22" t="s">
        <v>152</v>
      </c>
      <c r="B103" s="13" t="s">
        <v>140</v>
      </c>
      <c r="C103" s="23" t="s">
        <v>141</v>
      </c>
      <c r="D103" s="23" t="s">
        <v>18</v>
      </c>
      <c r="E103" s="15">
        <f t="shared" si="31"/>
        <v>333</v>
      </c>
      <c r="F103" s="15">
        <f>VLOOKUP($A103,[2]Hoja1!$A$9:$AM$280,3,0)</f>
        <v>9990</v>
      </c>
      <c r="G103" s="15">
        <f>VLOOKUP($A103,[2]Hoja1!$A$9:$AM$280,7,0)</f>
        <v>0</v>
      </c>
      <c r="H103" s="15">
        <f>VLOOKUP($A103,[2]Hoja1!$A$9:$AM$280,5,0)+VLOOKUP($A103,[2]Hoja1!$A$9:$AM$280,6,0)</f>
        <v>0</v>
      </c>
      <c r="I103" s="15">
        <f>VLOOKUP($A103,[2]Hoja1!$A$9:$AM$280,4,0)</f>
        <v>0</v>
      </c>
      <c r="J103" s="15">
        <f>VLOOKUP($A103,[2]Hoja1!$A$9:$AM$280,8,0)+VLOOKUP($A103,[2]Hoja1!$A$9:$AM$280,9,0)+VLOOKUP($A103,[2]Hoja1!$A$9:$AM$280,10,0)+VLOOKUP($A103,[2]Hoja1!$A$9:$AM$280,11,0)</f>
        <v>1120.74</v>
      </c>
      <c r="K103" s="16">
        <f t="shared" si="32"/>
        <v>11110.74</v>
      </c>
      <c r="L103" s="15">
        <f>VLOOKUP($A103,[2]Hoja1!$A$9:$AM$280,34,0)</f>
        <v>1341.94</v>
      </c>
      <c r="M103" s="16">
        <f t="shared" si="33"/>
        <v>9768.7999999999993</v>
      </c>
    </row>
    <row r="104" spans="1:13" s="11" customFormat="1" ht="10.5" customHeight="1" x14ac:dyDescent="0.25">
      <c r="A104" s="12"/>
      <c r="B104" s="17"/>
      <c r="C104" s="14"/>
      <c r="D104" s="14"/>
      <c r="E104" s="15"/>
      <c r="F104" s="15"/>
      <c r="G104" s="14"/>
      <c r="H104" s="14"/>
      <c r="I104" s="14"/>
      <c r="J104" s="14"/>
      <c r="K104" s="16"/>
      <c r="L104" s="16"/>
      <c r="M104" s="16"/>
    </row>
    <row r="105" spans="1:13" s="11" customFormat="1" ht="17.25" customHeight="1" x14ac:dyDescent="0.25">
      <c r="A105" s="6" t="s">
        <v>94</v>
      </c>
      <c r="B105" s="7"/>
      <c r="C105" s="8"/>
      <c r="D105" s="8"/>
      <c r="E105" s="9"/>
      <c r="F105" s="9"/>
      <c r="G105" s="8"/>
      <c r="H105" s="8"/>
      <c r="I105" s="8"/>
      <c r="J105" s="8"/>
      <c r="K105" s="10"/>
      <c r="L105" s="10"/>
      <c r="M105" s="10"/>
    </row>
    <row r="106" spans="1:13" s="11" customFormat="1" ht="10.5" customHeight="1" x14ac:dyDescent="0.25">
      <c r="A106" s="22" t="s">
        <v>95</v>
      </c>
      <c r="B106" s="13" t="s">
        <v>96</v>
      </c>
      <c r="C106" s="23" t="s">
        <v>17</v>
      </c>
      <c r="D106" s="23" t="s">
        <v>18</v>
      </c>
      <c r="E106" s="15">
        <f>+F106/30</f>
        <v>305.60000000000002</v>
      </c>
      <c r="F106" s="15">
        <f>VLOOKUP($A106,[2]Hoja1!$A$9:$AM$280,3,0)</f>
        <v>9168</v>
      </c>
      <c r="G106" s="15">
        <f>VLOOKUP($A106,[2]Hoja1!$A$9:$AM$280,7,0)</f>
        <v>0</v>
      </c>
      <c r="H106" s="15">
        <f>VLOOKUP($A106,[2]Hoja1!$A$9:$AM$280,5,0)+VLOOKUP($A106,[2]Hoja1!$A$9:$AM$280,6,0)</f>
        <v>0</v>
      </c>
      <c r="I106" s="15">
        <f>VLOOKUP($A106,[2]Hoja1!$A$9:$AM$280,4,0)</f>
        <v>0</v>
      </c>
      <c r="J106" s="15">
        <f>VLOOKUP($A106,[2]Hoja1!$A$9:$AM$280,8,0)+VLOOKUP($A106,[2]Hoja1!$A$9:$AM$280,9,0)+VLOOKUP($A106,[2]Hoja1!$A$9:$AM$280,10,0)+VLOOKUP($A106,[2]Hoja1!$A$9:$AM$280,11,0)</f>
        <v>0</v>
      </c>
      <c r="K106" s="16">
        <f>SUM(F106:J106)</f>
        <v>9168</v>
      </c>
      <c r="L106" s="15">
        <f>VLOOKUP($A106,[2]Hoja1!$A$9:$AM$280,34,0)</f>
        <v>988.96</v>
      </c>
      <c r="M106" s="16">
        <f>+K106-L106</f>
        <v>8179.04</v>
      </c>
    </row>
    <row r="107" spans="1:13" s="11" customFormat="1" ht="10.5" customHeight="1" x14ac:dyDescent="0.25">
      <c r="A107" s="22" t="s">
        <v>248</v>
      </c>
      <c r="B107" s="13" t="s">
        <v>249</v>
      </c>
      <c r="C107" s="23" t="s">
        <v>134</v>
      </c>
      <c r="D107" s="23" t="s">
        <v>18</v>
      </c>
      <c r="E107" s="15">
        <f>+F107/30</f>
        <v>348</v>
      </c>
      <c r="F107" s="15">
        <f>VLOOKUP($A107,[2]Hoja1!$A$9:$AM$280,3,0)</f>
        <v>10440</v>
      </c>
      <c r="G107" s="15">
        <f>VLOOKUP($A107,[2]Hoja1!$A$9:$AM$280,7,0)</f>
        <v>0</v>
      </c>
      <c r="H107" s="15">
        <f>VLOOKUP($A107,[2]Hoja1!$A$9:$AM$280,5,0)+VLOOKUP($A107,[2]Hoja1!$A$9:$AM$280,6,0)</f>
        <v>0</v>
      </c>
      <c r="I107" s="15">
        <f>VLOOKUP($A107,[2]Hoja1!$A$9:$AM$280,4,0)</f>
        <v>0</v>
      </c>
      <c r="J107" s="15">
        <f>VLOOKUP($A107,[2]Hoja1!$A$9:$AM$280,8,0)+VLOOKUP($A107,[2]Hoja1!$A$9:$AM$280,9,0)+VLOOKUP($A107,[2]Hoja1!$A$9:$AM$280,10,0)+VLOOKUP($A107,[2]Hoja1!$A$9:$AM$280,11,0)</f>
        <v>6989.48</v>
      </c>
      <c r="K107" s="16">
        <f>SUM(F107:J107)</f>
        <v>17429.48</v>
      </c>
      <c r="L107" s="15">
        <f>VLOOKUP($A107,[2]Hoja1!$A$9:$AM$280,34,0)</f>
        <v>2698.82</v>
      </c>
      <c r="M107" s="16">
        <f>+K107-L107</f>
        <v>14730.66</v>
      </c>
    </row>
    <row r="108" spans="1:13" s="11" customFormat="1" ht="10.5" customHeight="1" x14ac:dyDescent="0.25">
      <c r="A108" s="21"/>
      <c r="B108" s="17"/>
      <c r="C108" s="14"/>
      <c r="D108" s="14"/>
      <c r="E108" s="15"/>
      <c r="F108" s="15"/>
      <c r="G108" s="14"/>
      <c r="H108" s="14"/>
      <c r="I108" s="14"/>
      <c r="J108" s="14"/>
      <c r="K108" s="16"/>
      <c r="L108" s="16"/>
      <c r="M108" s="16"/>
    </row>
    <row r="109" spans="1:13" s="11" customFormat="1" ht="17.25" customHeight="1" x14ac:dyDescent="0.25">
      <c r="A109" s="6" t="s">
        <v>97</v>
      </c>
      <c r="B109" s="7"/>
      <c r="C109" s="8"/>
      <c r="D109" s="8"/>
      <c r="E109" s="9"/>
      <c r="F109" s="9"/>
      <c r="G109" s="8"/>
      <c r="H109" s="8"/>
      <c r="I109" s="8"/>
      <c r="J109" s="8"/>
      <c r="K109" s="10"/>
      <c r="L109" s="10"/>
      <c r="M109" s="10"/>
    </row>
    <row r="110" spans="1:13" s="11" customFormat="1" ht="10.5" customHeight="1" x14ac:dyDescent="0.25">
      <c r="A110" s="22" t="s">
        <v>98</v>
      </c>
      <c r="B110" s="13" t="s">
        <v>99</v>
      </c>
      <c r="C110" s="23" t="s">
        <v>17</v>
      </c>
      <c r="D110" s="23" t="s">
        <v>18</v>
      </c>
      <c r="E110" s="15">
        <f>+F110/30</f>
        <v>480.3</v>
      </c>
      <c r="F110" s="15">
        <f>VLOOKUP($A110,[2]Hoja1!$A$9:$AM$280,3,0)</f>
        <v>14409</v>
      </c>
      <c r="G110" s="15">
        <f>VLOOKUP($A110,[2]Hoja1!$A$9:$AM$280,7,0)</f>
        <v>0</v>
      </c>
      <c r="H110" s="15">
        <f>VLOOKUP($A110,[2]Hoja1!$A$9:$AM$280,5,0)+VLOOKUP($A110,[2]Hoja1!$A$9:$AM$280,6,0)</f>
        <v>0</v>
      </c>
      <c r="I110" s="15">
        <f>VLOOKUP($A110,[2]Hoja1!$A$9:$AM$280,4,0)</f>
        <v>0</v>
      </c>
      <c r="J110" s="15">
        <f>VLOOKUP($A110,[2]Hoja1!$A$9:$AM$280,8,0)+VLOOKUP($A110,[2]Hoja1!$A$9:$AM$280,9,0)+VLOOKUP($A110,[2]Hoja1!$A$9:$AM$280,10,0)+VLOOKUP($A110,[2]Hoja1!$A$9:$AM$280,11,0)</f>
        <v>0</v>
      </c>
      <c r="K110" s="16">
        <f>SUM(F110:J110)</f>
        <v>14409</v>
      </c>
      <c r="L110" s="15">
        <f>VLOOKUP($A110,[2]Hoja1!$A$9:$AM$280,34,0)</f>
        <v>6009.58</v>
      </c>
      <c r="M110" s="16">
        <f>+K110-L110</f>
        <v>8399.42</v>
      </c>
    </row>
    <row r="111" spans="1:13" s="11" customFormat="1" ht="10.5" customHeight="1" x14ac:dyDescent="0.25">
      <c r="A111" s="21"/>
      <c r="B111" s="17"/>
      <c r="C111" s="14"/>
      <c r="D111" s="14"/>
      <c r="E111" s="15"/>
      <c r="F111" s="15"/>
      <c r="G111" s="14"/>
      <c r="H111" s="14"/>
      <c r="I111" s="14"/>
      <c r="J111" s="14"/>
      <c r="K111" s="16"/>
      <c r="L111" s="16"/>
      <c r="M111" s="16"/>
    </row>
    <row r="112" spans="1:13" s="11" customFormat="1" ht="17.25" customHeight="1" x14ac:dyDescent="0.25">
      <c r="A112" s="6" t="s">
        <v>101</v>
      </c>
      <c r="B112" s="7"/>
      <c r="C112" s="8"/>
      <c r="D112" s="8"/>
      <c r="E112" s="9"/>
      <c r="F112" s="9"/>
      <c r="G112" s="8"/>
      <c r="H112" s="8"/>
      <c r="I112" s="8"/>
      <c r="J112" s="8"/>
      <c r="K112" s="10"/>
      <c r="L112" s="10"/>
      <c r="M112" s="10"/>
    </row>
    <row r="113" spans="1:13" s="11" customFormat="1" ht="10.5" customHeight="1" x14ac:dyDescent="0.25">
      <c r="A113" s="22" t="s">
        <v>102</v>
      </c>
      <c r="B113" s="13" t="s">
        <v>103</v>
      </c>
      <c r="C113" s="23" t="s">
        <v>17</v>
      </c>
      <c r="D113" s="23" t="s">
        <v>18</v>
      </c>
      <c r="E113" s="15">
        <f t="shared" ref="E113:E117" si="34">+F113/30</f>
        <v>263.94</v>
      </c>
      <c r="F113" s="15">
        <f>VLOOKUP($A113,[2]Hoja1!$A$9:$AM$280,3,0)</f>
        <v>7918.2</v>
      </c>
      <c r="G113" s="15">
        <f>VLOOKUP($A113,[2]Hoja1!$A$9:$AM$280,7,0)</f>
        <v>0</v>
      </c>
      <c r="H113" s="15">
        <f>VLOOKUP($A113,[2]Hoja1!$A$9:$AM$280,5,0)+VLOOKUP($A113,[2]Hoja1!$A$9:$AM$280,6,0)</f>
        <v>0</v>
      </c>
      <c r="I113" s="15">
        <f>VLOOKUP($A113,[2]Hoja1!$A$9:$AM$280,4,0)</f>
        <v>0</v>
      </c>
      <c r="J113" s="15">
        <f>VLOOKUP($A113,[2]Hoja1!$A$9:$AM$280,8,0)+VLOOKUP($A113,[2]Hoja1!$A$9:$AM$280,9,0)+VLOOKUP($A113,[2]Hoja1!$A$9:$AM$280,10,0)+VLOOKUP($A113,[2]Hoja1!$A$9:$AM$280,11,0)</f>
        <v>0</v>
      </c>
      <c r="K113" s="16">
        <f t="shared" ref="K113:K117" si="35">SUM(F113:J113)</f>
        <v>7918.2</v>
      </c>
      <c r="L113" s="15">
        <f>VLOOKUP($A113,[2]Hoja1!$A$9:$AM$280,34,0)</f>
        <v>812.92</v>
      </c>
      <c r="M113" s="16">
        <f t="shared" ref="M113:M117" si="36">+K113-L113</f>
        <v>7105.28</v>
      </c>
    </row>
    <row r="114" spans="1:13" s="11" customFormat="1" ht="10.5" customHeight="1" x14ac:dyDescent="0.25">
      <c r="A114" s="22" t="s">
        <v>104</v>
      </c>
      <c r="B114" s="13" t="s">
        <v>105</v>
      </c>
      <c r="C114" s="23" t="s">
        <v>48</v>
      </c>
      <c r="D114" s="23" t="s">
        <v>18</v>
      </c>
      <c r="E114" s="15">
        <f t="shared" si="34"/>
        <v>141.69999999999999</v>
      </c>
      <c r="F114" s="15">
        <f>VLOOKUP($A114,[2]Hoja1!$A$9:$AM$280,3,0)</f>
        <v>4251</v>
      </c>
      <c r="G114" s="15">
        <f>VLOOKUP($A114,[2]Hoja1!$A$9:$AM$280,7,0)</f>
        <v>0</v>
      </c>
      <c r="H114" s="15">
        <f>VLOOKUP($A114,[2]Hoja1!$A$9:$AM$280,5,0)+VLOOKUP($A114,[2]Hoja1!$A$9:$AM$280,6,0)</f>
        <v>0</v>
      </c>
      <c r="I114" s="15">
        <f>VLOOKUP($A114,[2]Hoja1!$A$9:$AM$280,4,0)</f>
        <v>0</v>
      </c>
      <c r="J114" s="15">
        <f>VLOOKUP($A114,[2]Hoja1!$A$9:$AM$280,8,0)+VLOOKUP($A114,[2]Hoja1!$A$9:$AM$280,9,0)+VLOOKUP($A114,[2]Hoja1!$A$9:$AM$280,10,0)+VLOOKUP($A114,[2]Hoja1!$A$9:$AM$280,11,0)</f>
        <v>0</v>
      </c>
      <c r="K114" s="16">
        <f t="shared" si="35"/>
        <v>4251</v>
      </c>
      <c r="L114" s="15">
        <f>VLOOKUP($A114,[2]Hoja1!$A$9:$AM$280,34,0)</f>
        <v>-133.86000000000001</v>
      </c>
      <c r="M114" s="16">
        <f t="shared" si="36"/>
        <v>4384.8599999999997</v>
      </c>
    </row>
    <row r="115" spans="1:13" s="11" customFormat="1" ht="10.5" customHeight="1" x14ac:dyDescent="0.2">
      <c r="A115" s="29" t="s">
        <v>164</v>
      </c>
      <c r="B115" s="13" t="s">
        <v>106</v>
      </c>
      <c r="C115" s="23" t="s">
        <v>17</v>
      </c>
      <c r="D115" s="23" t="s">
        <v>18</v>
      </c>
      <c r="E115" s="15">
        <f t="shared" si="34"/>
        <v>333.33</v>
      </c>
      <c r="F115" s="15">
        <f>VLOOKUP($A115,[2]Hoja1!$A$9:$AM$280,3,0)</f>
        <v>9999.9</v>
      </c>
      <c r="G115" s="15">
        <f>VLOOKUP($A115,[2]Hoja1!$A$9:$AM$280,7,0)</f>
        <v>0</v>
      </c>
      <c r="H115" s="15">
        <f>VLOOKUP($A115,[2]Hoja1!$A$9:$AM$280,5,0)+VLOOKUP($A115,[2]Hoja1!$A$9:$AM$280,6,0)</f>
        <v>0</v>
      </c>
      <c r="I115" s="15">
        <f>VLOOKUP($A115,[2]Hoja1!$A$9:$AM$280,4,0)</f>
        <v>0</v>
      </c>
      <c r="J115" s="15">
        <f>VLOOKUP($A115,[2]Hoja1!$A$9:$AM$280,8,0)+VLOOKUP($A115,[2]Hoja1!$A$9:$AM$280,9,0)+VLOOKUP($A115,[2]Hoja1!$A$9:$AM$280,10,0)+VLOOKUP($A115,[2]Hoja1!$A$9:$AM$280,11,0)</f>
        <v>1110.8399999999999</v>
      </c>
      <c r="K115" s="16">
        <f t="shared" si="35"/>
        <v>11110.74</v>
      </c>
      <c r="L115" s="15">
        <f>VLOOKUP($A115,[2]Hoja1!$A$9:$AM$280,34,0)</f>
        <v>2542.02</v>
      </c>
      <c r="M115" s="16">
        <f t="shared" si="36"/>
        <v>8568.7199999999993</v>
      </c>
    </row>
    <row r="116" spans="1:13" s="11" customFormat="1" ht="10.5" customHeight="1" x14ac:dyDescent="0.2">
      <c r="A116" s="29" t="s">
        <v>165</v>
      </c>
      <c r="B116" s="13" t="s">
        <v>144</v>
      </c>
      <c r="C116" s="23" t="s">
        <v>17</v>
      </c>
      <c r="D116" s="14" t="s">
        <v>189</v>
      </c>
      <c r="E116" s="15">
        <f t="shared" si="34"/>
        <v>220</v>
      </c>
      <c r="F116" s="15">
        <f>VLOOKUP($A116,[2]Hoja1!$A$9:$AM$280,3,0)</f>
        <v>6600</v>
      </c>
      <c r="G116" s="15">
        <f>VLOOKUP($A116,[2]Hoja1!$A$9:$AM$280,7,0)</f>
        <v>0</v>
      </c>
      <c r="H116" s="15">
        <f>VLOOKUP($A116,[2]Hoja1!$A$9:$AM$280,5,0)+VLOOKUP($A116,[2]Hoja1!$A$9:$AM$280,6,0)</f>
        <v>0</v>
      </c>
      <c r="I116" s="15">
        <f>VLOOKUP($A116,[2]Hoja1!$A$9:$AM$280,4,0)</f>
        <v>0</v>
      </c>
      <c r="J116" s="15">
        <f>VLOOKUP($A116,[2]Hoja1!$A$9:$AM$280,8,0)+VLOOKUP($A116,[2]Hoja1!$A$9:$AM$280,9,0)+VLOOKUP($A116,[2]Hoja1!$A$9:$AM$280,10,0)+VLOOKUP($A116,[2]Hoja1!$A$9:$AM$280,11,0)</f>
        <v>2105.1</v>
      </c>
      <c r="K116" s="16">
        <f t="shared" si="35"/>
        <v>8705.1</v>
      </c>
      <c r="L116" s="15">
        <f>VLOOKUP($A116,[2]Hoja1!$A$9:$AM$280,34,0)</f>
        <v>913.7</v>
      </c>
      <c r="M116" s="16">
        <f t="shared" si="36"/>
        <v>7791.4000000000005</v>
      </c>
    </row>
    <row r="117" spans="1:13" s="11" customFormat="1" ht="10.5" customHeight="1" x14ac:dyDescent="0.2">
      <c r="A117" s="29" t="s">
        <v>166</v>
      </c>
      <c r="B117" s="13" t="s">
        <v>145</v>
      </c>
      <c r="C117" s="23" t="s">
        <v>146</v>
      </c>
      <c r="D117" s="14" t="s">
        <v>189</v>
      </c>
      <c r="E117" s="15">
        <f t="shared" si="34"/>
        <v>400</v>
      </c>
      <c r="F117" s="15">
        <f>VLOOKUP($A117,[2]Hoja1!$A$9:$AM$280,3,0)</f>
        <v>12000</v>
      </c>
      <c r="G117" s="15">
        <f>VLOOKUP($A117,[2]Hoja1!$A$9:$AM$280,7,0)</f>
        <v>0</v>
      </c>
      <c r="H117" s="15">
        <f>VLOOKUP($A117,[2]Hoja1!$A$9:$AM$280,5,0)+VLOOKUP($A117,[2]Hoja1!$A$9:$AM$280,6,0)</f>
        <v>0</v>
      </c>
      <c r="I117" s="15">
        <f>VLOOKUP($A117,[2]Hoja1!$A$9:$AM$280,4,0)</f>
        <v>0</v>
      </c>
      <c r="J117" s="15">
        <f>VLOOKUP($A117,[2]Hoja1!$A$9:$AM$280,8,0)+VLOOKUP($A117,[2]Hoja1!$A$9:$AM$280,9,0)+VLOOKUP($A117,[2]Hoja1!$A$9:$AM$280,10,0)+VLOOKUP($A117,[2]Hoja1!$A$9:$AM$280,11,0)</f>
        <v>8000</v>
      </c>
      <c r="K117" s="16">
        <f t="shared" si="35"/>
        <v>20000</v>
      </c>
      <c r="L117" s="15">
        <f>VLOOKUP($A117,[2]Hoja1!$A$9:$AM$280,34,0)</f>
        <v>3420.94</v>
      </c>
      <c r="M117" s="16">
        <f t="shared" si="36"/>
        <v>16579.060000000001</v>
      </c>
    </row>
    <row r="118" spans="1:13" s="11" customFormat="1" ht="10.5" customHeight="1" x14ac:dyDescent="0.25">
      <c r="A118" s="21"/>
      <c r="B118" s="17"/>
      <c r="C118" s="14"/>
      <c r="D118" s="14"/>
      <c r="E118" s="15"/>
      <c r="F118" s="15"/>
      <c r="G118" s="14"/>
      <c r="H118" s="14"/>
      <c r="I118" s="14"/>
      <c r="J118" s="14"/>
      <c r="K118" s="16"/>
      <c r="L118" s="16"/>
      <c r="M118" s="16"/>
    </row>
    <row r="119" spans="1:13" s="11" customFormat="1" ht="17.25" customHeight="1" x14ac:dyDescent="0.25">
      <c r="A119" s="6" t="s">
        <v>107</v>
      </c>
      <c r="B119" s="7"/>
      <c r="C119" s="8"/>
      <c r="D119" s="8"/>
      <c r="E119" s="9"/>
      <c r="F119" s="9"/>
      <c r="G119" s="8"/>
      <c r="H119" s="8"/>
      <c r="I119" s="8"/>
      <c r="J119" s="8"/>
      <c r="K119" s="10"/>
      <c r="L119" s="10"/>
      <c r="M119" s="10"/>
    </row>
    <row r="120" spans="1:13" s="11" customFormat="1" ht="10.5" customHeight="1" x14ac:dyDescent="0.25">
      <c r="A120" s="22" t="s">
        <v>108</v>
      </c>
      <c r="B120" s="13" t="s">
        <v>109</v>
      </c>
      <c r="C120" s="23" t="s">
        <v>17</v>
      </c>
      <c r="D120" s="23" t="s">
        <v>18</v>
      </c>
      <c r="E120" s="15">
        <f t="shared" ref="E120:E121" si="37">+F120/30</f>
        <v>212.8</v>
      </c>
      <c r="F120" s="15">
        <f>VLOOKUP($A120,[2]Hoja1!$A$9:$AM$280,3,0)</f>
        <v>6384</v>
      </c>
      <c r="G120" s="15">
        <f>VLOOKUP($A120,[2]Hoja1!$A$9:$AM$280,7,0)</f>
        <v>0</v>
      </c>
      <c r="H120" s="15">
        <f>VLOOKUP($A120,[2]Hoja1!$A$9:$AM$280,5,0)+VLOOKUP($A120,[2]Hoja1!$A$9:$AM$280,6,0)</f>
        <v>0</v>
      </c>
      <c r="I120" s="15">
        <f>VLOOKUP($A120,[2]Hoja1!$A$9:$AM$280,4,0)</f>
        <v>0</v>
      </c>
      <c r="J120" s="15">
        <f>VLOOKUP($A120,[2]Hoja1!$A$9:$AM$280,8,0)+VLOOKUP($A120,[2]Hoja1!$A$9:$AM$280,9,0)+VLOOKUP($A120,[2]Hoja1!$A$9:$AM$280,10,0)+VLOOKUP($A120,[2]Hoja1!$A$9:$AM$280,11,0)</f>
        <v>0</v>
      </c>
      <c r="K120" s="16">
        <f t="shared" ref="K120:K121" si="38">SUM(F120:J120)</f>
        <v>6384</v>
      </c>
      <c r="L120" s="15">
        <f>VLOOKUP($A120,[2]Hoja1!$A$9:$AM$280,34,0)</f>
        <v>3105.86</v>
      </c>
      <c r="M120" s="16">
        <f t="shared" ref="M120:M121" si="39">+K120-L120</f>
        <v>3278.14</v>
      </c>
    </row>
    <row r="121" spans="1:13" s="11" customFormat="1" ht="10.5" customHeight="1" x14ac:dyDescent="0.2">
      <c r="A121" s="29" t="s">
        <v>184</v>
      </c>
      <c r="B121" s="13" t="s">
        <v>185</v>
      </c>
      <c r="C121" s="23" t="s">
        <v>146</v>
      </c>
      <c r="D121" s="14" t="s">
        <v>189</v>
      </c>
      <c r="E121" s="15">
        <f t="shared" si="37"/>
        <v>333.33</v>
      </c>
      <c r="F121" s="15">
        <f>VLOOKUP($A121,[2]Hoja1!$A$9:$AM$280,3,0)</f>
        <v>9999.9</v>
      </c>
      <c r="G121" s="15">
        <f>VLOOKUP($A121,[2]Hoja1!$A$9:$AM$280,7,0)</f>
        <v>0</v>
      </c>
      <c r="H121" s="15">
        <f>VLOOKUP($A121,[2]Hoja1!$A$9:$AM$280,5,0)+VLOOKUP($A121,[2]Hoja1!$A$9:$AM$280,6,0)</f>
        <v>0</v>
      </c>
      <c r="I121" s="15">
        <f>VLOOKUP($A121,[2]Hoja1!$A$9:$AM$280,4,0)</f>
        <v>0</v>
      </c>
      <c r="J121" s="15">
        <f>VLOOKUP($A121,[2]Hoja1!$A$9:$AM$280,8,0)+VLOOKUP($A121,[2]Hoja1!$A$9:$AM$280,9,0)+VLOOKUP($A121,[2]Hoja1!$A$9:$AM$280,10,0)+VLOOKUP($A121,[2]Hoja1!$A$9:$AM$280,11,0)</f>
        <v>10000.1</v>
      </c>
      <c r="K121" s="16">
        <f t="shared" si="38"/>
        <v>20000</v>
      </c>
      <c r="L121" s="15">
        <f>VLOOKUP($A121,[2]Hoja1!$A$9:$AM$280,34,0)</f>
        <v>3411.32</v>
      </c>
      <c r="M121" s="16">
        <f t="shared" si="39"/>
        <v>16588.68</v>
      </c>
    </row>
    <row r="122" spans="1:13" s="11" customFormat="1" ht="10.5" customHeight="1" x14ac:dyDescent="0.25">
      <c r="A122" s="21"/>
      <c r="B122" s="17"/>
      <c r="C122" s="14"/>
      <c r="D122" s="14"/>
      <c r="E122" s="15"/>
      <c r="F122" s="15"/>
      <c r="G122" s="14"/>
      <c r="H122" s="14"/>
      <c r="I122" s="14"/>
      <c r="J122" s="14"/>
      <c r="K122" s="16"/>
      <c r="L122" s="16"/>
      <c r="M122" s="16"/>
    </row>
    <row r="123" spans="1:13" s="11" customFormat="1" ht="17.25" customHeight="1" x14ac:dyDescent="0.25">
      <c r="A123" s="6" t="s">
        <v>110</v>
      </c>
      <c r="B123" s="7"/>
      <c r="C123" s="8"/>
      <c r="D123" s="8"/>
      <c r="E123" s="9"/>
      <c r="F123" s="9"/>
      <c r="G123" s="8"/>
      <c r="H123" s="8"/>
      <c r="I123" s="8"/>
      <c r="J123" s="8"/>
      <c r="K123" s="10"/>
      <c r="L123" s="10"/>
      <c r="M123" s="10"/>
    </row>
    <row r="124" spans="1:13" s="11" customFormat="1" ht="13.5" customHeight="1" x14ac:dyDescent="0.25">
      <c r="A124" s="22" t="s">
        <v>220</v>
      </c>
      <c r="B124" s="13" t="s">
        <v>221</v>
      </c>
      <c r="C124" s="23" t="s">
        <v>17</v>
      </c>
      <c r="D124" s="23" t="s">
        <v>189</v>
      </c>
      <c r="E124" s="15">
        <f t="shared" ref="E124:E127" si="40">+F124/30</f>
        <v>150</v>
      </c>
      <c r="F124" s="15">
        <f>VLOOKUP($A124,[2]Hoja1!$A$9:$AM$280,3,0)</f>
        <v>4500</v>
      </c>
      <c r="G124" s="15">
        <f>VLOOKUP($A124,[2]Hoja1!$A$9:$AM$280,7,0)</f>
        <v>0</v>
      </c>
      <c r="H124" s="15">
        <f>VLOOKUP($A124,[2]Hoja1!$A$9:$AM$280,5,0)+VLOOKUP($A124,[2]Hoja1!$A$9:$AM$280,6,0)</f>
        <v>0</v>
      </c>
      <c r="I124" s="15">
        <f>VLOOKUP($A124,[2]Hoja1!$A$9:$AM$280,4,0)</f>
        <v>0</v>
      </c>
      <c r="J124" s="15">
        <f>VLOOKUP($A124,[2]Hoja1!$A$9:$AM$280,8,0)+VLOOKUP($A124,[2]Hoja1!$A$9:$AM$280,9,0)+VLOOKUP($A124,[2]Hoja1!$A$9:$AM$280,10,0)+VLOOKUP($A124,[2]Hoja1!$A$9:$AM$280,11,0)</f>
        <v>3500</v>
      </c>
      <c r="K124" s="16">
        <f t="shared" ref="K124:K127" si="41">SUM(F124:J124)</f>
        <v>8000</v>
      </c>
      <c r="L124" s="15">
        <f>VLOOKUP($A124,[2]Hoja1!$A$9:$AM$280,34,0)</f>
        <v>807.68</v>
      </c>
      <c r="M124" s="16">
        <f t="shared" ref="M124:M127" si="42">+K124-L124</f>
        <v>7192.32</v>
      </c>
    </row>
    <row r="125" spans="1:13" s="11" customFormat="1" ht="13.5" customHeight="1" x14ac:dyDescent="0.25">
      <c r="A125" s="22" t="s">
        <v>186</v>
      </c>
      <c r="B125" s="13" t="s">
        <v>187</v>
      </c>
      <c r="C125" s="23" t="s">
        <v>17</v>
      </c>
      <c r="D125" s="23" t="s">
        <v>189</v>
      </c>
      <c r="E125" s="15">
        <f t="shared" si="40"/>
        <v>148.6</v>
      </c>
      <c r="F125" s="15">
        <f>VLOOKUP($A125,[2]Hoja1!$A$9:$AM$280,3,0)</f>
        <v>4458</v>
      </c>
      <c r="G125" s="15">
        <f>VLOOKUP($A125,[2]Hoja1!$A$9:$AM$280,7,0)</f>
        <v>0</v>
      </c>
      <c r="H125" s="15">
        <f>VLOOKUP($A125,[2]Hoja1!$A$9:$AM$280,5,0)+VLOOKUP($A125,[2]Hoja1!$A$9:$AM$280,6,0)</f>
        <v>0</v>
      </c>
      <c r="I125" s="15">
        <f>VLOOKUP($A125,[2]Hoja1!$A$9:$AM$280,4,0)</f>
        <v>0</v>
      </c>
      <c r="J125" s="15">
        <f>VLOOKUP($A125,[2]Hoja1!$A$9:$AM$280,8,0)+VLOOKUP($A125,[2]Hoja1!$A$9:$AM$280,9,0)+VLOOKUP($A125,[2]Hoja1!$A$9:$AM$280,10,0)+VLOOKUP($A125,[2]Hoja1!$A$9:$AM$280,11,0)</f>
        <v>1860</v>
      </c>
      <c r="K125" s="16">
        <f t="shared" si="41"/>
        <v>6318</v>
      </c>
      <c r="L125" s="15">
        <f>VLOOKUP($A125,[2]Hoja1!$A$9:$AM$280,34,0)</f>
        <v>332.66</v>
      </c>
      <c r="M125" s="16">
        <f t="shared" si="42"/>
        <v>5985.34</v>
      </c>
    </row>
    <row r="126" spans="1:13" s="11" customFormat="1" ht="13.5" customHeight="1" x14ac:dyDescent="0.25">
      <c r="A126" s="22" t="s">
        <v>182</v>
      </c>
      <c r="B126" s="13" t="s">
        <v>183</v>
      </c>
      <c r="C126" s="23" t="s">
        <v>17</v>
      </c>
      <c r="D126" s="23" t="s">
        <v>189</v>
      </c>
      <c r="E126" s="15">
        <f t="shared" si="40"/>
        <v>212.6</v>
      </c>
      <c r="F126" s="15">
        <f>VLOOKUP($A126,[2]Hoja1!$A$9:$AM$280,3,0)</f>
        <v>6378</v>
      </c>
      <c r="G126" s="15">
        <f>VLOOKUP($A126,[2]Hoja1!$A$9:$AM$280,7,0)</f>
        <v>0</v>
      </c>
      <c r="H126" s="15">
        <f>VLOOKUP($A126,[2]Hoja1!$A$9:$AM$280,5,0)+VLOOKUP($A126,[2]Hoja1!$A$9:$AM$280,6,0)</f>
        <v>0</v>
      </c>
      <c r="I126" s="15">
        <f>VLOOKUP($A126,[2]Hoja1!$A$9:$AM$280,4,0)</f>
        <v>0</v>
      </c>
      <c r="J126" s="15">
        <f>VLOOKUP($A126,[2]Hoja1!$A$9:$AM$280,8,0)+VLOOKUP($A126,[2]Hoja1!$A$9:$AM$280,9,0)+VLOOKUP($A126,[2]Hoja1!$A$9:$AM$280,10,0)+VLOOKUP($A126,[2]Hoja1!$A$9:$AM$280,11,0)</f>
        <v>0</v>
      </c>
      <c r="K126" s="16">
        <f t="shared" si="41"/>
        <v>6378</v>
      </c>
      <c r="L126" s="15">
        <f>VLOOKUP($A126,[2]Hoja1!$A$9:$AM$280,34,0)</f>
        <v>348.5</v>
      </c>
      <c r="M126" s="16">
        <f t="shared" si="42"/>
        <v>6029.5</v>
      </c>
    </row>
    <row r="127" spans="1:13" s="11" customFormat="1" ht="13.5" customHeight="1" x14ac:dyDescent="0.25">
      <c r="A127" s="22" t="s">
        <v>210</v>
      </c>
      <c r="B127" s="13" t="s">
        <v>211</v>
      </c>
      <c r="C127" s="23" t="s">
        <v>64</v>
      </c>
      <c r="D127" s="23" t="s">
        <v>189</v>
      </c>
      <c r="E127" s="15">
        <f t="shared" si="40"/>
        <v>157.44999999999999</v>
      </c>
      <c r="F127" s="15">
        <f>VLOOKUP($A127,[2]Hoja1!$A$9:$AM$280,3,0)</f>
        <v>4723.5</v>
      </c>
      <c r="G127" s="15">
        <f>VLOOKUP($A127,[2]Hoja1!$A$9:$AM$280,7,0)</f>
        <v>0</v>
      </c>
      <c r="H127" s="15">
        <f>VLOOKUP($A127,[2]Hoja1!$A$9:$AM$280,5,0)+VLOOKUP($A127,[2]Hoja1!$A$9:$AM$280,6,0)</f>
        <v>0</v>
      </c>
      <c r="I127" s="15">
        <f>VLOOKUP($A127,[2]Hoja1!$A$9:$AM$280,4,0)</f>
        <v>0</v>
      </c>
      <c r="J127" s="15">
        <f>VLOOKUP($A127,[2]Hoja1!$A$9:$AM$280,8,0)+VLOOKUP($A127,[2]Hoja1!$A$9:$AM$280,9,0)+VLOOKUP($A127,[2]Hoja1!$A$9:$AM$280,10,0)+VLOOKUP($A127,[2]Hoja1!$A$9:$AM$280,11,0)</f>
        <v>0</v>
      </c>
      <c r="K127" s="16">
        <f t="shared" si="41"/>
        <v>4723.5</v>
      </c>
      <c r="L127" s="15">
        <f>VLOOKUP($A127,[2]Hoja1!$A$9:$AM$280,34,0)</f>
        <v>82.94</v>
      </c>
      <c r="M127" s="16">
        <f t="shared" si="42"/>
        <v>4640.5600000000004</v>
      </c>
    </row>
    <row r="128" spans="1:13" s="11" customFormat="1" ht="10.5" customHeight="1" x14ac:dyDescent="0.25">
      <c r="A128" s="12"/>
      <c r="B128" s="17"/>
      <c r="C128" s="14"/>
      <c r="D128" s="14"/>
      <c r="E128" s="15"/>
      <c r="F128" s="15"/>
      <c r="G128" s="14"/>
      <c r="H128" s="14"/>
      <c r="I128" s="14"/>
      <c r="J128" s="14"/>
      <c r="K128" s="16"/>
      <c r="L128" s="16"/>
      <c r="M128" s="16"/>
    </row>
    <row r="129" spans="1:13" s="11" customFormat="1" ht="17.25" customHeight="1" x14ac:dyDescent="0.25">
      <c r="A129" s="6" t="s">
        <v>111</v>
      </c>
      <c r="B129" s="7"/>
      <c r="C129" s="8"/>
      <c r="D129" s="8"/>
      <c r="E129" s="9"/>
      <c r="F129" s="9"/>
      <c r="G129" s="8"/>
      <c r="H129" s="8"/>
      <c r="I129" s="8"/>
      <c r="J129" s="8"/>
      <c r="K129" s="10"/>
      <c r="L129" s="10"/>
      <c r="M129" s="10"/>
    </row>
    <row r="130" spans="1:13" s="11" customFormat="1" ht="10.5" customHeight="1" x14ac:dyDescent="0.25">
      <c r="A130" s="22" t="s">
        <v>176</v>
      </c>
      <c r="B130" s="13" t="s">
        <v>177</v>
      </c>
      <c r="C130" s="23" t="s">
        <v>64</v>
      </c>
      <c r="D130" s="14" t="s">
        <v>189</v>
      </c>
      <c r="E130" s="15">
        <f t="shared" ref="E130:E132" si="43">+F130/30</f>
        <v>141.69999999999999</v>
      </c>
      <c r="F130" s="15">
        <f>VLOOKUP($A130,[2]Hoja1!$A$9:$AM$280,3,0)</f>
        <v>4251</v>
      </c>
      <c r="G130" s="15">
        <f>VLOOKUP($A130,[2]Hoja1!$A$9:$AM$280,7,0)</f>
        <v>0</v>
      </c>
      <c r="H130" s="15">
        <f>VLOOKUP($A130,[2]Hoja1!$A$9:$AM$280,5,0)+VLOOKUP($A130,[2]Hoja1!$A$9:$AM$280,6,0)</f>
        <v>0</v>
      </c>
      <c r="I130" s="15">
        <f>VLOOKUP($A130,[2]Hoja1!$A$9:$AM$280,4,0)</f>
        <v>0</v>
      </c>
      <c r="J130" s="15">
        <f>VLOOKUP($A130,[2]Hoja1!$A$9:$AM$280,8,0)+VLOOKUP($A130,[2]Hoja1!$A$9:$AM$280,9,0)+VLOOKUP($A130,[2]Hoja1!$A$9:$AM$280,10,0)+VLOOKUP($A130,[2]Hoja1!$A$9:$AM$280,11,0)</f>
        <v>0</v>
      </c>
      <c r="K130" s="16">
        <f t="shared" ref="K130:K132" si="44">SUM(F130:J130)</f>
        <v>4251</v>
      </c>
      <c r="L130" s="15">
        <f>VLOOKUP($A130,[2]Hoja1!$A$9:$AM$280,34,0)</f>
        <v>-133.86000000000001</v>
      </c>
      <c r="M130" s="16">
        <f t="shared" ref="M130:M132" si="45">+K130-L130</f>
        <v>4384.8599999999997</v>
      </c>
    </row>
    <row r="131" spans="1:13" s="11" customFormat="1" ht="10.5" customHeight="1" x14ac:dyDescent="0.25">
      <c r="A131" s="22" t="s">
        <v>226</v>
      </c>
      <c r="B131" s="13" t="s">
        <v>227</v>
      </c>
      <c r="C131" s="23" t="s">
        <v>17</v>
      </c>
      <c r="D131" s="14" t="s">
        <v>189</v>
      </c>
      <c r="E131" s="15">
        <f t="shared" si="43"/>
        <v>150</v>
      </c>
      <c r="F131" s="15">
        <f>VLOOKUP($A131,[2]Hoja1!$A$9:$AM$280,3,0)</f>
        <v>4500</v>
      </c>
      <c r="G131" s="15">
        <f>VLOOKUP($A131,[2]Hoja1!$A$9:$AM$280,7,0)</f>
        <v>0</v>
      </c>
      <c r="H131" s="15">
        <f>VLOOKUP($A131,[2]Hoja1!$A$9:$AM$280,5,0)+VLOOKUP($A131,[2]Hoja1!$A$9:$AM$280,6,0)</f>
        <v>0</v>
      </c>
      <c r="I131" s="15">
        <f>VLOOKUP($A131,[2]Hoja1!$A$9:$AM$280,4,0)</f>
        <v>0</v>
      </c>
      <c r="J131" s="15">
        <f>VLOOKUP($A131,[2]Hoja1!$A$9:$AM$280,8,0)+VLOOKUP($A131,[2]Hoja1!$A$9:$AM$280,9,0)+VLOOKUP($A131,[2]Hoja1!$A$9:$AM$280,10,0)+VLOOKUP($A131,[2]Hoja1!$A$9:$AM$280,11,0)</f>
        <v>5500</v>
      </c>
      <c r="K131" s="16">
        <f t="shared" si="44"/>
        <v>10000</v>
      </c>
      <c r="L131" s="15">
        <f>VLOOKUP($A131,[2]Hoja1!$A$9:$AM$280,34,0)</f>
        <v>1025.82</v>
      </c>
      <c r="M131" s="16">
        <f t="shared" si="45"/>
        <v>8974.18</v>
      </c>
    </row>
    <row r="132" spans="1:13" s="11" customFormat="1" ht="10.5" customHeight="1" x14ac:dyDescent="0.25">
      <c r="A132" s="22" t="s">
        <v>174</v>
      </c>
      <c r="B132" s="13" t="s">
        <v>175</v>
      </c>
      <c r="C132" s="23" t="s">
        <v>17</v>
      </c>
      <c r="D132" s="14" t="s">
        <v>189</v>
      </c>
      <c r="E132" s="15">
        <f t="shared" si="43"/>
        <v>200</v>
      </c>
      <c r="F132" s="15">
        <f>VLOOKUP($A132,[2]Hoja1!$A$9:$AM$280,3,0)</f>
        <v>6000</v>
      </c>
      <c r="G132" s="15">
        <f>VLOOKUP($A132,[2]Hoja1!$A$9:$AM$280,7,0)</f>
        <v>0</v>
      </c>
      <c r="H132" s="15">
        <f>VLOOKUP($A132,[2]Hoja1!$A$9:$AM$280,5,0)+VLOOKUP($A132,[2]Hoja1!$A$9:$AM$280,6,0)</f>
        <v>0</v>
      </c>
      <c r="I132" s="15">
        <f>VLOOKUP($A132,[2]Hoja1!$A$9:$AM$280,4,0)</f>
        <v>0</v>
      </c>
      <c r="J132" s="15">
        <f>VLOOKUP($A132,[2]Hoja1!$A$9:$AM$280,8,0)+VLOOKUP($A132,[2]Hoja1!$A$9:$AM$280,9,0)+VLOOKUP($A132,[2]Hoja1!$A$9:$AM$280,10,0)+VLOOKUP($A132,[2]Hoja1!$A$9:$AM$280,11,0)</f>
        <v>2000</v>
      </c>
      <c r="K132" s="16">
        <f t="shared" si="44"/>
        <v>8000</v>
      </c>
      <c r="L132" s="15">
        <f>VLOOKUP($A132,[2]Hoja1!$A$9:$AM$280,34,0)</f>
        <v>814.88</v>
      </c>
      <c r="M132" s="16">
        <f t="shared" si="45"/>
        <v>7185.12</v>
      </c>
    </row>
    <row r="133" spans="1:13" s="11" customFormat="1" ht="10.5" customHeight="1" x14ac:dyDescent="0.25">
      <c r="A133" s="12"/>
      <c r="B133" s="17"/>
      <c r="C133" s="14"/>
      <c r="D133" s="14"/>
      <c r="E133" s="15"/>
      <c r="F133" s="15"/>
      <c r="G133" s="14"/>
      <c r="H133" s="14"/>
      <c r="I133" s="14"/>
      <c r="J133" s="14"/>
      <c r="K133" s="16"/>
      <c r="L133" s="16"/>
      <c r="M133" s="16"/>
    </row>
    <row r="134" spans="1:13" s="11" customFormat="1" ht="17.25" customHeight="1" x14ac:dyDescent="0.25">
      <c r="A134" s="6" t="s">
        <v>112</v>
      </c>
      <c r="B134" s="7"/>
      <c r="C134" s="8"/>
      <c r="D134" s="8"/>
      <c r="E134" s="9"/>
      <c r="F134" s="9"/>
      <c r="G134" s="8"/>
      <c r="H134" s="8"/>
      <c r="I134" s="8"/>
      <c r="J134" s="8"/>
      <c r="K134" s="10"/>
      <c r="L134" s="10"/>
      <c r="M134" s="10"/>
    </row>
    <row r="135" spans="1:13" s="11" customFormat="1" ht="10.5" customHeight="1" x14ac:dyDescent="0.2">
      <c r="A135" s="29" t="s">
        <v>167</v>
      </c>
      <c r="B135" s="17" t="s">
        <v>123</v>
      </c>
      <c r="C135" s="14" t="s">
        <v>17</v>
      </c>
      <c r="D135" s="14" t="s">
        <v>189</v>
      </c>
      <c r="E135" s="15">
        <f>+F135/30</f>
        <v>333.33</v>
      </c>
      <c r="F135" s="15">
        <f>VLOOKUP($A135,[2]Hoja1!$A$9:$AM$280,3,0)</f>
        <v>9999.9</v>
      </c>
      <c r="G135" s="15">
        <f>VLOOKUP($A135,[2]Hoja1!$A$9:$AM$280,7,0)</f>
        <v>0</v>
      </c>
      <c r="H135" s="15">
        <f>VLOOKUP($A135,[2]Hoja1!$A$9:$AM$280,5,0)+VLOOKUP($A135,[2]Hoja1!$A$9:$AM$280,6,0)</f>
        <v>0</v>
      </c>
      <c r="I135" s="15">
        <f>VLOOKUP($A135,[2]Hoja1!$A$9:$AM$280,4,0)</f>
        <v>0</v>
      </c>
      <c r="J135" s="15">
        <f>VLOOKUP($A135,[2]Hoja1!$A$9:$AM$280,8,0)+VLOOKUP($A135,[2]Hoja1!$A$9:$AM$280,9,0)+VLOOKUP($A135,[2]Hoja1!$A$9:$AM$280,10,0)+VLOOKUP($A135,[2]Hoja1!$A$9:$AM$280,11,0)</f>
        <v>6603.04</v>
      </c>
      <c r="K135" s="16">
        <f>SUM(F135:J135)</f>
        <v>16602.939999999999</v>
      </c>
      <c r="L135" s="15">
        <f>VLOOKUP($A135,[2]Hoja1!$A$9:$AM$280,34,0)</f>
        <v>2593</v>
      </c>
      <c r="M135" s="16">
        <f>+K135-L135</f>
        <v>14009.939999999999</v>
      </c>
    </row>
    <row r="136" spans="1:13" s="11" customFormat="1" ht="10.5" customHeight="1" x14ac:dyDescent="0.25">
      <c r="A136" s="12"/>
      <c r="B136" s="17"/>
      <c r="C136" s="14"/>
      <c r="D136" s="14"/>
      <c r="E136" s="15"/>
      <c r="F136" s="15"/>
      <c r="G136" s="14"/>
      <c r="H136" s="14"/>
      <c r="I136" s="14"/>
      <c r="J136" s="14"/>
      <c r="K136" s="16"/>
      <c r="L136" s="16"/>
      <c r="M136" s="16"/>
    </row>
    <row r="137" spans="1:13" s="11" customFormat="1" ht="17.25" customHeight="1" x14ac:dyDescent="0.25">
      <c r="A137" s="6" t="s">
        <v>142</v>
      </c>
      <c r="B137" s="7"/>
      <c r="C137" s="8"/>
      <c r="D137" s="8"/>
      <c r="E137" s="9"/>
      <c r="F137" s="9"/>
      <c r="G137" s="8"/>
      <c r="H137" s="8"/>
      <c r="I137" s="8"/>
      <c r="J137" s="8"/>
      <c r="K137" s="10"/>
      <c r="L137" s="10"/>
      <c r="M137" s="10"/>
    </row>
    <row r="138" spans="1:13" s="11" customFormat="1" ht="10.5" customHeight="1" x14ac:dyDescent="0.25">
      <c r="A138" s="22" t="s">
        <v>168</v>
      </c>
      <c r="B138" s="13" t="s">
        <v>143</v>
      </c>
      <c r="C138" s="23" t="s">
        <v>17</v>
      </c>
      <c r="D138" s="14" t="s">
        <v>189</v>
      </c>
      <c r="E138" s="15">
        <f t="shared" ref="E138:E139" si="46">+F138/30</f>
        <v>200</v>
      </c>
      <c r="F138" s="15">
        <f>VLOOKUP($A138,[2]Hoja1!$A$9:$AM$280,3,0)</f>
        <v>6000</v>
      </c>
      <c r="G138" s="15">
        <f>VLOOKUP($A138,[2]Hoja1!$A$9:$AM$280,7,0)</f>
        <v>0</v>
      </c>
      <c r="H138" s="15">
        <f>VLOOKUP($A138,[2]Hoja1!$A$9:$AM$280,5,0)+VLOOKUP($A138,[2]Hoja1!$A$9:$AM$280,6,0)</f>
        <v>0</v>
      </c>
      <c r="I138" s="15">
        <f>VLOOKUP($A138,[2]Hoja1!$A$9:$AM$280,4,0)</f>
        <v>0</v>
      </c>
      <c r="J138" s="15">
        <f>VLOOKUP($A138,[2]Hoja1!$A$9:$AM$280,8,0)+VLOOKUP($A138,[2]Hoja1!$A$9:$AM$280,9,0)+VLOOKUP($A138,[2]Hoja1!$A$9:$AM$280,10,0)+VLOOKUP($A138,[2]Hoja1!$A$9:$AM$280,11,0)</f>
        <v>2139.6999999999998</v>
      </c>
      <c r="K138" s="16">
        <f t="shared" ref="K138:K139" si="47">SUM(F138:J138)</f>
        <v>8139.7</v>
      </c>
      <c r="L138" s="15">
        <f>VLOOKUP($A138,[2]Hoja1!$A$9:$AM$280,34,0)</f>
        <v>2361.27</v>
      </c>
      <c r="M138" s="16">
        <f t="shared" ref="M138:M139" si="48">+K138-L138</f>
        <v>5778.43</v>
      </c>
    </row>
    <row r="139" spans="1:13" s="11" customFormat="1" ht="10.5" customHeight="1" x14ac:dyDescent="0.25">
      <c r="A139" s="22" t="s">
        <v>222</v>
      </c>
      <c r="B139" s="13" t="s">
        <v>223</v>
      </c>
      <c r="C139" s="23" t="s">
        <v>17</v>
      </c>
      <c r="D139" s="14" t="s">
        <v>189</v>
      </c>
      <c r="E139" s="15">
        <f t="shared" si="46"/>
        <v>231.23</v>
      </c>
      <c r="F139" s="15">
        <f>VLOOKUP($A139,[2]Hoja1!$A$9:$AM$280,3,0)</f>
        <v>6936.9</v>
      </c>
      <c r="G139" s="15">
        <f>VLOOKUP($A139,[2]Hoja1!$A$9:$AM$280,7,0)</f>
        <v>5194.76</v>
      </c>
      <c r="H139" s="15">
        <f>VLOOKUP($A139,[2]Hoja1!$A$9:$AM$280,5,0)+VLOOKUP($A139,[2]Hoja1!$A$9:$AM$280,6,0)</f>
        <v>727.27</v>
      </c>
      <c r="I139" s="15">
        <f>VLOOKUP($A139,[2]Hoja1!$A$9:$AM$280,4,0)</f>
        <v>2077.9</v>
      </c>
      <c r="J139" s="15">
        <f>VLOOKUP($A139,[2]Hoja1!$A$9:$AM$280,8,0)+VLOOKUP($A139,[2]Hoja1!$A$9:$AM$280,9,0)+VLOOKUP($A139,[2]Hoja1!$A$9:$AM$280,10,0)+VLOOKUP($A139,[2]Hoja1!$A$9:$AM$280,11,0)</f>
        <v>1202.8</v>
      </c>
      <c r="K139" s="16">
        <f t="shared" si="47"/>
        <v>16139.63</v>
      </c>
      <c r="L139" s="15">
        <f>VLOOKUP($A139,[2]Hoja1!$A$9:$AM$280,34,0)</f>
        <v>1421.13</v>
      </c>
      <c r="M139" s="16">
        <f t="shared" si="48"/>
        <v>14718.5</v>
      </c>
    </row>
    <row r="140" spans="1:13" s="11" customFormat="1" ht="10.5" customHeight="1" x14ac:dyDescent="0.25">
      <c r="A140" s="12"/>
      <c r="B140" s="17"/>
      <c r="C140" s="14"/>
      <c r="D140" s="14"/>
      <c r="E140" s="15"/>
      <c r="F140" s="15"/>
      <c r="G140" s="14"/>
      <c r="H140" s="14"/>
      <c r="I140" s="14"/>
      <c r="J140" s="14"/>
      <c r="K140" s="16"/>
      <c r="L140" s="16"/>
      <c r="M140" s="16"/>
    </row>
    <row r="141" spans="1:13" s="11" customFormat="1" ht="17.25" customHeight="1" x14ac:dyDescent="0.25">
      <c r="A141" s="6" t="s">
        <v>236</v>
      </c>
      <c r="B141" s="7"/>
      <c r="C141" s="8"/>
      <c r="D141" s="8"/>
      <c r="E141" s="9"/>
      <c r="F141" s="9"/>
      <c r="G141" s="8"/>
      <c r="H141" s="8"/>
      <c r="I141" s="8"/>
      <c r="J141" s="8"/>
      <c r="K141" s="10"/>
      <c r="L141" s="10"/>
      <c r="M141" s="10"/>
    </row>
    <row r="142" spans="1:13" s="11" customFormat="1" ht="10.5" customHeight="1" x14ac:dyDescent="0.25">
      <c r="A142" s="12" t="s">
        <v>197</v>
      </c>
      <c r="B142" s="13" t="s">
        <v>198</v>
      </c>
      <c r="C142" s="14" t="s">
        <v>205</v>
      </c>
      <c r="D142" s="14" t="s">
        <v>189</v>
      </c>
      <c r="E142" s="15">
        <f>+F142/30</f>
        <v>348</v>
      </c>
      <c r="F142" s="15">
        <f>VLOOKUP($A142,[2]Hoja1!$A$9:$AM$280,3,0)</f>
        <v>10440</v>
      </c>
      <c r="G142" s="15">
        <f>VLOOKUP($A142,[2]Hoja1!$A$9:$AM$280,7,0)</f>
        <v>0</v>
      </c>
      <c r="H142" s="15">
        <f>VLOOKUP($A142,[2]Hoja1!$A$9:$AM$280,5,0)+VLOOKUP($A142,[2]Hoja1!$A$9:$AM$280,6,0)</f>
        <v>0</v>
      </c>
      <c r="I142" s="15">
        <f>VLOOKUP($A142,[2]Hoja1!$A$9:$AM$280,4,0)</f>
        <v>0</v>
      </c>
      <c r="J142" s="15">
        <f>VLOOKUP($A142,[2]Hoja1!$A$9:$AM$280,8,0)+VLOOKUP($A142,[2]Hoja1!$A$9:$AM$280,9,0)+VLOOKUP($A142,[2]Hoja1!$A$9:$AM$280,10,0)+VLOOKUP($A142,[2]Hoja1!$A$9:$AM$280,11,0)</f>
        <v>6989.48</v>
      </c>
      <c r="K142" s="16">
        <f>SUM(F142:J142)</f>
        <v>17429.48</v>
      </c>
      <c r="L142" s="15">
        <f>VLOOKUP($A142,[2]Hoja1!$A$9:$AM$280,34,0)</f>
        <v>2794.22</v>
      </c>
      <c r="M142" s="16">
        <f>+K142-L142</f>
        <v>14635.26</v>
      </c>
    </row>
    <row r="143" spans="1:13" s="11" customFormat="1" ht="10.5" customHeight="1" x14ac:dyDescent="0.25">
      <c r="A143" s="12"/>
      <c r="B143" s="17"/>
      <c r="C143" s="14"/>
      <c r="D143" s="14"/>
      <c r="E143" s="15"/>
      <c r="F143" s="15"/>
      <c r="G143" s="14"/>
      <c r="H143" s="14"/>
      <c r="I143" s="14"/>
      <c r="J143" s="14"/>
      <c r="K143" s="16"/>
      <c r="L143" s="16"/>
      <c r="M143" s="16"/>
    </row>
    <row r="144" spans="1:13" s="11" customFormat="1" ht="17.25" customHeight="1" x14ac:dyDescent="0.25">
      <c r="A144" s="6" t="s">
        <v>113</v>
      </c>
      <c r="B144" s="7"/>
      <c r="C144" s="8"/>
      <c r="D144" s="8"/>
      <c r="E144" s="9"/>
      <c r="F144" s="9"/>
      <c r="G144" s="8"/>
      <c r="H144" s="8"/>
      <c r="I144" s="8"/>
      <c r="J144" s="8"/>
      <c r="K144" s="10"/>
      <c r="L144" s="10"/>
      <c r="M144" s="10"/>
    </row>
    <row r="145" spans="1:13" s="11" customFormat="1" ht="10.5" customHeight="1" x14ac:dyDescent="0.25">
      <c r="A145" s="22" t="s">
        <v>114</v>
      </c>
      <c r="B145" s="13" t="s">
        <v>115</v>
      </c>
      <c r="C145" s="23" t="s">
        <v>17</v>
      </c>
      <c r="D145" s="23" t="s">
        <v>18</v>
      </c>
      <c r="E145" s="15">
        <f>+F145/30</f>
        <v>148.6</v>
      </c>
      <c r="F145" s="15">
        <f>VLOOKUP($A145,[2]Hoja1!$A$9:$AM$280,3,0)</f>
        <v>4458</v>
      </c>
      <c r="G145" s="15">
        <f>VLOOKUP($A145,[2]Hoja1!$A$9:$AM$280,7,0)</f>
        <v>0</v>
      </c>
      <c r="H145" s="15">
        <f>VLOOKUP($A145,[2]Hoja1!$A$9:$AM$280,5,0)+VLOOKUP($A145,[2]Hoja1!$A$9:$AM$280,6,0)</f>
        <v>0</v>
      </c>
      <c r="I145" s="15">
        <f>VLOOKUP($A145,[2]Hoja1!$A$9:$AM$280,4,0)</f>
        <v>0</v>
      </c>
      <c r="J145" s="15">
        <f>VLOOKUP($A145,[2]Hoja1!$A$9:$AM$280,8,0)+VLOOKUP($A145,[2]Hoja1!$A$9:$AM$280,9,0)+VLOOKUP($A145,[2]Hoja1!$A$9:$AM$280,10,0)+VLOOKUP($A145,[2]Hoja1!$A$9:$AM$280,11,0)</f>
        <v>1842</v>
      </c>
      <c r="K145" s="16">
        <f>SUM(F145:J145)</f>
        <v>6300</v>
      </c>
      <c r="L145" s="15">
        <f>VLOOKUP($A145,[2]Hoja1!$A$9:$AM$280,34,0)</f>
        <v>330.3</v>
      </c>
      <c r="M145" s="16">
        <f>+K145-L145</f>
        <v>5969.7</v>
      </c>
    </row>
    <row r="146" spans="1:13" s="11" customFormat="1" ht="10.5" customHeight="1" x14ac:dyDescent="0.25">
      <c r="A146" s="12"/>
      <c r="B146" s="17"/>
      <c r="C146" s="14"/>
      <c r="D146" s="14"/>
      <c r="E146" s="15"/>
      <c r="F146" s="15"/>
      <c r="G146" s="14"/>
      <c r="H146" s="14"/>
      <c r="I146" s="14"/>
      <c r="J146" s="14"/>
      <c r="K146" s="16"/>
      <c r="L146" s="16"/>
      <c r="M146" s="16"/>
    </row>
    <row r="147" spans="1:13" s="11" customFormat="1" ht="17.25" customHeight="1" x14ac:dyDescent="0.25">
      <c r="A147" s="6" t="s">
        <v>116</v>
      </c>
      <c r="B147" s="7"/>
      <c r="C147" s="8"/>
      <c r="D147" s="8"/>
      <c r="E147" s="9"/>
      <c r="F147" s="9"/>
      <c r="G147" s="8"/>
      <c r="H147" s="8"/>
      <c r="I147" s="8"/>
      <c r="J147" s="8"/>
      <c r="K147" s="10"/>
      <c r="L147" s="10"/>
      <c r="M147" s="10"/>
    </row>
    <row r="148" spans="1:13" s="11" customFormat="1" ht="10.5" customHeight="1" x14ac:dyDescent="0.2">
      <c r="A148" s="29" t="s">
        <v>124</v>
      </c>
      <c r="B148" s="24" t="s">
        <v>118</v>
      </c>
      <c r="C148" s="23" t="s">
        <v>17</v>
      </c>
      <c r="D148" s="14" t="s">
        <v>189</v>
      </c>
      <c r="E148" s="15">
        <f>+F148/30</f>
        <v>141.69999999999999</v>
      </c>
      <c r="F148" s="15">
        <f>VLOOKUP($A148,[2]Hoja1!$A$9:$AM$280,3,0)</f>
        <v>4251</v>
      </c>
      <c r="G148" s="15">
        <f>VLOOKUP($A148,[2]Hoja1!$A$9:$AM$280,7,0)</f>
        <v>0</v>
      </c>
      <c r="H148" s="15">
        <f>VLOOKUP($A148,[2]Hoja1!$A$9:$AM$280,5,0)+VLOOKUP($A148,[2]Hoja1!$A$9:$AM$280,6,0)</f>
        <v>0</v>
      </c>
      <c r="I148" s="15">
        <f>VLOOKUP($A148,[2]Hoja1!$A$9:$AM$280,4,0)</f>
        <v>0</v>
      </c>
      <c r="J148" s="15">
        <f>VLOOKUP($A148,[2]Hoja1!$A$9:$AM$280,8,0)+VLOOKUP($A148,[2]Hoja1!$A$9:$AM$280,9,0)+VLOOKUP($A148,[2]Hoja1!$A$9:$AM$280,10,0)+VLOOKUP($A148,[2]Hoja1!$A$9:$AM$280,11,0)</f>
        <v>96</v>
      </c>
      <c r="K148" s="16">
        <f>SUM(F148:J148)</f>
        <v>4347</v>
      </c>
      <c r="L148" s="15">
        <f>VLOOKUP($A148,[2]Hoja1!$A$9:$AM$280,34,0)</f>
        <v>-127.72</v>
      </c>
      <c r="M148" s="16">
        <f>+K148-L148</f>
        <v>4474.72</v>
      </c>
    </row>
    <row r="149" spans="1:13" x14ac:dyDescent="0.25">
      <c r="K149" s="27"/>
      <c r="L149" s="27"/>
      <c r="M149" s="27"/>
    </row>
    <row r="150" spans="1:13" x14ac:dyDescent="0.25">
      <c r="K150" s="28">
        <f>SUM(K7:K148)</f>
        <v>1087222.4499999995</v>
      </c>
      <c r="L150" s="28">
        <f>SUM(L7:L148)</f>
        <v>177814.48999999996</v>
      </c>
      <c r="M150" s="28">
        <f>SUM(M7:M148)</f>
        <v>909407.96</v>
      </c>
    </row>
    <row r="151" spans="1:13" x14ac:dyDescent="0.2">
      <c r="K151" s="33"/>
      <c r="L151" s="34"/>
      <c r="M151" s="34"/>
    </row>
    <row r="152" spans="1:13" x14ac:dyDescent="0.2">
      <c r="K152" s="35">
        <v>1087222.45</v>
      </c>
      <c r="L152" s="35">
        <v>177814.49</v>
      </c>
      <c r="M152" s="35">
        <v>909407.96</v>
      </c>
    </row>
    <row r="153" spans="1:13" x14ac:dyDescent="0.25">
      <c r="K153" s="28">
        <f>+K150-K152</f>
        <v>0</v>
      </c>
      <c r="L153" s="28">
        <f t="shared" ref="L153:M153" si="49">+L150-L152</f>
        <v>0</v>
      </c>
      <c r="M153" s="28">
        <f t="shared" si="49"/>
        <v>0</v>
      </c>
    </row>
    <row r="154" spans="1:13" ht="17.25" hidden="1" customHeight="1" x14ac:dyDescent="0.25"/>
    <row r="155" spans="1:13" ht="17.25" hidden="1" customHeight="1" x14ac:dyDescent="0.25">
      <c r="F155" s="26">
        <f>SUBTOTAL(109,F7:F154)</f>
        <v>719368.9800000001</v>
      </c>
      <c r="J155" s="26"/>
      <c r="K155" s="26">
        <f>SUBTOTAL(109,K7:K154)</f>
        <v>3261667.3499999987</v>
      </c>
      <c r="L155" s="26">
        <f>SUBTOTAL(109,L7:L154)</f>
        <v>533443.47</v>
      </c>
      <c r="M155" s="26">
        <f>SUBTOTAL(109,M7:M154)</f>
        <v>2728223.88</v>
      </c>
    </row>
    <row r="156" spans="1:13" ht="17.25" hidden="1" customHeight="1" x14ac:dyDescent="0.2">
      <c r="F156" s="26">
        <f>+[1]Hoja1!$C$88</f>
        <v>496744</v>
      </c>
      <c r="K156" s="31">
        <v>776770.53</v>
      </c>
      <c r="L156" s="32">
        <v>137784.6</v>
      </c>
      <c r="M156" s="32">
        <v>638985.93000000005</v>
      </c>
    </row>
    <row r="157" spans="1:13" ht="17.25" hidden="1" customHeight="1" x14ac:dyDescent="0.25">
      <c r="F157" s="26">
        <f>+F155-F156</f>
        <v>222624.9800000001</v>
      </c>
      <c r="K157" s="28">
        <f>+K155-K156</f>
        <v>2484896.8199999984</v>
      </c>
      <c r="L157" s="30">
        <f>+L155-L156</f>
        <v>395658.87</v>
      </c>
      <c r="M157" s="30">
        <f>+M155-M156</f>
        <v>2089237.9499999997</v>
      </c>
    </row>
    <row r="158" spans="1:13" ht="17.25" customHeight="1" x14ac:dyDescent="0.2">
      <c r="K158" s="35"/>
      <c r="L158" s="35"/>
      <c r="M158" s="35"/>
    </row>
    <row r="159" spans="1:13" ht="17.25" customHeight="1" x14ac:dyDescent="0.25">
      <c r="K159" s="30"/>
      <c r="L159" s="30"/>
      <c r="M159" s="30"/>
    </row>
    <row r="160" spans="1:13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  <row r="197" ht="17.25" customHeight="1" x14ac:dyDescent="0.25"/>
    <row r="198" ht="17.25" customHeight="1" x14ac:dyDescent="0.25"/>
    <row r="199" ht="17.25" customHeight="1" x14ac:dyDescent="0.25"/>
    <row r="200" ht="17.25" customHeight="1" x14ac:dyDescent="0.25"/>
    <row r="201" ht="17.25" customHeight="1" x14ac:dyDescent="0.25"/>
    <row r="202" ht="17.25" customHeight="1" x14ac:dyDescent="0.25"/>
    <row r="203" ht="17.25" customHeight="1" x14ac:dyDescent="0.25"/>
    <row r="204" ht="17.25" customHeight="1" x14ac:dyDescent="0.25"/>
    <row r="205" ht="17.25" customHeight="1" x14ac:dyDescent="0.25"/>
    <row r="206" ht="17.25" customHeight="1" x14ac:dyDescent="0.25"/>
  </sheetData>
  <autoFilter ref="A6:M153"/>
  <mergeCells count="11">
    <mergeCell ref="M5:M6"/>
    <mergeCell ref="A1:M1"/>
    <mergeCell ref="A2:M2"/>
    <mergeCell ref="A3:M3"/>
    <mergeCell ref="A5:A6"/>
    <mergeCell ref="B5:B6"/>
    <mergeCell ref="C5:C6"/>
    <mergeCell ref="D5:D6"/>
    <mergeCell ref="E5:J5"/>
    <mergeCell ref="K5:K6"/>
    <mergeCell ref="L5:L6"/>
  </mergeCells>
  <conditionalFormatting sqref="K152">
    <cfRule type="cellIs" dxfId="1" priority="2" operator="lessThan">
      <formula>0</formula>
    </cfRule>
  </conditionalFormatting>
  <conditionalFormatting sqref="L152:M152">
    <cfRule type="cellIs" dxfId="0" priority="1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4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</vt:lpstr>
      <vt:lpstr>Septiembre!Área_de_impresión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2019-06-26T21:08:16Z</dcterms:created>
  <dcterms:modified xsi:type="dcterms:W3CDTF">2021-10-01T20:39:26Z</dcterms:modified>
</cp:coreProperties>
</file>