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8_{80D6E6B1-95C0-4A90-A0C3-CAD7FAF41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externalReferences>
    <externalReference r:id="rId2"/>
    <externalReference r:id="rId3"/>
  </externalReferences>
  <definedNames>
    <definedName name="_xlnm._FilterDatabase" localSheetId="0" hidden="1">julio!$A$6:$M$154</definedName>
    <definedName name="_xlnm.Print_Area" localSheetId="0">julio!$A$1:$M$149</definedName>
    <definedName name="_xlnm.Print_Titles" localSheetId="0">julio!$1:$6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1" l="1"/>
  <c r="E108" i="1" s="1"/>
  <c r="G108" i="1"/>
  <c r="H108" i="1"/>
  <c r="I108" i="1"/>
  <c r="J108" i="1"/>
  <c r="L108" i="1"/>
  <c r="L149" i="1"/>
  <c r="J149" i="1"/>
  <c r="I149" i="1"/>
  <c r="H149" i="1"/>
  <c r="G149" i="1"/>
  <c r="F149" i="1"/>
  <c r="L146" i="1"/>
  <c r="J146" i="1"/>
  <c r="I146" i="1"/>
  <c r="H146" i="1"/>
  <c r="G146" i="1"/>
  <c r="F146" i="1"/>
  <c r="L143" i="1"/>
  <c r="J143" i="1"/>
  <c r="I143" i="1"/>
  <c r="H143" i="1"/>
  <c r="G143" i="1"/>
  <c r="F143" i="1"/>
  <c r="L140" i="1"/>
  <c r="J140" i="1"/>
  <c r="I140" i="1"/>
  <c r="H140" i="1"/>
  <c r="G140" i="1"/>
  <c r="F140" i="1"/>
  <c r="L139" i="1"/>
  <c r="J139" i="1"/>
  <c r="I139" i="1"/>
  <c r="H139" i="1"/>
  <c r="G139" i="1"/>
  <c r="F139" i="1"/>
  <c r="L136" i="1"/>
  <c r="J136" i="1"/>
  <c r="I136" i="1"/>
  <c r="H136" i="1"/>
  <c r="G136" i="1"/>
  <c r="F136" i="1"/>
  <c r="L133" i="1"/>
  <c r="J133" i="1"/>
  <c r="I133" i="1"/>
  <c r="H133" i="1"/>
  <c r="G133" i="1"/>
  <c r="F133" i="1"/>
  <c r="L132" i="1"/>
  <c r="J132" i="1"/>
  <c r="I132" i="1"/>
  <c r="H132" i="1"/>
  <c r="G132" i="1"/>
  <c r="F132" i="1"/>
  <c r="L131" i="1"/>
  <c r="J131" i="1"/>
  <c r="I131" i="1"/>
  <c r="H131" i="1"/>
  <c r="G131" i="1"/>
  <c r="F131" i="1"/>
  <c r="L128" i="1"/>
  <c r="J128" i="1"/>
  <c r="I128" i="1"/>
  <c r="H128" i="1"/>
  <c r="G128" i="1"/>
  <c r="F128" i="1"/>
  <c r="L127" i="1"/>
  <c r="J127" i="1"/>
  <c r="I127" i="1"/>
  <c r="H127" i="1"/>
  <c r="G127" i="1"/>
  <c r="F127" i="1"/>
  <c r="L126" i="1"/>
  <c r="J126" i="1"/>
  <c r="I126" i="1"/>
  <c r="H126" i="1"/>
  <c r="G126" i="1"/>
  <c r="F126" i="1"/>
  <c r="L125" i="1"/>
  <c r="J125" i="1"/>
  <c r="I125" i="1"/>
  <c r="H125" i="1"/>
  <c r="G125" i="1"/>
  <c r="F125" i="1"/>
  <c r="L122" i="1"/>
  <c r="J122" i="1"/>
  <c r="I122" i="1"/>
  <c r="H122" i="1"/>
  <c r="G122" i="1"/>
  <c r="F122" i="1"/>
  <c r="L121" i="1"/>
  <c r="J121" i="1"/>
  <c r="I121" i="1"/>
  <c r="H121" i="1"/>
  <c r="G121" i="1"/>
  <c r="F121" i="1"/>
  <c r="L118" i="1"/>
  <c r="J118" i="1"/>
  <c r="I118" i="1"/>
  <c r="H118" i="1"/>
  <c r="G118" i="1"/>
  <c r="F118" i="1"/>
  <c r="L117" i="1"/>
  <c r="J117" i="1"/>
  <c r="I117" i="1"/>
  <c r="H117" i="1"/>
  <c r="G117" i="1"/>
  <c r="F117" i="1"/>
  <c r="L116" i="1"/>
  <c r="J116" i="1"/>
  <c r="I116" i="1"/>
  <c r="H116" i="1"/>
  <c r="G116" i="1"/>
  <c r="F116" i="1"/>
  <c r="L115" i="1"/>
  <c r="J115" i="1"/>
  <c r="I115" i="1"/>
  <c r="H115" i="1"/>
  <c r="G115" i="1"/>
  <c r="F115" i="1"/>
  <c r="L114" i="1"/>
  <c r="J114" i="1"/>
  <c r="I114" i="1"/>
  <c r="H114" i="1"/>
  <c r="G114" i="1"/>
  <c r="F114" i="1"/>
  <c r="L111" i="1"/>
  <c r="J111" i="1"/>
  <c r="I111" i="1"/>
  <c r="H111" i="1"/>
  <c r="G111" i="1"/>
  <c r="F111" i="1"/>
  <c r="L107" i="1"/>
  <c r="J107" i="1"/>
  <c r="I107" i="1"/>
  <c r="H107" i="1"/>
  <c r="G107" i="1"/>
  <c r="F107" i="1"/>
  <c r="L104" i="1"/>
  <c r="J104" i="1"/>
  <c r="I104" i="1"/>
  <c r="H104" i="1"/>
  <c r="G104" i="1"/>
  <c r="F104" i="1"/>
  <c r="L103" i="1"/>
  <c r="J103" i="1"/>
  <c r="I103" i="1"/>
  <c r="H103" i="1"/>
  <c r="G103" i="1"/>
  <c r="F103" i="1"/>
  <c r="L100" i="1"/>
  <c r="J100" i="1"/>
  <c r="I100" i="1"/>
  <c r="H100" i="1"/>
  <c r="G100" i="1"/>
  <c r="F100" i="1"/>
  <c r="L97" i="1"/>
  <c r="J97" i="1"/>
  <c r="I97" i="1"/>
  <c r="H97" i="1"/>
  <c r="G97" i="1"/>
  <c r="F97" i="1"/>
  <c r="L96" i="1"/>
  <c r="J96" i="1"/>
  <c r="I96" i="1"/>
  <c r="H96" i="1"/>
  <c r="G96" i="1"/>
  <c r="F96" i="1"/>
  <c r="L93" i="1"/>
  <c r="J93" i="1"/>
  <c r="I93" i="1"/>
  <c r="H93" i="1"/>
  <c r="G93" i="1"/>
  <c r="F93" i="1"/>
  <c r="L92" i="1"/>
  <c r="J92" i="1"/>
  <c r="I92" i="1"/>
  <c r="H92" i="1"/>
  <c r="G92" i="1"/>
  <c r="F92" i="1"/>
  <c r="L89" i="1"/>
  <c r="J89" i="1"/>
  <c r="I89" i="1"/>
  <c r="H89" i="1"/>
  <c r="G89" i="1"/>
  <c r="F89" i="1"/>
  <c r="L85" i="1"/>
  <c r="J85" i="1"/>
  <c r="I85" i="1"/>
  <c r="H85" i="1"/>
  <c r="G85" i="1"/>
  <c r="F85" i="1"/>
  <c r="L84" i="1"/>
  <c r="J84" i="1"/>
  <c r="I84" i="1"/>
  <c r="H84" i="1"/>
  <c r="G84" i="1"/>
  <c r="F84" i="1"/>
  <c r="L83" i="1"/>
  <c r="J83" i="1"/>
  <c r="I83" i="1"/>
  <c r="H83" i="1"/>
  <c r="G83" i="1"/>
  <c r="F83" i="1"/>
  <c r="L82" i="1"/>
  <c r="J82" i="1"/>
  <c r="I82" i="1"/>
  <c r="H82" i="1"/>
  <c r="G82" i="1"/>
  <c r="F82" i="1"/>
  <c r="L81" i="1"/>
  <c r="J81" i="1"/>
  <c r="I81" i="1"/>
  <c r="H81" i="1"/>
  <c r="G81" i="1"/>
  <c r="F81" i="1"/>
  <c r="L80" i="1"/>
  <c r="J80" i="1"/>
  <c r="I80" i="1"/>
  <c r="H80" i="1"/>
  <c r="G80" i="1"/>
  <c r="F80" i="1"/>
  <c r="L79" i="1"/>
  <c r="J79" i="1"/>
  <c r="I79" i="1"/>
  <c r="H79" i="1"/>
  <c r="G79" i="1"/>
  <c r="F79" i="1"/>
  <c r="L76" i="1"/>
  <c r="J76" i="1"/>
  <c r="I76" i="1"/>
  <c r="H76" i="1"/>
  <c r="G76" i="1"/>
  <c r="F76" i="1"/>
  <c r="L75" i="1"/>
  <c r="J75" i="1"/>
  <c r="I75" i="1"/>
  <c r="H75" i="1"/>
  <c r="G75" i="1"/>
  <c r="F75" i="1"/>
  <c r="L74" i="1"/>
  <c r="J74" i="1"/>
  <c r="I74" i="1"/>
  <c r="H74" i="1"/>
  <c r="G74" i="1"/>
  <c r="F74" i="1"/>
  <c r="L73" i="1"/>
  <c r="J73" i="1"/>
  <c r="I73" i="1"/>
  <c r="H73" i="1"/>
  <c r="G73" i="1"/>
  <c r="F73" i="1"/>
  <c r="L72" i="1"/>
  <c r="J72" i="1"/>
  <c r="I72" i="1"/>
  <c r="H72" i="1"/>
  <c r="G72" i="1"/>
  <c r="F72" i="1"/>
  <c r="L69" i="1"/>
  <c r="J69" i="1"/>
  <c r="I69" i="1"/>
  <c r="H69" i="1"/>
  <c r="G69" i="1"/>
  <c r="F69" i="1"/>
  <c r="L68" i="1"/>
  <c r="J68" i="1"/>
  <c r="I68" i="1"/>
  <c r="H68" i="1"/>
  <c r="G68" i="1"/>
  <c r="F68" i="1"/>
  <c r="L67" i="1"/>
  <c r="J67" i="1"/>
  <c r="I67" i="1"/>
  <c r="H67" i="1"/>
  <c r="G67" i="1"/>
  <c r="F67" i="1"/>
  <c r="L66" i="1"/>
  <c r="J66" i="1"/>
  <c r="I66" i="1"/>
  <c r="H66" i="1"/>
  <c r="G66" i="1"/>
  <c r="F66" i="1"/>
  <c r="L65" i="1"/>
  <c r="J65" i="1"/>
  <c r="I65" i="1"/>
  <c r="H65" i="1"/>
  <c r="G65" i="1"/>
  <c r="F65" i="1"/>
  <c r="L64" i="1"/>
  <c r="J64" i="1"/>
  <c r="I64" i="1"/>
  <c r="H64" i="1"/>
  <c r="G64" i="1"/>
  <c r="F64" i="1"/>
  <c r="L63" i="1"/>
  <c r="J63" i="1"/>
  <c r="I63" i="1"/>
  <c r="H63" i="1"/>
  <c r="G63" i="1"/>
  <c r="F63" i="1"/>
  <c r="L62" i="1"/>
  <c r="J62" i="1"/>
  <c r="I62" i="1"/>
  <c r="H62" i="1"/>
  <c r="G62" i="1"/>
  <c r="F62" i="1"/>
  <c r="L61" i="1"/>
  <c r="J61" i="1"/>
  <c r="I61" i="1"/>
  <c r="H61" i="1"/>
  <c r="G61" i="1"/>
  <c r="F61" i="1"/>
  <c r="L60" i="1"/>
  <c r="J60" i="1"/>
  <c r="I60" i="1"/>
  <c r="H60" i="1"/>
  <c r="G60" i="1"/>
  <c r="F60" i="1"/>
  <c r="L59" i="1"/>
  <c r="J59" i="1"/>
  <c r="I59" i="1"/>
  <c r="H59" i="1"/>
  <c r="G59" i="1"/>
  <c r="F59" i="1"/>
  <c r="L58" i="1"/>
  <c r="J58" i="1"/>
  <c r="I58" i="1"/>
  <c r="H58" i="1"/>
  <c r="G58" i="1"/>
  <c r="F58" i="1"/>
  <c r="L57" i="1"/>
  <c r="J57" i="1"/>
  <c r="I57" i="1"/>
  <c r="H57" i="1"/>
  <c r="G57" i="1"/>
  <c r="F57" i="1"/>
  <c r="L56" i="1"/>
  <c r="J56" i="1"/>
  <c r="I56" i="1"/>
  <c r="H56" i="1"/>
  <c r="G56" i="1"/>
  <c r="F56" i="1"/>
  <c r="L55" i="1"/>
  <c r="J55" i="1"/>
  <c r="I55" i="1"/>
  <c r="H55" i="1"/>
  <c r="G55" i="1"/>
  <c r="F55" i="1"/>
  <c r="L54" i="1"/>
  <c r="J54" i="1"/>
  <c r="I54" i="1"/>
  <c r="H54" i="1"/>
  <c r="G54" i="1"/>
  <c r="F54" i="1"/>
  <c r="L53" i="1"/>
  <c r="J53" i="1"/>
  <c r="I53" i="1"/>
  <c r="H53" i="1"/>
  <c r="G53" i="1"/>
  <c r="F53" i="1"/>
  <c r="L52" i="1"/>
  <c r="J52" i="1"/>
  <c r="I52" i="1"/>
  <c r="H52" i="1"/>
  <c r="G52" i="1"/>
  <c r="F52" i="1"/>
  <c r="L51" i="1"/>
  <c r="J51" i="1"/>
  <c r="I51" i="1"/>
  <c r="H51" i="1"/>
  <c r="G51" i="1"/>
  <c r="F51" i="1"/>
  <c r="L50" i="1"/>
  <c r="J50" i="1"/>
  <c r="I50" i="1"/>
  <c r="H50" i="1"/>
  <c r="G50" i="1"/>
  <c r="F50" i="1"/>
  <c r="L49" i="1"/>
  <c r="J49" i="1"/>
  <c r="I49" i="1"/>
  <c r="H49" i="1"/>
  <c r="G49" i="1"/>
  <c r="F49" i="1"/>
  <c r="L48" i="1"/>
  <c r="J48" i="1"/>
  <c r="I48" i="1"/>
  <c r="H48" i="1"/>
  <c r="G48" i="1"/>
  <c r="F48" i="1"/>
  <c r="L47" i="1"/>
  <c r="J47" i="1"/>
  <c r="I47" i="1"/>
  <c r="H47" i="1"/>
  <c r="G47" i="1"/>
  <c r="F47" i="1"/>
  <c r="L46" i="1"/>
  <c r="J46" i="1"/>
  <c r="I46" i="1"/>
  <c r="H46" i="1"/>
  <c r="G46" i="1"/>
  <c r="F46" i="1"/>
  <c r="L45" i="1"/>
  <c r="J45" i="1"/>
  <c r="I45" i="1"/>
  <c r="H45" i="1"/>
  <c r="G45" i="1"/>
  <c r="F45" i="1"/>
  <c r="L44" i="1"/>
  <c r="J44" i="1"/>
  <c r="I44" i="1"/>
  <c r="H44" i="1"/>
  <c r="G44" i="1"/>
  <c r="F44" i="1"/>
  <c r="L41" i="1"/>
  <c r="J41" i="1"/>
  <c r="I41" i="1"/>
  <c r="H41" i="1"/>
  <c r="G41" i="1"/>
  <c r="F41" i="1"/>
  <c r="L40" i="1"/>
  <c r="J40" i="1"/>
  <c r="I40" i="1"/>
  <c r="H40" i="1"/>
  <c r="G40" i="1"/>
  <c r="F40" i="1"/>
  <c r="L39" i="1"/>
  <c r="J39" i="1"/>
  <c r="I39" i="1"/>
  <c r="H39" i="1"/>
  <c r="G39" i="1"/>
  <c r="F39" i="1"/>
  <c r="L38" i="1"/>
  <c r="J38" i="1"/>
  <c r="I38" i="1"/>
  <c r="H38" i="1"/>
  <c r="G38" i="1"/>
  <c r="F38" i="1"/>
  <c r="L37" i="1"/>
  <c r="J37" i="1"/>
  <c r="I37" i="1"/>
  <c r="H37" i="1"/>
  <c r="G37" i="1"/>
  <c r="F37" i="1"/>
  <c r="L34" i="1"/>
  <c r="J34" i="1"/>
  <c r="I34" i="1"/>
  <c r="H34" i="1"/>
  <c r="G34" i="1"/>
  <c r="F34" i="1"/>
  <c r="L31" i="1"/>
  <c r="J31" i="1"/>
  <c r="I31" i="1"/>
  <c r="H31" i="1"/>
  <c r="G31" i="1"/>
  <c r="F31" i="1"/>
  <c r="L30" i="1"/>
  <c r="J30" i="1"/>
  <c r="I30" i="1"/>
  <c r="H30" i="1"/>
  <c r="G30" i="1"/>
  <c r="F30" i="1"/>
  <c r="L29" i="1"/>
  <c r="J29" i="1"/>
  <c r="I29" i="1"/>
  <c r="H29" i="1"/>
  <c r="G29" i="1"/>
  <c r="F29" i="1"/>
  <c r="L28" i="1"/>
  <c r="J28" i="1"/>
  <c r="I28" i="1"/>
  <c r="H28" i="1"/>
  <c r="G28" i="1"/>
  <c r="F28" i="1"/>
  <c r="L27" i="1"/>
  <c r="J27" i="1"/>
  <c r="I27" i="1"/>
  <c r="H27" i="1"/>
  <c r="G27" i="1"/>
  <c r="F27" i="1"/>
  <c r="L26" i="1"/>
  <c r="J26" i="1"/>
  <c r="I26" i="1"/>
  <c r="H26" i="1"/>
  <c r="G26" i="1"/>
  <c r="F26" i="1"/>
  <c r="L23" i="1"/>
  <c r="J23" i="1"/>
  <c r="I23" i="1"/>
  <c r="H23" i="1"/>
  <c r="G23" i="1"/>
  <c r="F23" i="1"/>
  <c r="L22" i="1"/>
  <c r="J22" i="1"/>
  <c r="I22" i="1"/>
  <c r="H22" i="1"/>
  <c r="G22" i="1"/>
  <c r="F22" i="1"/>
  <c r="L21" i="1"/>
  <c r="J21" i="1"/>
  <c r="I21" i="1"/>
  <c r="H21" i="1"/>
  <c r="G21" i="1"/>
  <c r="F21" i="1"/>
  <c r="L18" i="1"/>
  <c r="J18" i="1"/>
  <c r="I18" i="1"/>
  <c r="H18" i="1"/>
  <c r="G18" i="1"/>
  <c r="F18" i="1"/>
  <c r="L15" i="1"/>
  <c r="J15" i="1"/>
  <c r="I15" i="1"/>
  <c r="H15" i="1"/>
  <c r="G15" i="1"/>
  <c r="F15" i="1"/>
  <c r="L14" i="1"/>
  <c r="J14" i="1"/>
  <c r="I14" i="1"/>
  <c r="H14" i="1"/>
  <c r="G14" i="1"/>
  <c r="F14" i="1"/>
  <c r="L13" i="1"/>
  <c r="J13" i="1"/>
  <c r="I13" i="1"/>
  <c r="H13" i="1"/>
  <c r="G13" i="1"/>
  <c r="F13" i="1"/>
  <c r="L12" i="1"/>
  <c r="J12" i="1"/>
  <c r="I12" i="1"/>
  <c r="H12" i="1"/>
  <c r="G12" i="1"/>
  <c r="F12" i="1"/>
  <c r="L11" i="1"/>
  <c r="J11" i="1"/>
  <c r="I11" i="1"/>
  <c r="H11" i="1"/>
  <c r="G11" i="1"/>
  <c r="F11" i="1"/>
  <c r="L10" i="1"/>
  <c r="J10" i="1"/>
  <c r="I10" i="1"/>
  <c r="H10" i="1"/>
  <c r="G10" i="1"/>
  <c r="F10" i="1"/>
  <c r="L9" i="1"/>
  <c r="J9" i="1"/>
  <c r="I9" i="1"/>
  <c r="H9" i="1"/>
  <c r="G9" i="1"/>
  <c r="F9" i="1"/>
  <c r="L8" i="1"/>
  <c r="J8" i="1"/>
  <c r="G8" i="1"/>
  <c r="H8" i="1"/>
  <c r="I8" i="1"/>
  <c r="F8" i="1"/>
  <c r="K74" i="1" l="1"/>
  <c r="K114" i="1"/>
  <c r="K108" i="1"/>
  <c r="M108" i="1" s="1"/>
  <c r="K146" i="1"/>
  <c r="K93" i="1"/>
  <c r="K140" i="1"/>
  <c r="K31" i="1"/>
  <c r="K132" i="1"/>
  <c r="K12" i="1"/>
  <c r="K18" i="1"/>
  <c r="K26" i="1"/>
  <c r="K72" i="1"/>
  <c r="K128" i="1"/>
  <c r="K136" i="1"/>
  <c r="K39" i="1"/>
  <c r="K45" i="1"/>
  <c r="K37" i="1"/>
  <c r="K66" i="1"/>
  <c r="K76" i="1"/>
  <c r="K84" i="1"/>
  <c r="K97" i="1"/>
  <c r="K107" i="1"/>
  <c r="K126" i="1"/>
  <c r="K21" i="1"/>
  <c r="K27" i="1"/>
  <c r="K28" i="1"/>
  <c r="K82" i="1"/>
  <c r="K89" i="1"/>
  <c r="K51" i="1"/>
  <c r="K55" i="1"/>
  <c r="K59" i="1"/>
  <c r="K64" i="1"/>
  <c r="K80" i="1"/>
  <c r="K118" i="1"/>
  <c r="K9" i="1"/>
  <c r="K13" i="1"/>
  <c r="K15" i="1"/>
  <c r="K23" i="1"/>
  <c r="K44" i="1"/>
  <c r="K48" i="1"/>
  <c r="K52" i="1"/>
  <c r="K56" i="1"/>
  <c r="K60" i="1"/>
  <c r="K63" i="1"/>
  <c r="K67" i="1"/>
  <c r="K73" i="1"/>
  <c r="K79" i="1"/>
  <c r="K83" i="1"/>
  <c r="K92" i="1"/>
  <c r="K100" i="1"/>
  <c r="K111" i="1"/>
  <c r="K117" i="1"/>
  <c r="K125" i="1"/>
  <c r="K131" i="1"/>
  <c r="K139" i="1"/>
  <c r="K149" i="1"/>
  <c r="K41" i="1"/>
  <c r="K47" i="1"/>
  <c r="K49" i="1"/>
  <c r="K53" i="1"/>
  <c r="K57" i="1"/>
  <c r="K61" i="1"/>
  <c r="K68" i="1"/>
  <c r="K103" i="1"/>
  <c r="K116" i="1"/>
  <c r="K122" i="1"/>
  <c r="K11" i="1"/>
  <c r="K29" i="1"/>
  <c r="K38" i="1"/>
  <c r="K10" i="1"/>
  <c r="K14" i="1"/>
  <c r="K22" i="1"/>
  <c r="K30" i="1"/>
  <c r="K34" i="1"/>
  <c r="K40" i="1"/>
  <c r="K46" i="1"/>
  <c r="K50" i="1"/>
  <c r="K54" i="1"/>
  <c r="K58" i="1"/>
  <c r="K62" i="1"/>
  <c r="K65" i="1"/>
  <c r="K69" i="1"/>
  <c r="K75" i="1"/>
  <c r="K81" i="1"/>
  <c r="K85" i="1"/>
  <c r="K96" i="1"/>
  <c r="K104" i="1"/>
  <c r="K115" i="1"/>
  <c r="K121" i="1"/>
  <c r="K127" i="1"/>
  <c r="K133" i="1"/>
  <c r="K143" i="1"/>
  <c r="E22" i="1"/>
  <c r="E67" i="1"/>
  <c r="E68" i="1"/>
  <c r="E83" i="1"/>
  <c r="E81" i="1"/>
  <c r="E146" i="1"/>
  <c r="E140" i="1"/>
  <c r="E136" i="1"/>
  <c r="E132" i="1"/>
  <c r="E128" i="1"/>
  <c r="E126" i="1"/>
  <c r="E122" i="1"/>
  <c r="E118" i="1"/>
  <c r="E116" i="1"/>
  <c r="E114" i="1"/>
  <c r="E107" i="1"/>
  <c r="E103" i="1"/>
  <c r="E97" i="1"/>
  <c r="E93" i="1"/>
  <c r="E92" i="1"/>
  <c r="E85" i="1"/>
  <c r="E84" i="1"/>
  <c r="E80" i="1"/>
  <c r="E76" i="1"/>
  <c r="E74" i="1"/>
  <c r="E72" i="1"/>
  <c r="E66" i="1"/>
  <c r="E64" i="1"/>
  <c r="E61" i="1"/>
  <c r="E59" i="1"/>
  <c r="E57" i="1"/>
  <c r="E55" i="1"/>
  <c r="E53" i="1"/>
  <c r="E51" i="1"/>
  <c r="E49" i="1"/>
  <c r="E47" i="1"/>
  <c r="E45" i="1"/>
  <c r="E41" i="1"/>
  <c r="E39" i="1"/>
  <c r="E37" i="1"/>
  <c r="E31" i="1"/>
  <c r="E28" i="1"/>
  <c r="E26" i="1"/>
  <c r="E23" i="1"/>
  <c r="E143" i="1"/>
  <c r="E15" i="1"/>
  <c r="E14" i="1"/>
  <c r="E13" i="1"/>
  <c r="E12" i="1"/>
  <c r="E11" i="1"/>
  <c r="E9" i="1"/>
  <c r="M22" i="1" l="1"/>
  <c r="M67" i="1"/>
  <c r="M68" i="1"/>
  <c r="M83" i="1"/>
  <c r="M81" i="1"/>
  <c r="M80" i="1"/>
  <c r="M97" i="1"/>
  <c r="M66" i="1"/>
  <c r="M128" i="1"/>
  <c r="M15" i="1"/>
  <c r="M116" i="1"/>
  <c r="M41" i="1"/>
  <c r="M59" i="1"/>
  <c r="M85" i="1"/>
  <c r="M118" i="1"/>
  <c r="M140" i="1"/>
  <c r="M146" i="1"/>
  <c r="M18" i="1"/>
  <c r="M9" i="1"/>
  <c r="M40" i="1"/>
  <c r="M58" i="1"/>
  <c r="M107" i="1"/>
  <c r="M11" i="1"/>
  <c r="M23" i="1"/>
  <c r="M31" i="1"/>
  <c r="M74" i="1"/>
  <c r="M92" i="1"/>
  <c r="M122" i="1"/>
  <c r="M132" i="1"/>
  <c r="M28" i="1"/>
  <c r="M50" i="1"/>
  <c r="M51" i="1"/>
  <c r="M72" i="1"/>
  <c r="M84" i="1"/>
  <c r="M103" i="1"/>
  <c r="E18" i="1"/>
  <c r="M26" i="1"/>
  <c r="M37" i="1"/>
  <c r="M46" i="1"/>
  <c r="M47" i="1"/>
  <c r="M54" i="1"/>
  <c r="M55" i="1"/>
  <c r="M62" i="1"/>
  <c r="M64" i="1"/>
  <c r="M76" i="1"/>
  <c r="M93" i="1"/>
  <c r="M114" i="1"/>
  <c r="M126" i="1"/>
  <c r="M136" i="1"/>
  <c r="M10" i="1"/>
  <c r="M13" i="1"/>
  <c r="M34" i="1"/>
  <c r="E34" i="1"/>
  <c r="E89" i="1"/>
  <c r="M89" i="1"/>
  <c r="E104" i="1"/>
  <c r="M104" i="1"/>
  <c r="E115" i="1"/>
  <c r="M115" i="1"/>
  <c r="E121" i="1"/>
  <c r="M121" i="1"/>
  <c r="E127" i="1"/>
  <c r="M127" i="1"/>
  <c r="E133" i="1"/>
  <c r="M133" i="1"/>
  <c r="E29" i="1"/>
  <c r="M29" i="1"/>
  <c r="E65" i="1"/>
  <c r="M65" i="1"/>
  <c r="E73" i="1"/>
  <c r="M73" i="1"/>
  <c r="E79" i="1"/>
  <c r="M79" i="1"/>
  <c r="M21" i="1"/>
  <c r="E21" i="1"/>
  <c r="E96" i="1"/>
  <c r="M96" i="1"/>
  <c r="M143" i="1"/>
  <c r="M63" i="1"/>
  <c r="M69" i="1"/>
  <c r="M75" i="1"/>
  <c r="M82" i="1"/>
  <c r="E149" i="1"/>
  <c r="M149" i="1"/>
  <c r="M12" i="1"/>
  <c r="M14" i="1"/>
  <c r="E10" i="1"/>
  <c r="M27" i="1"/>
  <c r="E27" i="1"/>
  <c r="M30" i="1"/>
  <c r="E30" i="1"/>
  <c r="E38" i="1"/>
  <c r="M38" i="1"/>
  <c r="M39" i="1"/>
  <c r="E44" i="1"/>
  <c r="M44" i="1"/>
  <c r="M45" i="1"/>
  <c r="E48" i="1"/>
  <c r="M48" i="1"/>
  <c r="M49" i="1"/>
  <c r="E52" i="1"/>
  <c r="M52" i="1"/>
  <c r="M53" i="1"/>
  <c r="E56" i="1"/>
  <c r="M56" i="1"/>
  <c r="M57" i="1"/>
  <c r="E60" i="1"/>
  <c r="M60" i="1"/>
  <c r="M61" i="1"/>
  <c r="M100" i="1"/>
  <c r="M111" i="1"/>
  <c r="M117" i="1"/>
  <c r="M125" i="1"/>
  <c r="M131" i="1"/>
  <c r="M139" i="1"/>
  <c r="E40" i="1"/>
  <c r="E46" i="1"/>
  <c r="E50" i="1"/>
  <c r="E54" i="1"/>
  <c r="E58" i="1"/>
  <c r="E62" i="1"/>
  <c r="E63" i="1"/>
  <c r="E69" i="1"/>
  <c r="E75" i="1"/>
  <c r="E82" i="1"/>
  <c r="E100" i="1"/>
  <c r="E111" i="1"/>
  <c r="E117" i="1"/>
  <c r="E125" i="1"/>
  <c r="E131" i="1"/>
  <c r="E139" i="1"/>
  <c r="L151" i="1" l="1"/>
  <c r="E8" i="1" l="1"/>
  <c r="K8" i="1" l="1"/>
  <c r="M8" i="1" l="1"/>
  <c r="M151" i="1" l="1"/>
  <c r="L154" i="1"/>
  <c r="F157" i="1" l="1"/>
  <c r="L156" i="1" l="1"/>
  <c r="L158" i="1" s="1"/>
  <c r="K151" i="1"/>
  <c r="K154" i="1" s="1"/>
  <c r="K156" i="1" l="1"/>
  <c r="K158" i="1" s="1"/>
  <c r="F156" i="1"/>
  <c r="F158" i="1" s="1"/>
  <c r="M154" i="1" l="1"/>
  <c r="M156" i="1" s="1"/>
  <c r="M158" i="1" s="1"/>
</calcChain>
</file>

<file path=xl/sharedStrings.xml><?xml version="1.0" encoding="utf-8"?>
<sst xmlns="http://schemas.openxmlformats.org/spreadsheetml/2006/main" count="414" uniqueCount="253">
  <si>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</si>
  <si>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</si>
  <si>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</si>
  <si>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</si>
  <si>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</si>
  <si>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</si>
  <si>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</si>
  <si>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</si>
  <si>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</si>
  <si>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</si>
  <si>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</si>
  <si>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</si>
  <si>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</si>
  <si>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</si>
  <si>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</si>
  <si>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</si>
  <si>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</si>
  <si>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</si>
  <si>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</si>
  <si>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</si>
  <si>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</si>
  <si>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</si>
  <si>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</si>
  <si>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</si>
  <si>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</si>
  <si>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</si>
  <si>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</si>
  <si>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</si>
  <si>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</si>
  <si>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</si>
  <si>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</si>
  <si>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</si>
  <si>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</si>
  <si>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</si>
  <si>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</si>
  <si>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</si>
  <si>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</si>
  <si>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</si>
  <si>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</si>
  <si>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</si>
  <si>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</si>
  <si>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</si>
  <si>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</si>
  <si>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</si>
  <si>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</si>
  <si>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</si>
  <si>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</si>
  <si>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</si>
  <si>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</si>
  <si>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</si>
  <si>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</si>
  <si>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</si>
  <si>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</si>
  <si>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</si>
  <si>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</si>
  <si>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</si>
  <si>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</si>
  <si>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</si>
  <si>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</si>
  <si>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</si>
  <si>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</si>
  <si>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</si>
  <si>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</si>
  <si>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</si>
  <si>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</si>
  <si>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</si>
  <si>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</si>
  <si>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</si>
  <si>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</si>
  <si>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</si>
  <si>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</si>
  <si>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</si>
  <si>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</si>
  <si>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</si>
  <si>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</si>
  <si>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</si>
  <si>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</si>
  <si>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</si>
  <si>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</si>
  <si>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</si>
  <si>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</si>
  <si>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</si>
  <si>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</si>
  <si>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</si>
  <si>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</si>
  <si>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</si>
  <si>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</si>
  <si>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</si>
  <si>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</si>
  <si>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</si>
  <si>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</si>
  <si>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</si>
  <si>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</si>
  <si>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</si>
  <si>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</si>
  <si>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</si>
  <si>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</si>
  <si>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</si>
  <si>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</si>
  <si>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</si>
  <si>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</si>
  <si>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</si>
  <si>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</si>
  <si>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</si>
  <si>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</si>
  <si>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</si>
  <si>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</si>
  <si>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</si>
  <si>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</si>
  <si>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</si>
  <si>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</si>
  <si>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</si>
  <si>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</si>
  <si>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</si>
  <si>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</si>
  <si>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</si>
  <si>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</si>
  <si>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</si>
  <si>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</si>
  <si>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</si>
  <si>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</si>
  <si>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</si>
  <si>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</si>
  <si>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</si>
  <si>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</si>
  <si>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</si>
  <si>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</si>
  <si>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</si>
  <si>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</si>
  <si>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</si>
  <si>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</si>
  <si>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</si>
  <si>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</si>
  <si>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</si>
  <si>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</si>
  <si>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</si>
  <si>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</si>
  <si>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</si>
  <si>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</si>
  <si>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</si>
  <si>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</si>
  <si>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</si>
  <si>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</si>
  <si>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</si>
  <si>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</si>
  <si>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</si>
  <si>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</si>
  <si>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</si>
  <si>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</si>
  <si>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</si>
  <si>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</si>
  <si>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</si>
  <si>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</si>
  <si>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</si>
  <si>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00866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</si>
  <si>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</si>
  <si>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</si>
  <si>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</si>
  <si>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</si>
  <si>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</si>
  <si>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</si>
  <si>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</si>
  <si>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</si>
  <si>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</si>
  <si>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</si>
  <si>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</si>
  <si>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</si>
  <si>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</si>
  <si>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</si>
  <si>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</si>
  <si>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</si>
  <si>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</si>
  <si>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</si>
  <si>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</si>
  <si>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</si>
  <si>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</si>
  <si>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</si>
  <si>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</si>
  <si>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</si>
  <si>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</si>
  <si>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</si>
  <si>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</si>
  <si>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</si>
  <si>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</si>
  <si>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</si>
  <si>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</si>
  <si>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</si>
  <si>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</si>
  <si>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</si>
  <si>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</si>
  <si>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00885</t>
  </si>
  <si>
    <t>Homs Tirado Maria Elena</t>
  </si>
  <si>
    <t>Secretario de Administracion y Finanzas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</si>
  <si>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</si>
  <si>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</si>
  <si>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</si>
  <si>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</si>
  <si>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</si>
  <si>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</si>
  <si>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</si>
  <si>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</si>
  <si>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</si>
  <si>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</si>
  <si>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</si>
  <si>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</si>
  <si>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</si>
  <si>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</si>
  <si>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</si>
  <si>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</si>
  <si>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</si>
  <si>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</si>
  <si>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</si>
  <si>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00908</t>
  </si>
  <si>
    <t>Martinez Garcia Alvaro</t>
  </si>
  <si>
    <t>00915</t>
  </si>
  <si>
    <t>Carrillo Vazquez Jose Manuel</t>
  </si>
  <si>
    <t>00910</t>
  </si>
  <si>
    <t>Rodriguez Prudencio Brenda Citlali</t>
  </si>
  <si>
    <t>00927</t>
  </si>
  <si>
    <t>Coronado Rojas Jenifer Yaneth</t>
  </si>
  <si>
    <t>00934</t>
  </si>
  <si>
    <t>Linares Villa Ruy Bernardo</t>
  </si>
  <si>
    <t>00933</t>
  </si>
  <si>
    <t>Gallardo Flores Emmanuel Alejandro</t>
  </si>
  <si>
    <t>00935</t>
  </si>
  <si>
    <t>Ruiz Nuño Martha Guadalupe</t>
  </si>
  <si>
    <t>00932</t>
  </si>
  <si>
    <t>Hernandez Ororzco Michel Cecilia</t>
  </si>
  <si>
    <t>00901</t>
  </si>
  <si>
    <t>Padilla Cruz Margarita</t>
  </si>
  <si>
    <t>00936</t>
  </si>
  <si>
    <t>Hernandez Arriaga Erik Daniel</t>
  </si>
  <si>
    <t>00937</t>
  </si>
  <si>
    <t>Nuño Flores Juan Carlos</t>
  </si>
  <si>
    <t>00939</t>
  </si>
  <si>
    <t>Cantu Perez Jose Manuel</t>
  </si>
  <si>
    <t>00940</t>
  </si>
  <si>
    <t>Alvarez Rostro Laura Patricia</t>
  </si>
  <si>
    <t>Departamento 4122 CDE SECRETARIA DE OPERACIÓN POLITICA</t>
  </si>
  <si>
    <t>00944</t>
  </si>
  <si>
    <t>Oceguera Macias Hector Salvador</t>
  </si>
  <si>
    <t>00943</t>
  </si>
  <si>
    <t>Reyes Rodriguez Daniela Alejandra</t>
  </si>
  <si>
    <t>00941</t>
  </si>
  <si>
    <t>Olivares Arevalo Ana Victoria</t>
  </si>
  <si>
    <t>00942</t>
  </si>
  <si>
    <t>Robles De León Ma Guadalupe</t>
  </si>
  <si>
    <t>00061</t>
  </si>
  <si>
    <t>Arreola Castañeda Alberto</t>
  </si>
  <si>
    <t>AGOSTO DE 2021</t>
  </si>
  <si>
    <t>00945</t>
  </si>
  <si>
    <t>Velasco Figueroa Dario Roberto</t>
  </si>
  <si>
    <t>Presidente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</si>
</sst>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164" fontId="14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/>
    </xf>
    <xf numFmtId="164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18" fillId="3" borderId="2" xfId="0" applyNumberFormat="1" applyFont="1" applyFill="1" applyBorder="1" applyAlignment="1">
      <alignment horizontal="left" vertical="center"/>
    </xf>
    <xf numFmtId="0" fontId="20" fillId="3" borderId="2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/>
    </xf>
    <xf numFmtId="164" fontId="20" fillId="3" borderId="2" xfId="1" applyFont="1" applyFill="1" applyBorder="1" applyAlignment="1">
      <alignment horizontal="center" vertical="center"/>
    </xf>
    <xf numFmtId="40" fontId="20" fillId="3" borderId="2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164" fontId="19" fillId="0" borderId="2" xfId="1" applyFont="1" applyBorder="1" applyAlignment="1">
      <alignment horizontal="center" vertical="center"/>
    </xf>
    <xf numFmtId="40" fontId="19" fillId="0" borderId="2" xfId="1" applyNumberFormat="1" applyFont="1" applyBorder="1" applyAlignment="1">
      <alignment horizontal="right" vertical="center"/>
    </xf>
    <xf numFmtId="0" fontId="19" fillId="0" borderId="2" xfId="0" applyFont="1" applyBorder="1" applyAlignment="1">
      <alignment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49" fontId="21" fillId="0" borderId="2" xfId="0" applyNumberFormat="1" applyFont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49" fontId="19" fillId="0" borderId="0" xfId="0" applyNumberFormat="1" applyFont="1" applyAlignment="1">
      <alignment horizontal="left" vertical="center"/>
    </xf>
    <xf numFmtId="164" fontId="19" fillId="0" borderId="0" xfId="1" applyFont="1" applyAlignment="1">
      <alignment horizontal="center" vertical="center"/>
    </xf>
    <xf numFmtId="40" fontId="21" fillId="0" borderId="0" xfId="1" applyNumberFormat="1" applyFont="1" applyAlignment="1">
      <alignment horizontal="right" vertical="center"/>
    </xf>
    <xf numFmtId="40" fontId="19" fillId="0" borderId="0" xfId="1" applyNumberFormat="1" applyFont="1" applyAlignment="1">
      <alignment horizontal="right" vertical="center"/>
    </xf>
    <xf numFmtId="49" fontId="22" fillId="0" borderId="0" xfId="0" applyNumberFormat="1" applyFont="1"/>
    <xf numFmtId="164" fontId="19" fillId="0" borderId="0" xfId="1" applyFont="1" applyAlignment="1">
      <alignment horizontal="right" vertical="center"/>
    </xf>
    <xf numFmtId="165" fontId="23" fillId="0" borderId="0" xfId="4" applyNumberFormat="1" applyFont="1"/>
    <xf numFmtId="165" fontId="23" fillId="0" borderId="0" xfId="4" applyNumberFormat="1" applyFont="1"/>
    <xf numFmtId="165" fontId="23" fillId="0" borderId="0" xfId="6" applyNumberFormat="1" applyFont="1"/>
    <xf numFmtId="165" fontId="23" fillId="0" borderId="0" xfId="7" applyNumberFormat="1" applyFont="1"/>
    <xf numFmtId="165" fontId="23" fillId="0" borderId="0" xfId="0" applyNumberFormat="1" applyFont="1"/>
    <xf numFmtId="49" fontId="19" fillId="0" borderId="0" xfId="0" applyNumberFormat="1" applyFont="1" applyBorder="1" applyAlignment="1">
      <alignment horizontal="center" vertical="center"/>
    </xf>
    <xf numFmtId="165" fontId="22" fillId="0" borderId="0" xfId="11" applyNumberFormat="1" applyFont="1"/>
    <xf numFmtId="49" fontId="22" fillId="0" borderId="0" xfId="11" applyNumberFormat="1" applyFont="1"/>
    <xf numFmtId="40" fontId="19" fillId="0" borderId="0" xfId="0" applyNumberFormat="1" applyFont="1" applyAlignment="1">
      <alignment vertical="center"/>
    </xf>
    <xf numFmtId="165" fontId="23" fillId="0" borderId="0" xfId="14" applyNumberFormat="1" applyFont="1"/>
    <xf numFmtId="165" fontId="23" fillId="0" borderId="0" xfId="14" applyNumberFormat="1" applyFont="1"/>
    <xf numFmtId="40" fontId="18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</cellXfs>
  <cellStyles count="15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14" xfId="14" xr:uid="{00000000-0005-0000-0000-000006000000}"/>
    <cellStyle name="Normal 2" xfId="2" xr:uid="{00000000-0005-0000-0000-000007000000}"/>
    <cellStyle name="Normal 3" xfId="3" xr:uid="{00000000-0005-0000-0000-000008000000}"/>
    <cellStyle name="Normal 4" xfId="4" xr:uid="{00000000-0005-0000-0000-000009000000}"/>
    <cellStyle name="Normal 5" xfId="5" xr:uid="{00000000-0005-0000-0000-00000A000000}"/>
    <cellStyle name="Normal 6" xfId="6" xr:uid="{00000000-0005-0000-0000-00000B000000}"/>
    <cellStyle name="Normal 7" xfId="7" xr:uid="{00000000-0005-0000-0000-00000C000000}"/>
    <cellStyle name="Normal 8" xfId="8" xr:uid="{00000000-0005-0000-0000-00000D000000}"/>
    <cellStyle name="Normal 9" xfId="9" xr:uid="{00000000-0005-0000-0000-00000E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8%20AGOSTO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Transparencia/Listado%20de%20nomina/SULEDOS%2011%20NOVIEMBRE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4251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4251</v>
          </cell>
          <cell r="L14">
            <v>0</v>
          </cell>
          <cell r="M14">
            <v>0</v>
          </cell>
          <cell r="N14">
            <v>0</v>
          </cell>
          <cell r="O14">
            <v>-377.42</v>
          </cell>
          <cell r="P14">
            <v>-133.86000000000001</v>
          </cell>
          <cell r="Q14">
            <v>243.58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-133.86000000000001</v>
          </cell>
          <cell r="AG14">
            <v>4384.8599999999997</v>
          </cell>
          <cell r="AH14">
            <v>116.72</v>
          </cell>
          <cell r="AI14">
            <v>210.12</v>
          </cell>
          <cell r="AJ14">
            <v>665.22</v>
          </cell>
          <cell r="AK14">
            <v>98.3</v>
          </cell>
          <cell r="AL14">
            <v>85.02</v>
          </cell>
          <cell r="AM14">
            <v>2457.46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4251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4251</v>
          </cell>
          <cell r="L15">
            <v>0</v>
          </cell>
          <cell r="M15">
            <v>0</v>
          </cell>
          <cell r="N15">
            <v>0</v>
          </cell>
          <cell r="O15">
            <v>-377.42</v>
          </cell>
          <cell r="P15">
            <v>-133.86000000000001</v>
          </cell>
          <cell r="Q15">
            <v>243.58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-133.86000000000001</v>
          </cell>
          <cell r="AG15">
            <v>4384.8599999999997</v>
          </cell>
          <cell r="AH15">
            <v>116.72</v>
          </cell>
          <cell r="AI15">
            <v>210.12</v>
          </cell>
          <cell r="AJ15">
            <v>665.22</v>
          </cell>
          <cell r="AK15">
            <v>98.3</v>
          </cell>
          <cell r="AL15">
            <v>85.02</v>
          </cell>
          <cell r="AM15">
            <v>2457.46</v>
          </cell>
        </row>
        <row r="16">
          <cell r="A16" t="str">
            <v>00846</v>
          </cell>
          <cell r="B16" t="str">
            <v>Rodriguez Ramirez Magdaleno</v>
          </cell>
          <cell r="C16">
            <v>4251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4251</v>
          </cell>
          <cell r="L16">
            <v>0</v>
          </cell>
          <cell r="M16">
            <v>0</v>
          </cell>
          <cell r="N16">
            <v>0</v>
          </cell>
          <cell r="O16">
            <v>-377.42</v>
          </cell>
          <cell r="P16">
            <v>-133.86000000000001</v>
          </cell>
          <cell r="Q16">
            <v>243.58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-133.86000000000001</v>
          </cell>
          <cell r="AG16">
            <v>4384.8599999999997</v>
          </cell>
          <cell r="AH16">
            <v>116.72</v>
          </cell>
          <cell r="AI16">
            <v>210.12</v>
          </cell>
          <cell r="AJ16">
            <v>665.22</v>
          </cell>
          <cell r="AK16">
            <v>98.3</v>
          </cell>
          <cell r="AL16">
            <v>85.02</v>
          </cell>
          <cell r="AM16">
            <v>2457.46</v>
          </cell>
        </row>
        <row r="17">
          <cell r="A17" t="str">
            <v>00857</v>
          </cell>
          <cell r="B17" t="str">
            <v>Delgado Valenzuela Roberto</v>
          </cell>
          <cell r="C17">
            <v>5334.6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5334.6</v>
          </cell>
          <cell r="L17">
            <v>0</v>
          </cell>
          <cell r="M17">
            <v>0</v>
          </cell>
          <cell r="N17">
            <v>0</v>
          </cell>
          <cell r="O17">
            <v>-290.76</v>
          </cell>
          <cell r="P17">
            <v>0</v>
          </cell>
          <cell r="Q17">
            <v>312.92</v>
          </cell>
          <cell r="R17">
            <v>0</v>
          </cell>
          <cell r="S17">
            <v>22.16</v>
          </cell>
          <cell r="T17">
            <v>146.5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168.66</v>
          </cell>
          <cell r="AG17">
            <v>5165.9399999999996</v>
          </cell>
          <cell r="AH17">
            <v>107.94</v>
          </cell>
          <cell r="AI17">
            <v>194.3</v>
          </cell>
          <cell r="AJ17">
            <v>656.42</v>
          </cell>
          <cell r="AK17">
            <v>123.36</v>
          </cell>
          <cell r="AL17">
            <v>106.7</v>
          </cell>
          <cell r="AM17">
            <v>3084</v>
          </cell>
        </row>
        <row r="18">
          <cell r="A18" t="str">
            <v>Total Depto</v>
          </cell>
          <cell r="C18" t="str">
            <v xml:space="preserve">  -----------------------</v>
          </cell>
          <cell r="D18" t="str">
            <v xml:space="preserve">  -----------------------</v>
          </cell>
          <cell r="E18" t="str">
            <v xml:space="preserve">  -----------------------</v>
          </cell>
          <cell r="F18" t="str">
            <v xml:space="preserve">  -----------------------</v>
          </cell>
          <cell r="G18" t="str">
            <v xml:space="preserve">  -----------------------</v>
          </cell>
          <cell r="H18" t="str">
            <v xml:space="preserve">  -----------------------</v>
          </cell>
          <cell r="I18" t="str">
            <v xml:space="preserve">  -----------------------</v>
          </cell>
          <cell r="J18" t="str">
            <v xml:space="preserve">  -----------------------</v>
          </cell>
          <cell r="K18" t="str">
            <v xml:space="preserve">  -----------------------</v>
          </cell>
          <cell r="L18" t="str">
            <v xml:space="preserve">  -----------------------</v>
          </cell>
          <cell r="M18" t="str">
            <v xml:space="preserve">  -----------------------</v>
          </cell>
          <cell r="N18" t="str">
            <v xml:space="preserve">  -----------------------</v>
          </cell>
          <cell r="O18" t="str">
            <v xml:space="preserve">  -----------------------</v>
          </cell>
          <cell r="P18" t="str">
            <v xml:space="preserve">  -----------------------</v>
          </cell>
          <cell r="Q18" t="str">
            <v xml:space="preserve">  -----------------------</v>
          </cell>
          <cell r="R18" t="str">
            <v xml:space="preserve">  -----------------------</v>
          </cell>
          <cell r="S18" t="str">
            <v xml:space="preserve">  -----------------------</v>
          </cell>
          <cell r="T18" t="str">
            <v xml:space="preserve">  -----------------------</v>
          </cell>
          <cell r="U18" t="str">
            <v xml:space="preserve">  -----------------------</v>
          </cell>
          <cell r="V18" t="str">
            <v xml:space="preserve">  -----------------------</v>
          </cell>
          <cell r="W18" t="str">
            <v xml:space="preserve">  -----------------------</v>
          </cell>
          <cell r="X18" t="str">
            <v xml:space="preserve">  -----------------------</v>
          </cell>
          <cell r="Y18" t="str">
            <v xml:space="preserve">  -----------------------</v>
          </cell>
          <cell r="Z18" t="str">
            <v xml:space="preserve">  -----------------------</v>
          </cell>
          <cell r="AA18" t="str">
            <v xml:space="preserve">  -----------------------</v>
          </cell>
          <cell r="AB18" t="str">
            <v xml:space="preserve">  -----------------------</v>
          </cell>
          <cell r="AC18" t="str">
            <v xml:space="preserve">  -----------------------</v>
          </cell>
          <cell r="AD18" t="str">
            <v xml:space="preserve">  -----------------------</v>
          </cell>
          <cell r="AE18" t="str">
            <v xml:space="preserve">  -----------------------</v>
          </cell>
          <cell r="AF18" t="str">
            <v xml:space="preserve">  -----------------------</v>
          </cell>
          <cell r="AG18" t="str">
            <v xml:space="preserve">  -----------------------</v>
          </cell>
          <cell r="AH18" t="str">
            <v xml:space="preserve">  -----------------------</v>
          </cell>
          <cell r="AI18" t="str">
            <v xml:space="preserve">  -----------------------</v>
          </cell>
          <cell r="AJ18" t="str">
            <v xml:space="preserve">  -----------------------</v>
          </cell>
          <cell r="AK18" t="str">
            <v xml:space="preserve">  -----------------------</v>
          </cell>
          <cell r="AL18" t="str">
            <v xml:space="preserve">  -----------------------</v>
          </cell>
          <cell r="AM18" t="str">
            <v xml:space="preserve">  -----------------------</v>
          </cell>
        </row>
        <row r="19">
          <cell r="C19">
            <v>18087.599999999999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18087.599999999999</v>
          </cell>
          <cell r="L19">
            <v>0</v>
          </cell>
          <cell r="M19">
            <v>0</v>
          </cell>
          <cell r="N19">
            <v>0</v>
          </cell>
          <cell r="O19">
            <v>-1423.02</v>
          </cell>
          <cell r="P19">
            <v>-401.58</v>
          </cell>
          <cell r="Q19">
            <v>1043.6600000000001</v>
          </cell>
          <cell r="R19">
            <v>0</v>
          </cell>
          <cell r="S19">
            <v>22.16</v>
          </cell>
          <cell r="T19">
            <v>146.5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-232.92</v>
          </cell>
          <cell r="AG19">
            <v>18320.52</v>
          </cell>
          <cell r="AH19">
            <v>458.1</v>
          </cell>
          <cell r="AI19">
            <v>824.66</v>
          </cell>
          <cell r="AJ19">
            <v>2652.08</v>
          </cell>
          <cell r="AK19">
            <v>418.26</v>
          </cell>
          <cell r="AL19">
            <v>361.76</v>
          </cell>
          <cell r="AM19">
            <v>10456.379999999999</v>
          </cell>
        </row>
        <row r="21">
          <cell r="A21" t="str">
            <v>Departamento 17 OMPRI</v>
          </cell>
        </row>
        <row r="22">
          <cell r="A22" t="str">
            <v>00156</v>
          </cell>
          <cell r="B22" t="str">
            <v>Carrillo Carrillo Sandra Luz</v>
          </cell>
          <cell r="C22">
            <v>6070.62</v>
          </cell>
          <cell r="D22">
            <v>1847.58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7918.2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591.12</v>
          </cell>
          <cell r="R22">
            <v>0</v>
          </cell>
          <cell r="S22">
            <v>591.12</v>
          </cell>
          <cell r="T22">
            <v>221.8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812.92</v>
          </cell>
          <cell r="AG22">
            <v>7105.28</v>
          </cell>
          <cell r="AH22">
            <v>160.22</v>
          </cell>
          <cell r="AI22">
            <v>288.38</v>
          </cell>
          <cell r="AJ22">
            <v>720.66</v>
          </cell>
          <cell r="AK22">
            <v>183.1</v>
          </cell>
          <cell r="AL22">
            <v>158.36000000000001</v>
          </cell>
          <cell r="AM22">
            <v>4577.5600000000004</v>
          </cell>
        </row>
        <row r="23">
          <cell r="A23" t="str">
            <v>Total Depto</v>
          </cell>
          <cell r="C23" t="str">
            <v xml:space="preserve">  -----------------------</v>
          </cell>
          <cell r="D23" t="str">
            <v xml:space="preserve">  -----------------------</v>
          </cell>
          <cell r="E23" t="str">
            <v xml:space="preserve">  -----------------------</v>
          </cell>
          <cell r="F23" t="str">
            <v xml:space="preserve">  -----------------------</v>
          </cell>
          <cell r="G23" t="str">
            <v xml:space="preserve">  -----------------------</v>
          </cell>
          <cell r="H23" t="str">
            <v xml:space="preserve">  -----------------------</v>
          </cell>
          <cell r="I23" t="str">
            <v xml:space="preserve">  -----------------------</v>
          </cell>
          <cell r="J23" t="str">
            <v xml:space="preserve">  -----------------------</v>
          </cell>
          <cell r="K23" t="str">
            <v xml:space="preserve">  -----------------------</v>
          </cell>
          <cell r="L23" t="str">
            <v xml:space="preserve">  -----------------------</v>
          </cell>
          <cell r="M23" t="str">
            <v xml:space="preserve">  -----------------------</v>
          </cell>
          <cell r="N23" t="str">
            <v xml:space="preserve">  -----------------------</v>
          </cell>
          <cell r="O23" t="str">
            <v xml:space="preserve">  -----------------------</v>
          </cell>
          <cell r="P23" t="str">
            <v xml:space="preserve">  -----------------------</v>
          </cell>
          <cell r="Q23" t="str">
            <v xml:space="preserve">  -----------------------</v>
          </cell>
          <cell r="R23" t="str">
            <v xml:space="preserve">  -----------------------</v>
          </cell>
          <cell r="S23" t="str">
            <v xml:space="preserve">  -----------------------</v>
          </cell>
          <cell r="T23" t="str">
            <v xml:space="preserve">  -----------------------</v>
          </cell>
          <cell r="U23" t="str">
            <v xml:space="preserve">  -----------------------</v>
          </cell>
          <cell r="V23" t="str">
            <v xml:space="preserve">  -----------------------</v>
          </cell>
          <cell r="W23" t="str">
            <v xml:space="preserve">  -----------------------</v>
          </cell>
          <cell r="X23" t="str">
            <v xml:space="preserve">  -----------------------</v>
          </cell>
          <cell r="Y23" t="str">
            <v xml:space="preserve">  -----------------------</v>
          </cell>
          <cell r="Z23" t="str">
            <v xml:space="preserve">  -----------------------</v>
          </cell>
          <cell r="AA23" t="str">
            <v xml:space="preserve">  -----------------------</v>
          </cell>
          <cell r="AB23" t="str">
            <v xml:space="preserve">  -----------------------</v>
          </cell>
          <cell r="AC23" t="str">
            <v xml:space="preserve">  -----------------------</v>
          </cell>
          <cell r="AD23" t="str">
            <v xml:space="preserve">  -----------------------</v>
          </cell>
          <cell r="AE23" t="str">
            <v xml:space="preserve">  -----------------------</v>
          </cell>
          <cell r="AF23" t="str">
            <v xml:space="preserve">  -----------------------</v>
          </cell>
          <cell r="AG23" t="str">
            <v xml:space="preserve">  -----------------------</v>
          </cell>
          <cell r="AH23" t="str">
            <v xml:space="preserve">  -----------------------</v>
          </cell>
          <cell r="AI23" t="str">
            <v xml:space="preserve">  -----------------------</v>
          </cell>
          <cell r="AJ23" t="str">
            <v xml:space="preserve">  -----------------------</v>
          </cell>
          <cell r="AK23" t="str">
            <v xml:space="preserve">  -----------------------</v>
          </cell>
          <cell r="AL23" t="str">
            <v xml:space="preserve">  -----------------------</v>
          </cell>
          <cell r="AM23" t="str">
            <v xml:space="preserve">  -----------------------</v>
          </cell>
        </row>
        <row r="24">
          <cell r="C24">
            <v>6070.62</v>
          </cell>
          <cell r="D24">
            <v>1847.58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7918.2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591.12</v>
          </cell>
          <cell r="R24">
            <v>0</v>
          </cell>
          <cell r="S24">
            <v>591.12</v>
          </cell>
          <cell r="T24">
            <v>221.8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812.92</v>
          </cell>
          <cell r="AG24">
            <v>7105.28</v>
          </cell>
          <cell r="AH24">
            <v>160.22</v>
          </cell>
          <cell r="AI24">
            <v>288.38</v>
          </cell>
          <cell r="AJ24">
            <v>720.66</v>
          </cell>
          <cell r="AK24">
            <v>183.1</v>
          </cell>
          <cell r="AL24">
            <v>158.36000000000001</v>
          </cell>
          <cell r="AM24">
            <v>4577.5600000000004</v>
          </cell>
        </row>
        <row r="26">
          <cell r="A26" t="str">
            <v>Departamento 24 SECRETARIA GRAL</v>
          </cell>
        </row>
        <row r="27">
          <cell r="A27" t="str">
            <v>00874</v>
          </cell>
          <cell r="B27" t="str">
            <v>Camiruaga Lopez Monica Del Carmen</v>
          </cell>
          <cell r="C27">
            <v>6000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4705.1000000000004</v>
          </cell>
          <cell r="I27">
            <v>0</v>
          </cell>
          <cell r="J27">
            <v>0</v>
          </cell>
          <cell r="K27">
            <v>10705.1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956.66</v>
          </cell>
          <cell r="R27">
            <v>0</v>
          </cell>
          <cell r="S27">
            <v>956.66</v>
          </cell>
          <cell r="T27">
            <v>234.08</v>
          </cell>
          <cell r="U27">
            <v>5000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6190.74</v>
          </cell>
          <cell r="AG27">
            <v>4514.3599999999997</v>
          </cell>
          <cell r="AH27">
            <v>167.96</v>
          </cell>
          <cell r="AI27">
            <v>302.33999999999997</v>
          </cell>
          <cell r="AJ27">
            <v>733.3</v>
          </cell>
          <cell r="AK27">
            <v>191.96</v>
          </cell>
          <cell r="AL27">
            <v>214.1</v>
          </cell>
          <cell r="AM27">
            <v>4798.9399999999996</v>
          </cell>
        </row>
        <row r="28">
          <cell r="A28" t="str">
            <v>Total Depto</v>
          </cell>
          <cell r="C28" t="str">
            <v xml:space="preserve">  -----------------------</v>
          </cell>
          <cell r="D28" t="str">
            <v xml:space="preserve">  -----------------------</v>
          </cell>
          <cell r="E28" t="str">
            <v xml:space="preserve">  -----------------------</v>
          </cell>
          <cell r="F28" t="str">
            <v xml:space="preserve">  -----------------------</v>
          </cell>
          <cell r="G28" t="str">
            <v xml:space="preserve">  -----------------------</v>
          </cell>
          <cell r="H28" t="str">
            <v xml:space="preserve">  -----------------------</v>
          </cell>
          <cell r="I28" t="str">
            <v xml:space="preserve">  -----------------------</v>
          </cell>
          <cell r="J28" t="str">
            <v xml:space="preserve">  -----------------------</v>
          </cell>
          <cell r="K28" t="str">
            <v xml:space="preserve">  -----------------------</v>
          </cell>
          <cell r="L28" t="str">
            <v xml:space="preserve">  -----------------------</v>
          </cell>
          <cell r="M28" t="str">
            <v xml:space="preserve">  -----------------------</v>
          </cell>
          <cell r="N28" t="str">
            <v xml:space="preserve">  -----------------------</v>
          </cell>
          <cell r="O28" t="str">
            <v xml:space="preserve">  -----------------------</v>
          </cell>
          <cell r="P28" t="str">
            <v xml:space="preserve">  -----------------------</v>
          </cell>
          <cell r="Q28" t="str">
            <v xml:space="preserve">  -----------------------</v>
          </cell>
          <cell r="R28" t="str">
            <v xml:space="preserve">  -----------------------</v>
          </cell>
          <cell r="S28" t="str">
            <v xml:space="preserve">  -----------------------</v>
          </cell>
          <cell r="T28" t="str">
            <v xml:space="preserve">  -----------------------</v>
          </cell>
          <cell r="U28" t="str">
            <v xml:space="preserve">  -----------------------</v>
          </cell>
          <cell r="V28" t="str">
            <v xml:space="preserve">  -----------------------</v>
          </cell>
          <cell r="W28" t="str">
            <v xml:space="preserve">  -----------------------</v>
          </cell>
          <cell r="X28" t="str">
            <v xml:space="preserve">  -----------------------</v>
          </cell>
          <cell r="Y28" t="str">
            <v xml:space="preserve">  -----------------------</v>
          </cell>
          <cell r="Z28" t="str">
            <v xml:space="preserve">  -----------------------</v>
          </cell>
          <cell r="AA28" t="str">
            <v xml:space="preserve">  -----------------------</v>
          </cell>
          <cell r="AB28" t="str">
            <v xml:space="preserve">  -----------------------</v>
          </cell>
          <cell r="AC28" t="str">
            <v xml:space="preserve">  -----------------------</v>
          </cell>
          <cell r="AD28" t="str">
            <v xml:space="preserve">  -----------------------</v>
          </cell>
          <cell r="AE28" t="str">
            <v xml:space="preserve">  -----------------------</v>
          </cell>
          <cell r="AF28" t="str">
            <v xml:space="preserve">  -----------------------</v>
          </cell>
          <cell r="AG28" t="str">
            <v xml:space="preserve">  -----------------------</v>
          </cell>
          <cell r="AH28" t="str">
            <v xml:space="preserve">  -----------------------</v>
          </cell>
          <cell r="AI28" t="str">
            <v xml:space="preserve">  -----------------------</v>
          </cell>
          <cell r="AJ28" t="str">
            <v xml:space="preserve">  -----------------------</v>
          </cell>
          <cell r="AK28" t="str">
            <v xml:space="preserve">  -----------------------</v>
          </cell>
          <cell r="AL28" t="str">
            <v xml:space="preserve">  -----------------------</v>
          </cell>
          <cell r="AM28" t="str">
            <v xml:space="preserve">  -----------------------</v>
          </cell>
        </row>
        <row r="29">
          <cell r="C29">
            <v>6000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4705.1000000000004</v>
          </cell>
          <cell r="I29">
            <v>0</v>
          </cell>
          <cell r="J29">
            <v>0</v>
          </cell>
          <cell r="K29">
            <v>10705.1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956.66</v>
          </cell>
          <cell r="R29">
            <v>0</v>
          </cell>
          <cell r="S29">
            <v>956.66</v>
          </cell>
          <cell r="T29">
            <v>234.08</v>
          </cell>
          <cell r="U29">
            <v>5000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6190.74</v>
          </cell>
          <cell r="AG29">
            <v>4514.3599999999997</v>
          </cell>
          <cell r="AH29">
            <v>167.96</v>
          </cell>
          <cell r="AI29">
            <v>302.33999999999997</v>
          </cell>
          <cell r="AJ29">
            <v>733.3</v>
          </cell>
          <cell r="AK29">
            <v>191.96</v>
          </cell>
          <cell r="AL29">
            <v>214.1</v>
          </cell>
          <cell r="AM29">
            <v>4798.9399999999996</v>
          </cell>
        </row>
        <row r="31">
          <cell r="A31" t="str">
            <v>Departamento 60 CDE SECRETARIA JURIDICA Y DE TRANSPARENC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7390.32</v>
          </cell>
          <cell r="D32">
            <v>527.88</v>
          </cell>
          <cell r="E32">
            <v>0</v>
          </cell>
          <cell r="F32">
            <v>0</v>
          </cell>
          <cell r="G32">
            <v>0</v>
          </cell>
          <cell r="H32">
            <v>2000</v>
          </cell>
          <cell r="I32">
            <v>0</v>
          </cell>
          <cell r="J32">
            <v>0</v>
          </cell>
          <cell r="K32">
            <v>9918.2000000000007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830.74</v>
          </cell>
          <cell r="R32">
            <v>0</v>
          </cell>
          <cell r="S32">
            <v>830.74</v>
          </cell>
          <cell r="T32">
            <v>249.08</v>
          </cell>
          <cell r="U32">
            <v>1000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2079.8200000000002</v>
          </cell>
          <cell r="AG32">
            <v>7838.38</v>
          </cell>
          <cell r="AH32">
            <v>177.42</v>
          </cell>
          <cell r="AI32">
            <v>319.36</v>
          </cell>
          <cell r="AJ32">
            <v>748.7</v>
          </cell>
          <cell r="AK32">
            <v>202.78</v>
          </cell>
          <cell r="AL32">
            <v>198.36</v>
          </cell>
          <cell r="AM32">
            <v>5069.26</v>
          </cell>
        </row>
        <row r="33">
          <cell r="A33" t="str">
            <v>00870</v>
          </cell>
          <cell r="B33" t="str">
            <v>Gil Medina Miriam Elyada</v>
          </cell>
          <cell r="C33">
            <v>14250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9537.56</v>
          </cell>
          <cell r="I33">
            <v>0</v>
          </cell>
          <cell r="J33">
            <v>0</v>
          </cell>
          <cell r="K33">
            <v>23787.56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3658.82</v>
          </cell>
          <cell r="R33">
            <v>0</v>
          </cell>
          <cell r="S33">
            <v>3658.82</v>
          </cell>
          <cell r="T33">
            <v>685.26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4344.08</v>
          </cell>
          <cell r="AG33">
            <v>19443.48</v>
          </cell>
          <cell r="AH33">
            <v>452.5</v>
          </cell>
          <cell r="AI33">
            <v>814.5</v>
          </cell>
          <cell r="AJ33">
            <v>1196.68</v>
          </cell>
          <cell r="AK33">
            <v>517.14</v>
          </cell>
          <cell r="AL33">
            <v>475.76</v>
          </cell>
          <cell r="AM33">
            <v>12928.5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  <cell r="AM34" t="str">
            <v xml:space="preserve">  -----------------------</v>
          </cell>
        </row>
        <row r="35">
          <cell r="C35">
            <v>21640.32</v>
          </cell>
          <cell r="D35">
            <v>527.88</v>
          </cell>
          <cell r="E35">
            <v>0</v>
          </cell>
          <cell r="F35">
            <v>0</v>
          </cell>
          <cell r="G35">
            <v>0</v>
          </cell>
          <cell r="H35">
            <v>11537.56</v>
          </cell>
          <cell r="I35">
            <v>0</v>
          </cell>
          <cell r="J35">
            <v>0</v>
          </cell>
          <cell r="K35">
            <v>33705.760000000002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4489.5600000000004</v>
          </cell>
          <cell r="R35">
            <v>0</v>
          </cell>
          <cell r="S35">
            <v>4489.5600000000004</v>
          </cell>
          <cell r="T35">
            <v>934.34</v>
          </cell>
          <cell r="U35">
            <v>1000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6423.9</v>
          </cell>
          <cell r="AG35">
            <v>27281.86</v>
          </cell>
          <cell r="AH35">
            <v>629.91999999999996</v>
          </cell>
          <cell r="AI35">
            <v>1133.8599999999999</v>
          </cell>
          <cell r="AJ35">
            <v>1945.38</v>
          </cell>
          <cell r="AK35">
            <v>719.92</v>
          </cell>
          <cell r="AL35">
            <v>674.12</v>
          </cell>
          <cell r="AM35">
            <v>17997.759999999998</v>
          </cell>
        </row>
        <row r="37">
          <cell r="A37" t="str">
            <v>Departamento 1014 SECRETARIA DE ORGANIZACION</v>
          </cell>
        </row>
        <row r="38">
          <cell r="A38" t="str">
            <v>00163</v>
          </cell>
          <cell r="B38" t="str">
            <v>Zamora Vazquez Samuel Hector</v>
          </cell>
          <cell r="C38">
            <v>10440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6989.48</v>
          </cell>
          <cell r="I38">
            <v>0</v>
          </cell>
          <cell r="J38">
            <v>0</v>
          </cell>
          <cell r="K38">
            <v>17429.48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2300.7399999999998</v>
          </cell>
          <cell r="R38">
            <v>0</v>
          </cell>
          <cell r="S38">
            <v>2300.7399999999998</v>
          </cell>
          <cell r="T38">
            <v>493.48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2794.22</v>
          </cell>
          <cell r="AG38">
            <v>14635.26</v>
          </cell>
          <cell r="AH38">
            <v>331.54</v>
          </cell>
          <cell r="AI38">
            <v>596.78</v>
          </cell>
          <cell r="AJ38">
            <v>999.7</v>
          </cell>
          <cell r="AK38">
            <v>378.92</v>
          </cell>
          <cell r="AL38">
            <v>348.58</v>
          </cell>
          <cell r="AM38">
            <v>9472.7999999999993</v>
          </cell>
        </row>
        <row r="39">
          <cell r="A39" t="str">
            <v>00889</v>
          </cell>
          <cell r="B39" t="str">
            <v>Rodriguez Orozco Luis Manuel</v>
          </cell>
          <cell r="C39">
            <v>4500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4500</v>
          </cell>
          <cell r="I39">
            <v>0</v>
          </cell>
          <cell r="J39">
            <v>0</v>
          </cell>
          <cell r="K39">
            <v>9000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708.82</v>
          </cell>
          <cell r="R39">
            <v>0</v>
          </cell>
          <cell r="S39">
            <v>708.82</v>
          </cell>
          <cell r="T39">
            <v>194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902.82</v>
          </cell>
          <cell r="AG39">
            <v>8097.18</v>
          </cell>
          <cell r="AH39">
            <v>142.68</v>
          </cell>
          <cell r="AI39">
            <v>256.83999999999997</v>
          </cell>
          <cell r="AJ39">
            <v>692.14</v>
          </cell>
          <cell r="AK39">
            <v>163.08000000000001</v>
          </cell>
          <cell r="AL39">
            <v>180</v>
          </cell>
          <cell r="AM39">
            <v>4076.86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  <cell r="AM40" t="str">
            <v xml:space="preserve">  -----------------------</v>
          </cell>
        </row>
        <row r="41">
          <cell r="C41">
            <v>14940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11489.48</v>
          </cell>
          <cell r="I41">
            <v>0</v>
          </cell>
          <cell r="J41">
            <v>0</v>
          </cell>
          <cell r="K41">
            <v>26429.48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3009.56</v>
          </cell>
          <cell r="R41">
            <v>0</v>
          </cell>
          <cell r="S41">
            <v>3009.56</v>
          </cell>
          <cell r="T41">
            <v>687.48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3697.04</v>
          </cell>
          <cell r="AG41">
            <v>22732.44</v>
          </cell>
          <cell r="AH41">
            <v>474.22</v>
          </cell>
          <cell r="AI41">
            <v>853.62</v>
          </cell>
          <cell r="AJ41">
            <v>1691.84</v>
          </cell>
          <cell r="AK41">
            <v>542</v>
          </cell>
          <cell r="AL41">
            <v>528.58000000000004</v>
          </cell>
          <cell r="AM41">
            <v>13549.66</v>
          </cell>
        </row>
        <row r="43">
          <cell r="A43" t="str">
            <v>Departamento 4103 CDE PRESIDENCIA</v>
          </cell>
        </row>
        <row r="44">
          <cell r="A44" t="str">
            <v>00007</v>
          </cell>
          <cell r="B44" t="str">
            <v>De León Corona Jane Vanessa</v>
          </cell>
          <cell r="C44">
            <v>11767.5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11767.5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1140.8</v>
          </cell>
          <cell r="R44">
            <v>0</v>
          </cell>
          <cell r="S44">
            <v>1140.8</v>
          </cell>
          <cell r="T44">
            <v>345.3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1486.1</v>
          </cell>
          <cell r="AG44">
            <v>10281.4</v>
          </cell>
          <cell r="AH44">
            <v>238.1</v>
          </cell>
          <cell r="AI44">
            <v>428.58</v>
          </cell>
          <cell r="AJ44">
            <v>847.52</v>
          </cell>
          <cell r="AK44">
            <v>272.12</v>
          </cell>
          <cell r="AL44">
            <v>235.34</v>
          </cell>
          <cell r="AM44">
            <v>6802.8</v>
          </cell>
        </row>
        <row r="45">
          <cell r="A45" t="str">
            <v>00113</v>
          </cell>
          <cell r="B45" t="str">
            <v>Hernandez Murillo Jose Adrian</v>
          </cell>
          <cell r="C45">
            <v>17429.400000000001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17429.400000000001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2300.7199999999998</v>
          </cell>
          <cell r="R45">
            <v>0</v>
          </cell>
          <cell r="S45">
            <v>2300.7199999999998</v>
          </cell>
          <cell r="T45">
            <v>526.91999999999996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2827.64</v>
          </cell>
          <cell r="AG45">
            <v>14601.76</v>
          </cell>
          <cell r="AH45">
            <v>352.66</v>
          </cell>
          <cell r="AI45">
            <v>634.78</v>
          </cell>
          <cell r="AJ45">
            <v>1034.08</v>
          </cell>
          <cell r="AK45">
            <v>403.04</v>
          </cell>
          <cell r="AL45">
            <v>348.58</v>
          </cell>
          <cell r="AM45">
            <v>10075.959999999999</v>
          </cell>
        </row>
        <row r="46">
          <cell r="A46" t="str">
            <v>00118</v>
          </cell>
          <cell r="B46" t="str">
            <v>Ramirez Gallegos Lorena</v>
          </cell>
          <cell r="C46">
            <v>8550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8550</v>
          </cell>
          <cell r="L46">
            <v>0</v>
          </cell>
          <cell r="M46">
            <v>0</v>
          </cell>
          <cell r="N46">
            <v>3076.71</v>
          </cell>
          <cell r="O46">
            <v>0</v>
          </cell>
          <cell r="P46">
            <v>0</v>
          </cell>
          <cell r="Q46">
            <v>659.86</v>
          </cell>
          <cell r="R46">
            <v>0</v>
          </cell>
          <cell r="S46">
            <v>659.86</v>
          </cell>
          <cell r="T46">
            <v>242.08</v>
          </cell>
          <cell r="U46">
            <v>1000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4978.6499999999996</v>
          </cell>
          <cell r="AG46">
            <v>3571.35</v>
          </cell>
          <cell r="AH46">
            <v>173</v>
          </cell>
          <cell r="AI46">
            <v>311.39999999999998</v>
          </cell>
          <cell r="AJ46">
            <v>741.5</v>
          </cell>
          <cell r="AK46">
            <v>197.72</v>
          </cell>
          <cell r="AL46">
            <v>171</v>
          </cell>
          <cell r="AM46">
            <v>4942.8</v>
          </cell>
        </row>
        <row r="47">
          <cell r="A47" t="str">
            <v>00199</v>
          </cell>
          <cell r="B47" t="str">
            <v>Meza Arana Mayra Gisela</v>
          </cell>
          <cell r="C47">
            <v>11767.5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11767.5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1140.8</v>
          </cell>
          <cell r="R47">
            <v>0</v>
          </cell>
          <cell r="S47">
            <v>1140.8</v>
          </cell>
          <cell r="T47">
            <v>345.3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1486.1</v>
          </cell>
          <cell r="AG47">
            <v>10281.4</v>
          </cell>
          <cell r="AH47">
            <v>238.1</v>
          </cell>
          <cell r="AI47">
            <v>428.58</v>
          </cell>
          <cell r="AJ47">
            <v>847.52</v>
          </cell>
          <cell r="AK47">
            <v>272.12</v>
          </cell>
          <cell r="AL47">
            <v>235.34</v>
          </cell>
          <cell r="AM47">
            <v>6802.8</v>
          </cell>
        </row>
        <row r="48">
          <cell r="A48" t="str">
            <v>00838</v>
          </cell>
          <cell r="B48" t="str">
            <v>Hernandez García Ramiro</v>
          </cell>
          <cell r="C48">
            <v>14250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9537.56</v>
          </cell>
          <cell r="I48">
            <v>0</v>
          </cell>
          <cell r="J48">
            <v>0</v>
          </cell>
          <cell r="K48">
            <v>23787.56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3658.82</v>
          </cell>
          <cell r="R48">
            <v>0</v>
          </cell>
          <cell r="S48">
            <v>3658.82</v>
          </cell>
          <cell r="T48">
            <v>685.26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4344.08</v>
          </cell>
          <cell r="AG48">
            <v>19443.48</v>
          </cell>
          <cell r="AH48">
            <v>452.5</v>
          </cell>
          <cell r="AI48">
            <v>814.5</v>
          </cell>
          <cell r="AJ48">
            <v>1196.68</v>
          </cell>
          <cell r="AK48">
            <v>517.14</v>
          </cell>
          <cell r="AL48">
            <v>475.76</v>
          </cell>
          <cell r="AM48">
            <v>12928.5</v>
          </cell>
        </row>
        <row r="49">
          <cell r="A49" t="str">
            <v>00843</v>
          </cell>
          <cell r="B49" t="str">
            <v>Dominguez Vazquez Fernando</v>
          </cell>
          <cell r="C49">
            <v>6000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4705.1000000000004</v>
          </cell>
          <cell r="I49">
            <v>0</v>
          </cell>
          <cell r="J49">
            <v>0</v>
          </cell>
          <cell r="K49">
            <v>10705.1</v>
          </cell>
          <cell r="L49">
            <v>0</v>
          </cell>
          <cell r="M49">
            <v>2653.83</v>
          </cell>
          <cell r="N49">
            <v>0</v>
          </cell>
          <cell r="O49">
            <v>0</v>
          </cell>
          <cell r="P49">
            <v>0</v>
          </cell>
          <cell r="Q49">
            <v>956.66</v>
          </cell>
          <cell r="R49">
            <v>0</v>
          </cell>
          <cell r="S49">
            <v>956.66</v>
          </cell>
          <cell r="T49">
            <v>242.48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3852.97</v>
          </cell>
          <cell r="AG49">
            <v>6852.13</v>
          </cell>
          <cell r="AH49">
            <v>173.28</v>
          </cell>
          <cell r="AI49">
            <v>311.88</v>
          </cell>
          <cell r="AJ49">
            <v>741.92</v>
          </cell>
          <cell r="AK49">
            <v>198.02</v>
          </cell>
          <cell r="AL49">
            <v>214.1</v>
          </cell>
          <cell r="AM49">
            <v>4950.6000000000004</v>
          </cell>
        </row>
        <row r="50">
          <cell r="A50" t="str">
            <v>00865</v>
          </cell>
          <cell r="B50" t="str">
            <v>Guerrero Torres Edgar Emmanuel</v>
          </cell>
          <cell r="C50">
            <v>10440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6989.48</v>
          </cell>
          <cell r="I50">
            <v>0</v>
          </cell>
          <cell r="J50">
            <v>0</v>
          </cell>
          <cell r="K50">
            <v>17429.48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2300.7399999999998</v>
          </cell>
          <cell r="R50">
            <v>0</v>
          </cell>
          <cell r="S50">
            <v>2300.7399999999998</v>
          </cell>
          <cell r="T50">
            <v>493.48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2794.22</v>
          </cell>
          <cell r="AG50">
            <v>14635.26</v>
          </cell>
          <cell r="AH50">
            <v>331.54</v>
          </cell>
          <cell r="AI50">
            <v>596.78</v>
          </cell>
          <cell r="AJ50">
            <v>999.7</v>
          </cell>
          <cell r="AK50">
            <v>378.92</v>
          </cell>
          <cell r="AL50">
            <v>348.58</v>
          </cell>
          <cell r="AM50">
            <v>9472.7999999999993</v>
          </cell>
        </row>
        <row r="51">
          <cell r="A51" t="str">
            <v>00866</v>
          </cell>
          <cell r="B51" t="str">
            <v>Enriquez Sierra Juan Pablo</v>
          </cell>
          <cell r="C51">
            <v>10440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6989.48</v>
          </cell>
          <cell r="I51">
            <v>0</v>
          </cell>
          <cell r="J51">
            <v>0</v>
          </cell>
          <cell r="K51">
            <v>17429.48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2300.7399999999998</v>
          </cell>
          <cell r="R51">
            <v>0</v>
          </cell>
          <cell r="S51">
            <v>2300.7399999999998</v>
          </cell>
          <cell r="T51">
            <v>493.48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2794.22</v>
          </cell>
          <cell r="AG51">
            <v>14635.26</v>
          </cell>
          <cell r="AH51">
            <v>331.54</v>
          </cell>
          <cell r="AI51">
            <v>596.78</v>
          </cell>
          <cell r="AJ51">
            <v>999.7</v>
          </cell>
          <cell r="AK51">
            <v>378.92</v>
          </cell>
          <cell r="AL51">
            <v>348.58</v>
          </cell>
          <cell r="AM51">
            <v>9472.7999999999993</v>
          </cell>
        </row>
        <row r="52">
          <cell r="A52" t="str">
            <v>Total Depto</v>
          </cell>
          <cell r="C52" t="str">
            <v xml:space="preserve">  -----------------------</v>
          </cell>
          <cell r="D52" t="str">
            <v xml:space="preserve">  -----------------------</v>
          </cell>
          <cell r="E52" t="str">
            <v xml:space="preserve">  -----------------------</v>
          </cell>
          <cell r="F52" t="str">
            <v xml:space="preserve">  -----------------------</v>
          </cell>
          <cell r="G52" t="str">
            <v xml:space="preserve">  -----------------------</v>
          </cell>
          <cell r="H52" t="str">
            <v xml:space="preserve">  -----------------------</v>
          </cell>
          <cell r="I52" t="str">
            <v xml:space="preserve">  -----------------------</v>
          </cell>
          <cell r="J52" t="str">
            <v xml:space="preserve">  -----------------------</v>
          </cell>
          <cell r="K52" t="str">
            <v xml:space="preserve">  -----------------------</v>
          </cell>
          <cell r="L52" t="str">
            <v xml:space="preserve">  -----------------------</v>
          </cell>
          <cell r="M52" t="str">
            <v xml:space="preserve">  -----------------------</v>
          </cell>
          <cell r="N52" t="str">
            <v xml:space="preserve">  -----------------------</v>
          </cell>
          <cell r="O52" t="str">
            <v xml:space="preserve">  -----------------------</v>
          </cell>
          <cell r="P52" t="str">
            <v xml:space="preserve">  -----------------------</v>
          </cell>
          <cell r="Q52" t="str">
            <v xml:space="preserve">  -----------------------</v>
          </cell>
          <cell r="R52" t="str">
            <v xml:space="preserve">  -----------------------</v>
          </cell>
          <cell r="S52" t="str">
            <v xml:space="preserve">  -----------------------</v>
          </cell>
          <cell r="T52" t="str">
            <v xml:space="preserve">  -----------------------</v>
          </cell>
          <cell r="U52" t="str">
            <v xml:space="preserve">  -----------------------</v>
          </cell>
          <cell r="V52" t="str">
            <v xml:space="preserve">  -----------------------</v>
          </cell>
          <cell r="W52" t="str">
            <v xml:space="preserve">  -----------------------</v>
          </cell>
          <cell r="X52" t="str">
            <v xml:space="preserve">  -----------------------</v>
          </cell>
          <cell r="Y52" t="str">
            <v xml:space="preserve">  -----------------------</v>
          </cell>
          <cell r="Z52" t="str">
            <v xml:space="preserve">  -----------------------</v>
          </cell>
          <cell r="AA52" t="str">
            <v xml:space="preserve">  -----------------------</v>
          </cell>
          <cell r="AB52" t="str">
            <v xml:space="preserve">  -----------------------</v>
          </cell>
          <cell r="AC52" t="str">
            <v xml:space="preserve">  -----------------------</v>
          </cell>
          <cell r="AD52" t="str">
            <v xml:space="preserve">  -----------------------</v>
          </cell>
          <cell r="AE52" t="str">
            <v xml:space="preserve">  -----------------------</v>
          </cell>
          <cell r="AF52" t="str">
            <v xml:space="preserve">  -----------------------</v>
          </cell>
          <cell r="AG52" t="str">
            <v xml:space="preserve">  -----------------------</v>
          </cell>
          <cell r="AH52" t="str">
            <v xml:space="preserve">  -----------------------</v>
          </cell>
          <cell r="AI52" t="str">
            <v xml:space="preserve">  -----------------------</v>
          </cell>
          <cell r="AJ52" t="str">
            <v xml:space="preserve">  -----------------------</v>
          </cell>
          <cell r="AK52" t="str">
            <v xml:space="preserve">  -----------------------</v>
          </cell>
          <cell r="AL52" t="str">
            <v xml:space="preserve">  -----------------------</v>
          </cell>
          <cell r="AM52" t="str">
            <v xml:space="preserve">  -----------------------</v>
          </cell>
        </row>
        <row r="53">
          <cell r="C53">
            <v>90644.4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28221.62</v>
          </cell>
          <cell r="I53">
            <v>0</v>
          </cell>
          <cell r="J53">
            <v>0</v>
          </cell>
          <cell r="K53">
            <v>118866.02</v>
          </cell>
          <cell r="L53">
            <v>0</v>
          </cell>
          <cell r="M53">
            <v>2653.83</v>
          </cell>
          <cell r="N53">
            <v>3076.71</v>
          </cell>
          <cell r="O53">
            <v>0</v>
          </cell>
          <cell r="P53">
            <v>0</v>
          </cell>
          <cell r="Q53">
            <v>14459.14</v>
          </cell>
          <cell r="R53">
            <v>0</v>
          </cell>
          <cell r="S53">
            <v>14459.14</v>
          </cell>
          <cell r="T53">
            <v>3374.3</v>
          </cell>
          <cell r="U53">
            <v>1000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24563.98</v>
          </cell>
          <cell r="AG53">
            <v>94302.04</v>
          </cell>
          <cell r="AH53">
            <v>2290.7199999999998</v>
          </cell>
          <cell r="AI53">
            <v>4123.28</v>
          </cell>
          <cell r="AJ53">
            <v>7408.62</v>
          </cell>
          <cell r="AK53">
            <v>2618</v>
          </cell>
          <cell r="AL53">
            <v>2377.2800000000002</v>
          </cell>
          <cell r="AM53">
            <v>65449.06</v>
          </cell>
        </row>
        <row r="55">
          <cell r="A55" t="str">
            <v>Departamento 4104 CDE SECRETARIA GENERAL</v>
          </cell>
        </row>
        <row r="56">
          <cell r="A56" t="str">
            <v>00023</v>
          </cell>
          <cell r="B56" t="str">
            <v>Santoyo Ramos María Guadalupe</v>
          </cell>
          <cell r="C56">
            <v>7051.5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7051.5</v>
          </cell>
          <cell r="L56">
            <v>0</v>
          </cell>
          <cell r="M56">
            <v>0</v>
          </cell>
          <cell r="N56">
            <v>0</v>
          </cell>
          <cell r="O56">
            <v>-214.74</v>
          </cell>
          <cell r="P56">
            <v>0</v>
          </cell>
          <cell r="Q56">
            <v>496.84</v>
          </cell>
          <cell r="R56">
            <v>0</v>
          </cell>
          <cell r="S56">
            <v>282.08</v>
          </cell>
          <cell r="T56">
            <v>193.98</v>
          </cell>
          <cell r="U56">
            <v>1000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1476.06</v>
          </cell>
          <cell r="AG56">
            <v>5575.44</v>
          </cell>
          <cell r="AH56">
            <v>142.68</v>
          </cell>
          <cell r="AI56">
            <v>256.82</v>
          </cell>
          <cell r="AJ56">
            <v>692.1</v>
          </cell>
          <cell r="AK56">
            <v>163.06</v>
          </cell>
          <cell r="AL56">
            <v>141.04</v>
          </cell>
          <cell r="AM56">
            <v>4076.4</v>
          </cell>
        </row>
        <row r="57">
          <cell r="A57" t="str">
            <v>Total Depto</v>
          </cell>
          <cell r="C57" t="str">
            <v xml:space="preserve">  -----------------------</v>
          </cell>
          <cell r="D57" t="str">
            <v xml:space="preserve">  -----------------------</v>
          </cell>
          <cell r="E57" t="str">
            <v xml:space="preserve">  -----------------------</v>
          </cell>
          <cell r="F57" t="str">
            <v xml:space="preserve">  -----------------------</v>
          </cell>
          <cell r="G57" t="str">
            <v xml:space="preserve">  -----------------------</v>
          </cell>
          <cell r="H57" t="str">
            <v xml:space="preserve">  -----------------------</v>
          </cell>
          <cell r="I57" t="str">
            <v xml:space="preserve">  -----------------------</v>
          </cell>
          <cell r="J57" t="str">
            <v xml:space="preserve">  -----------------------</v>
          </cell>
          <cell r="K57" t="str">
            <v xml:space="preserve">  -----------------------</v>
          </cell>
          <cell r="L57" t="str">
            <v xml:space="preserve">  -----------------------</v>
          </cell>
          <cell r="M57" t="str">
            <v xml:space="preserve">  -----------------------</v>
          </cell>
          <cell r="N57" t="str">
            <v xml:space="preserve">  -----------------------</v>
          </cell>
          <cell r="O57" t="str">
            <v xml:space="preserve">  -----------------------</v>
          </cell>
          <cell r="P57" t="str">
            <v xml:space="preserve">  -----------------------</v>
          </cell>
          <cell r="Q57" t="str">
            <v xml:space="preserve">  -----------------------</v>
          </cell>
          <cell r="R57" t="str">
            <v xml:space="preserve">  -----------------------</v>
          </cell>
          <cell r="S57" t="str">
            <v xml:space="preserve">  -----------------------</v>
          </cell>
          <cell r="T57" t="str">
            <v xml:space="preserve">  -----------------------</v>
          </cell>
          <cell r="U57" t="str">
            <v xml:space="preserve">  -----------------------</v>
          </cell>
          <cell r="V57" t="str">
            <v xml:space="preserve">  -----------------------</v>
          </cell>
          <cell r="W57" t="str">
            <v xml:space="preserve">  -----------------------</v>
          </cell>
          <cell r="X57" t="str">
            <v xml:space="preserve">  -----------------------</v>
          </cell>
          <cell r="Y57" t="str">
            <v xml:space="preserve">  -----------------------</v>
          </cell>
          <cell r="Z57" t="str">
            <v xml:space="preserve">  -----------------------</v>
          </cell>
          <cell r="AA57" t="str">
            <v xml:space="preserve">  -----------------------</v>
          </cell>
          <cell r="AB57" t="str">
            <v xml:space="preserve">  -----------------------</v>
          </cell>
          <cell r="AC57" t="str">
            <v xml:space="preserve">  -----------------------</v>
          </cell>
          <cell r="AD57" t="str">
            <v xml:space="preserve">  -----------------------</v>
          </cell>
          <cell r="AE57" t="str">
            <v xml:space="preserve">  -----------------------</v>
          </cell>
          <cell r="AF57" t="str">
            <v xml:space="preserve">  -----------------------</v>
          </cell>
          <cell r="AG57" t="str">
            <v xml:space="preserve">  -----------------------</v>
          </cell>
          <cell r="AH57" t="str">
            <v xml:space="preserve">  -----------------------</v>
          </cell>
          <cell r="AI57" t="str">
            <v xml:space="preserve">  -----------------------</v>
          </cell>
          <cell r="AJ57" t="str">
            <v xml:space="preserve">  -----------------------</v>
          </cell>
          <cell r="AK57" t="str">
            <v xml:space="preserve">  -----------------------</v>
          </cell>
          <cell r="AL57" t="str">
            <v xml:space="preserve">  -----------------------</v>
          </cell>
          <cell r="AM57" t="str">
            <v xml:space="preserve">  -----------------------</v>
          </cell>
        </row>
        <row r="58">
          <cell r="C58">
            <v>7051.5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7051.5</v>
          </cell>
          <cell r="L58">
            <v>0</v>
          </cell>
          <cell r="M58">
            <v>0</v>
          </cell>
          <cell r="N58">
            <v>0</v>
          </cell>
          <cell r="O58">
            <v>-214.74</v>
          </cell>
          <cell r="P58">
            <v>0</v>
          </cell>
          <cell r="Q58">
            <v>496.84</v>
          </cell>
          <cell r="R58">
            <v>0</v>
          </cell>
          <cell r="S58">
            <v>282.08</v>
          </cell>
          <cell r="T58">
            <v>193.98</v>
          </cell>
          <cell r="U58">
            <v>1000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1476.06</v>
          </cell>
          <cell r="AG58">
            <v>5575.44</v>
          </cell>
          <cell r="AH58">
            <v>142.68</v>
          </cell>
          <cell r="AI58">
            <v>256.82</v>
          </cell>
          <cell r="AJ58">
            <v>692.1</v>
          </cell>
          <cell r="AK58">
            <v>163.06</v>
          </cell>
          <cell r="AL58">
            <v>141.04</v>
          </cell>
          <cell r="AM58">
            <v>4076.4</v>
          </cell>
        </row>
        <row r="60">
          <cell r="A60" t="str">
            <v>Departamento 4105 CDE SECRETARIA DE ORGANIZACION</v>
          </cell>
        </row>
        <row r="61">
          <cell r="A61" t="str">
            <v>00061</v>
          </cell>
          <cell r="B61" t="str">
            <v>Arreola Castañeda Alberto</v>
          </cell>
          <cell r="C61">
            <v>9999.9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3614.72</v>
          </cell>
          <cell r="I61">
            <v>0</v>
          </cell>
          <cell r="J61">
            <v>0</v>
          </cell>
          <cell r="K61">
            <v>13614.62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1485.88</v>
          </cell>
          <cell r="R61">
            <v>0</v>
          </cell>
          <cell r="S61">
            <v>1485.88</v>
          </cell>
          <cell r="T61">
            <v>288.58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1774.46</v>
          </cell>
          <cell r="AG61">
            <v>11840.16</v>
          </cell>
          <cell r="AH61">
            <v>202.34</v>
          </cell>
          <cell r="AI61">
            <v>364.2</v>
          </cell>
          <cell r="AJ61">
            <v>789.28</v>
          </cell>
          <cell r="AK61">
            <v>231.24</v>
          </cell>
          <cell r="AL61">
            <v>272.3</v>
          </cell>
          <cell r="AM61">
            <v>5780.94</v>
          </cell>
        </row>
        <row r="62">
          <cell r="A62" t="str">
            <v>00158</v>
          </cell>
          <cell r="B62" t="str">
            <v>Melendez Quezada Owen Mario</v>
          </cell>
          <cell r="C62">
            <v>9168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9168</v>
          </cell>
          <cell r="L62">
            <v>0</v>
          </cell>
          <cell r="M62">
            <v>1002.15</v>
          </cell>
          <cell r="N62">
            <v>0</v>
          </cell>
          <cell r="O62">
            <v>0</v>
          </cell>
          <cell r="P62">
            <v>0</v>
          </cell>
          <cell r="Q62">
            <v>727.1</v>
          </cell>
          <cell r="R62">
            <v>0</v>
          </cell>
          <cell r="S62">
            <v>727.1</v>
          </cell>
          <cell r="T62">
            <v>261.92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1991.17</v>
          </cell>
          <cell r="AG62">
            <v>7176.83</v>
          </cell>
          <cell r="AH62">
            <v>185.5</v>
          </cell>
          <cell r="AI62">
            <v>333.9</v>
          </cell>
          <cell r="AJ62">
            <v>761.86</v>
          </cell>
          <cell r="AK62">
            <v>212</v>
          </cell>
          <cell r="AL62">
            <v>183.36</v>
          </cell>
          <cell r="AM62">
            <v>5300.02</v>
          </cell>
        </row>
        <row r="63">
          <cell r="A63" t="str">
            <v>00517</v>
          </cell>
          <cell r="B63" t="str">
            <v>Alvarado Rojas Mayra Alejandra</v>
          </cell>
          <cell r="C63">
            <v>5358.75</v>
          </cell>
          <cell r="D63">
            <v>1071.75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6430.5</v>
          </cell>
          <cell r="L63">
            <v>0</v>
          </cell>
          <cell r="M63">
            <v>0</v>
          </cell>
          <cell r="N63">
            <v>2695.03</v>
          </cell>
          <cell r="O63">
            <v>-250.2</v>
          </cell>
          <cell r="P63">
            <v>0</v>
          </cell>
          <cell r="Q63">
            <v>429.26</v>
          </cell>
          <cell r="R63">
            <v>0</v>
          </cell>
          <cell r="S63">
            <v>179.06</v>
          </cell>
          <cell r="T63">
            <v>215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148.72</v>
          </cell>
          <cell r="AE63">
            <v>0</v>
          </cell>
          <cell r="AF63">
            <v>3237.81</v>
          </cell>
          <cell r="AG63">
            <v>3192.69</v>
          </cell>
          <cell r="AH63">
            <v>155.94</v>
          </cell>
          <cell r="AI63">
            <v>280.68</v>
          </cell>
          <cell r="AJ63">
            <v>713.7</v>
          </cell>
          <cell r="AK63">
            <v>178.2</v>
          </cell>
          <cell r="AL63">
            <v>128.62</v>
          </cell>
          <cell r="AM63">
            <v>4455.1400000000003</v>
          </cell>
        </row>
        <row r="64">
          <cell r="A64" t="str">
            <v>00837</v>
          </cell>
          <cell r="B64" t="str">
            <v>Ortiz Mora Jose Alberto</v>
          </cell>
          <cell r="C64">
            <v>9999.9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5614.72</v>
          </cell>
          <cell r="I64">
            <v>0</v>
          </cell>
          <cell r="J64">
            <v>0</v>
          </cell>
          <cell r="K64">
            <v>15614.62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1913.08</v>
          </cell>
          <cell r="R64">
            <v>0</v>
          </cell>
          <cell r="S64">
            <v>1913.08</v>
          </cell>
          <cell r="T64">
            <v>441.84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2354.92</v>
          </cell>
          <cell r="AG64">
            <v>13259.7</v>
          </cell>
          <cell r="AH64">
            <v>298.98</v>
          </cell>
          <cell r="AI64">
            <v>538.16</v>
          </cell>
          <cell r="AJ64">
            <v>946.66</v>
          </cell>
          <cell r="AK64">
            <v>341.7</v>
          </cell>
          <cell r="AL64">
            <v>312.3</v>
          </cell>
          <cell r="AM64">
            <v>8542.36</v>
          </cell>
        </row>
        <row r="65">
          <cell r="A65" t="str">
            <v>00943</v>
          </cell>
          <cell r="B65" t="str">
            <v>Reyes Rodriguez Daniela Alejandra</v>
          </cell>
          <cell r="C65">
            <v>4500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3750</v>
          </cell>
          <cell r="I65">
            <v>0</v>
          </cell>
          <cell r="J65">
            <v>0</v>
          </cell>
          <cell r="K65">
            <v>8250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669.16</v>
          </cell>
          <cell r="R65">
            <v>0</v>
          </cell>
          <cell r="S65">
            <v>669.16</v>
          </cell>
          <cell r="T65">
            <v>123.58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792.74</v>
          </cell>
          <cell r="AG65">
            <v>7457.26</v>
          </cell>
          <cell r="AH65">
            <v>91.06</v>
          </cell>
          <cell r="AI65">
            <v>163.9</v>
          </cell>
          <cell r="AJ65">
            <v>639.54</v>
          </cell>
          <cell r="AK65">
            <v>104.06</v>
          </cell>
          <cell r="AL65">
            <v>165</v>
          </cell>
          <cell r="AM65">
            <v>2601.46</v>
          </cell>
        </row>
        <row r="66">
          <cell r="A66" t="str">
            <v>00944</v>
          </cell>
          <cell r="B66" t="str">
            <v>Oceguera Macias Hector Salvador</v>
          </cell>
          <cell r="C66">
            <v>4500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3200</v>
          </cell>
          <cell r="I66">
            <v>0</v>
          </cell>
          <cell r="J66">
            <v>0</v>
          </cell>
          <cell r="K66">
            <v>7700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567.38</v>
          </cell>
          <cell r="R66">
            <v>0</v>
          </cell>
          <cell r="S66">
            <v>567.38</v>
          </cell>
          <cell r="T66">
            <v>123.58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690.96</v>
          </cell>
          <cell r="AG66">
            <v>7009.04</v>
          </cell>
          <cell r="AH66">
            <v>91.06</v>
          </cell>
          <cell r="AI66">
            <v>163.9</v>
          </cell>
          <cell r="AJ66">
            <v>639.54</v>
          </cell>
          <cell r="AK66">
            <v>104.06</v>
          </cell>
          <cell r="AL66">
            <v>154</v>
          </cell>
          <cell r="AM66">
            <v>2601.4499999999998</v>
          </cell>
        </row>
        <row r="67">
          <cell r="A67" t="str">
            <v>Total Depto</v>
          </cell>
          <cell r="C67" t="str">
            <v xml:space="preserve">  -----------------------</v>
          </cell>
          <cell r="D67" t="str">
            <v xml:space="preserve">  -----------------------</v>
          </cell>
          <cell r="E67" t="str">
            <v xml:space="preserve">  -----------------------</v>
          </cell>
          <cell r="F67" t="str">
            <v xml:space="preserve">  -----------------------</v>
          </cell>
          <cell r="G67" t="str">
            <v xml:space="preserve">  -----------------------</v>
          </cell>
          <cell r="H67" t="str">
            <v xml:space="preserve">  -----------------------</v>
          </cell>
          <cell r="I67" t="str">
            <v xml:space="preserve">  -----------------------</v>
          </cell>
          <cell r="J67" t="str">
            <v xml:space="preserve">  -----------------------</v>
          </cell>
          <cell r="K67" t="str">
            <v xml:space="preserve">  -----------------------</v>
          </cell>
          <cell r="L67" t="str">
            <v xml:space="preserve">  -----------------------</v>
          </cell>
          <cell r="M67" t="str">
            <v xml:space="preserve">  -----------------------</v>
          </cell>
          <cell r="N67" t="str">
            <v xml:space="preserve">  -----------------------</v>
          </cell>
          <cell r="O67" t="str">
            <v xml:space="preserve">  -----------------------</v>
          </cell>
          <cell r="P67" t="str">
            <v xml:space="preserve">  -----------------------</v>
          </cell>
          <cell r="Q67" t="str">
            <v xml:space="preserve">  -----------------------</v>
          </cell>
          <cell r="R67" t="str">
            <v xml:space="preserve">  -----------------------</v>
          </cell>
          <cell r="S67" t="str">
            <v xml:space="preserve">  -----------------------</v>
          </cell>
          <cell r="T67" t="str">
            <v xml:space="preserve">  -----------------------</v>
          </cell>
          <cell r="U67" t="str">
            <v xml:space="preserve">  -----------------------</v>
          </cell>
          <cell r="V67" t="str">
            <v xml:space="preserve">  -----------------------</v>
          </cell>
          <cell r="W67" t="str">
            <v xml:space="preserve">  -----------------------</v>
          </cell>
          <cell r="X67" t="str">
            <v xml:space="preserve">  -----------------------</v>
          </cell>
          <cell r="Y67" t="str">
            <v xml:space="preserve">  -----------------------</v>
          </cell>
          <cell r="Z67" t="str">
            <v xml:space="preserve">  -----------------------</v>
          </cell>
          <cell r="AA67" t="str">
            <v xml:space="preserve">  -----------------------</v>
          </cell>
          <cell r="AB67" t="str">
            <v xml:space="preserve">  -----------------------</v>
          </cell>
          <cell r="AC67" t="str">
            <v xml:space="preserve">  -----------------------</v>
          </cell>
          <cell r="AD67" t="str">
            <v xml:space="preserve">  -----------------------</v>
          </cell>
          <cell r="AE67" t="str">
            <v xml:space="preserve">  -----------------------</v>
          </cell>
          <cell r="AF67" t="str">
            <v xml:space="preserve">  -----------------------</v>
          </cell>
          <cell r="AG67" t="str">
            <v xml:space="preserve">  -----------------------</v>
          </cell>
          <cell r="AH67" t="str">
            <v xml:space="preserve">  -----------------------</v>
          </cell>
          <cell r="AI67" t="str">
            <v xml:space="preserve">  -----------------------</v>
          </cell>
          <cell r="AJ67" t="str">
            <v xml:space="preserve">  -----------------------</v>
          </cell>
          <cell r="AK67" t="str">
            <v xml:space="preserve">  -----------------------</v>
          </cell>
          <cell r="AL67" t="str">
            <v xml:space="preserve">  -----------------------</v>
          </cell>
          <cell r="AM67" t="str">
            <v xml:space="preserve">  -----------------------</v>
          </cell>
        </row>
        <row r="68">
          <cell r="C68">
            <v>43526.55</v>
          </cell>
          <cell r="D68">
            <v>1071.75</v>
          </cell>
          <cell r="E68">
            <v>0</v>
          </cell>
          <cell r="F68">
            <v>0</v>
          </cell>
          <cell r="G68">
            <v>0</v>
          </cell>
          <cell r="H68">
            <v>16179.44</v>
          </cell>
          <cell r="I68">
            <v>0</v>
          </cell>
          <cell r="J68">
            <v>0</v>
          </cell>
          <cell r="K68">
            <v>60777.74</v>
          </cell>
          <cell r="L68">
            <v>0</v>
          </cell>
          <cell r="M68">
            <v>1002.15</v>
          </cell>
          <cell r="N68">
            <v>2695.03</v>
          </cell>
          <cell r="O68">
            <v>-250.2</v>
          </cell>
          <cell r="P68">
            <v>0</v>
          </cell>
          <cell r="Q68">
            <v>5791.86</v>
          </cell>
          <cell r="R68">
            <v>0</v>
          </cell>
          <cell r="S68">
            <v>5541.66</v>
          </cell>
          <cell r="T68">
            <v>1454.5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148.72</v>
          </cell>
          <cell r="AE68">
            <v>0</v>
          </cell>
          <cell r="AF68">
            <v>10842.06</v>
          </cell>
          <cell r="AG68">
            <v>49935.68</v>
          </cell>
          <cell r="AH68">
            <v>1024.8800000000001</v>
          </cell>
          <cell r="AI68">
            <v>1844.74</v>
          </cell>
          <cell r="AJ68">
            <v>4490.58</v>
          </cell>
          <cell r="AK68">
            <v>1171.26</v>
          </cell>
          <cell r="AL68">
            <v>1215.58</v>
          </cell>
          <cell r="AM68">
            <v>29281.37</v>
          </cell>
        </row>
        <row r="70">
          <cell r="A70" t="str">
            <v>Departamento 4106 CDE SECRETARIA DE ACCION ELECTORAL</v>
          </cell>
        </row>
        <row r="71">
          <cell r="A71" t="str">
            <v>00202</v>
          </cell>
          <cell r="B71" t="str">
            <v>Arciniega Oropeza Alejandra Paola</v>
          </cell>
          <cell r="C71">
            <v>9168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9168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727.1</v>
          </cell>
          <cell r="R71">
            <v>0</v>
          </cell>
          <cell r="S71">
            <v>727.1</v>
          </cell>
          <cell r="T71">
            <v>270.36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997.46</v>
          </cell>
          <cell r="AG71">
            <v>8170.54</v>
          </cell>
          <cell r="AH71">
            <v>190.84</v>
          </cell>
          <cell r="AI71">
            <v>343.52</v>
          </cell>
          <cell r="AJ71">
            <v>770.56</v>
          </cell>
          <cell r="AK71">
            <v>218.12</v>
          </cell>
          <cell r="AL71">
            <v>183.36</v>
          </cell>
          <cell r="AM71">
            <v>5452.8</v>
          </cell>
        </row>
        <row r="72">
          <cell r="A72" t="str">
            <v>00743</v>
          </cell>
          <cell r="B72" t="str">
            <v>Martinez Macias  Norma Irene</v>
          </cell>
          <cell r="C72">
            <v>11544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11544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1100.74</v>
          </cell>
          <cell r="R72">
            <v>0</v>
          </cell>
          <cell r="S72">
            <v>1100.74</v>
          </cell>
          <cell r="T72">
            <v>383.16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1483.9</v>
          </cell>
          <cell r="AG72">
            <v>10060.1</v>
          </cell>
          <cell r="AH72">
            <v>261.98</v>
          </cell>
          <cell r="AI72">
            <v>471.56</v>
          </cell>
          <cell r="AJ72">
            <v>886.4</v>
          </cell>
          <cell r="AK72">
            <v>299.39999999999998</v>
          </cell>
          <cell r="AL72">
            <v>230.88</v>
          </cell>
          <cell r="AM72">
            <v>7485</v>
          </cell>
        </row>
        <row r="73">
          <cell r="A73" t="str">
            <v>00901</v>
          </cell>
          <cell r="B73" t="str">
            <v>Padilla Cruz Margarita</v>
          </cell>
          <cell r="C73">
            <v>4500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1800</v>
          </cell>
          <cell r="I73">
            <v>0</v>
          </cell>
          <cell r="J73">
            <v>0</v>
          </cell>
          <cell r="K73">
            <v>6300</v>
          </cell>
          <cell r="L73">
            <v>0</v>
          </cell>
          <cell r="M73">
            <v>0</v>
          </cell>
          <cell r="N73">
            <v>0</v>
          </cell>
          <cell r="O73">
            <v>-250.2</v>
          </cell>
          <cell r="P73">
            <v>0</v>
          </cell>
          <cell r="Q73">
            <v>415.06</v>
          </cell>
          <cell r="R73">
            <v>0</v>
          </cell>
          <cell r="S73">
            <v>164.86</v>
          </cell>
          <cell r="T73">
            <v>210.36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375.22</v>
          </cell>
          <cell r="AG73">
            <v>5924.78</v>
          </cell>
          <cell r="AH73">
            <v>153.02000000000001</v>
          </cell>
          <cell r="AI73">
            <v>275.42</v>
          </cell>
          <cell r="AJ73">
            <v>708.94</v>
          </cell>
          <cell r="AK73">
            <v>174.88</v>
          </cell>
          <cell r="AL73">
            <v>126</v>
          </cell>
          <cell r="AM73">
            <v>4371.8999999999996</v>
          </cell>
        </row>
        <row r="74">
          <cell r="A74" t="str">
            <v>00908</v>
          </cell>
          <cell r="B74" t="str">
            <v>Martinez Garcia Alvaro</v>
          </cell>
          <cell r="C74">
            <v>10440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6989.48</v>
          </cell>
          <cell r="I74">
            <v>0</v>
          </cell>
          <cell r="J74">
            <v>0</v>
          </cell>
          <cell r="K74">
            <v>17429.48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2300.7399999999998</v>
          </cell>
          <cell r="R74">
            <v>0</v>
          </cell>
          <cell r="S74">
            <v>2300.7399999999998</v>
          </cell>
          <cell r="T74">
            <v>493.48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2794.22</v>
          </cell>
          <cell r="AG74">
            <v>14635.26</v>
          </cell>
          <cell r="AH74">
            <v>331.54</v>
          </cell>
          <cell r="AI74">
            <v>596.78</v>
          </cell>
          <cell r="AJ74">
            <v>999.7</v>
          </cell>
          <cell r="AK74">
            <v>378.92</v>
          </cell>
          <cell r="AL74">
            <v>348.58</v>
          </cell>
          <cell r="AM74">
            <v>9472.7999999999993</v>
          </cell>
        </row>
        <row r="75">
          <cell r="A75" t="str">
            <v>00913</v>
          </cell>
          <cell r="B75" t="str">
            <v>Jimenez Villarroel Lisset Carolina</v>
          </cell>
          <cell r="C75">
            <v>4500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1800</v>
          </cell>
          <cell r="I75">
            <v>0</v>
          </cell>
          <cell r="J75">
            <v>0</v>
          </cell>
          <cell r="K75">
            <v>6300</v>
          </cell>
          <cell r="L75">
            <v>0</v>
          </cell>
          <cell r="M75">
            <v>0</v>
          </cell>
          <cell r="N75">
            <v>0</v>
          </cell>
          <cell r="O75">
            <v>-250.2</v>
          </cell>
          <cell r="P75">
            <v>0</v>
          </cell>
          <cell r="Q75">
            <v>415.06</v>
          </cell>
          <cell r="R75">
            <v>0</v>
          </cell>
          <cell r="S75">
            <v>164.86</v>
          </cell>
          <cell r="T75">
            <v>165.64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330.5</v>
          </cell>
          <cell r="AG75">
            <v>5969.5</v>
          </cell>
          <cell r="AH75">
            <v>122.04</v>
          </cell>
          <cell r="AI75">
            <v>219.66</v>
          </cell>
          <cell r="AJ75">
            <v>670.52</v>
          </cell>
          <cell r="AK75">
            <v>139.46</v>
          </cell>
          <cell r="AL75">
            <v>126</v>
          </cell>
          <cell r="AM75">
            <v>3486.76</v>
          </cell>
        </row>
        <row r="76">
          <cell r="A76" t="str">
            <v>00915</v>
          </cell>
          <cell r="B76" t="str">
            <v>Carrillo Vazquez Jose Manuel</v>
          </cell>
          <cell r="C76">
            <v>4500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1800</v>
          </cell>
          <cell r="I76">
            <v>0</v>
          </cell>
          <cell r="J76">
            <v>0</v>
          </cell>
          <cell r="K76">
            <v>6300</v>
          </cell>
          <cell r="L76">
            <v>0</v>
          </cell>
          <cell r="M76">
            <v>0</v>
          </cell>
          <cell r="N76">
            <v>0</v>
          </cell>
          <cell r="O76">
            <v>-250.2</v>
          </cell>
          <cell r="P76">
            <v>0</v>
          </cell>
          <cell r="Q76">
            <v>415.06</v>
          </cell>
          <cell r="R76">
            <v>0</v>
          </cell>
          <cell r="S76">
            <v>164.86</v>
          </cell>
          <cell r="T76">
            <v>165.64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330.5</v>
          </cell>
          <cell r="AG76">
            <v>5969.5</v>
          </cell>
          <cell r="AH76">
            <v>122.04</v>
          </cell>
          <cell r="AI76">
            <v>219.66</v>
          </cell>
          <cell r="AJ76">
            <v>670.52</v>
          </cell>
          <cell r="AK76">
            <v>139.46</v>
          </cell>
          <cell r="AL76">
            <v>126</v>
          </cell>
          <cell r="AM76">
            <v>3486.76</v>
          </cell>
        </row>
        <row r="77">
          <cell r="A77" t="str">
            <v>00939</v>
          </cell>
          <cell r="B77" t="str">
            <v>Cantu Perez Jose Manuel</v>
          </cell>
          <cell r="C77">
            <v>4500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1800</v>
          </cell>
          <cell r="I77">
            <v>0</v>
          </cell>
          <cell r="J77">
            <v>0</v>
          </cell>
          <cell r="K77">
            <v>6300</v>
          </cell>
          <cell r="L77">
            <v>0</v>
          </cell>
          <cell r="M77">
            <v>0</v>
          </cell>
          <cell r="N77">
            <v>0</v>
          </cell>
          <cell r="O77">
            <v>-250.2</v>
          </cell>
          <cell r="P77">
            <v>0</v>
          </cell>
          <cell r="Q77">
            <v>415.06</v>
          </cell>
          <cell r="R77">
            <v>0</v>
          </cell>
          <cell r="S77">
            <v>164.86</v>
          </cell>
          <cell r="T77">
            <v>169.1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333.96</v>
          </cell>
          <cell r="AG77">
            <v>5966.04</v>
          </cell>
          <cell r="AH77">
            <v>124.62</v>
          </cell>
          <cell r="AI77">
            <v>224.3</v>
          </cell>
          <cell r="AJ77">
            <v>673.08</v>
          </cell>
          <cell r="AK77">
            <v>142.41999999999999</v>
          </cell>
          <cell r="AL77">
            <v>126</v>
          </cell>
          <cell r="AM77">
            <v>3560.4</v>
          </cell>
        </row>
        <row r="78">
          <cell r="A78" t="str">
            <v>Total Depto</v>
          </cell>
          <cell r="C78" t="str">
            <v xml:space="preserve">  -----------------------</v>
          </cell>
          <cell r="D78" t="str">
            <v xml:space="preserve">  -----------------------</v>
          </cell>
          <cell r="E78" t="str">
            <v xml:space="preserve">  -----------------------</v>
          </cell>
          <cell r="F78" t="str">
            <v xml:space="preserve">  -----------------------</v>
          </cell>
          <cell r="G78" t="str">
            <v xml:space="preserve">  -----------------------</v>
          </cell>
          <cell r="H78" t="str">
            <v xml:space="preserve">  -----------------------</v>
          </cell>
          <cell r="I78" t="str">
            <v xml:space="preserve">  -----------------------</v>
          </cell>
          <cell r="J78" t="str">
            <v xml:space="preserve">  -----------------------</v>
          </cell>
          <cell r="K78" t="str">
            <v xml:space="preserve">  -----------------------</v>
          </cell>
          <cell r="L78" t="str">
            <v xml:space="preserve">  -----------------------</v>
          </cell>
          <cell r="M78" t="str">
            <v xml:space="preserve">  -----------------------</v>
          </cell>
          <cell r="N78" t="str">
            <v xml:space="preserve">  -----------------------</v>
          </cell>
          <cell r="O78" t="str">
            <v xml:space="preserve">  -----------------------</v>
          </cell>
          <cell r="P78" t="str">
            <v xml:space="preserve">  -----------------------</v>
          </cell>
          <cell r="Q78" t="str">
            <v xml:space="preserve">  -----------------------</v>
          </cell>
          <cell r="R78" t="str">
            <v xml:space="preserve">  -----------------------</v>
          </cell>
          <cell r="S78" t="str">
            <v xml:space="preserve">  -----------------------</v>
          </cell>
          <cell r="T78" t="str">
            <v xml:space="preserve">  -----------------------</v>
          </cell>
          <cell r="U78" t="str">
            <v xml:space="preserve">  -----------------------</v>
          </cell>
          <cell r="V78" t="str">
            <v xml:space="preserve">  -----------------------</v>
          </cell>
          <cell r="W78" t="str">
            <v xml:space="preserve">  -----------------------</v>
          </cell>
          <cell r="X78" t="str">
            <v xml:space="preserve">  -----------------------</v>
          </cell>
          <cell r="Y78" t="str">
            <v xml:space="preserve">  -----------------------</v>
          </cell>
          <cell r="Z78" t="str">
            <v xml:space="preserve">  -----------------------</v>
          </cell>
          <cell r="AA78" t="str">
            <v xml:space="preserve">  -----------------------</v>
          </cell>
          <cell r="AB78" t="str">
            <v xml:space="preserve">  -----------------------</v>
          </cell>
          <cell r="AC78" t="str">
            <v xml:space="preserve">  -----------------------</v>
          </cell>
          <cell r="AD78" t="str">
            <v xml:space="preserve">  -----------------------</v>
          </cell>
          <cell r="AE78" t="str">
            <v xml:space="preserve">  -----------------------</v>
          </cell>
          <cell r="AF78" t="str">
            <v xml:space="preserve">  -----------------------</v>
          </cell>
          <cell r="AG78" t="str">
            <v xml:space="preserve">  -----------------------</v>
          </cell>
          <cell r="AH78" t="str">
            <v xml:space="preserve">  -----------------------</v>
          </cell>
          <cell r="AI78" t="str">
            <v xml:space="preserve">  -----------------------</v>
          </cell>
          <cell r="AJ78" t="str">
            <v xml:space="preserve">  -----------------------</v>
          </cell>
          <cell r="AK78" t="str">
            <v xml:space="preserve">  -----------------------</v>
          </cell>
          <cell r="AL78" t="str">
            <v xml:space="preserve">  -----------------------</v>
          </cell>
          <cell r="AM78" t="str">
            <v xml:space="preserve">  -----------------------</v>
          </cell>
        </row>
        <row r="79">
          <cell r="C79">
            <v>49152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14189.48</v>
          </cell>
          <cell r="I79">
            <v>0</v>
          </cell>
          <cell r="J79">
            <v>0</v>
          </cell>
          <cell r="K79">
            <v>63341.48</v>
          </cell>
          <cell r="L79">
            <v>0</v>
          </cell>
          <cell r="M79">
            <v>0</v>
          </cell>
          <cell r="N79">
            <v>0</v>
          </cell>
          <cell r="O79">
            <v>-1000.8</v>
          </cell>
          <cell r="P79">
            <v>0</v>
          </cell>
          <cell r="Q79">
            <v>5788.82</v>
          </cell>
          <cell r="R79">
            <v>0</v>
          </cell>
          <cell r="S79">
            <v>4788.0200000000004</v>
          </cell>
          <cell r="T79">
            <v>1857.74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6645.76</v>
          </cell>
          <cell r="AG79">
            <v>56695.72</v>
          </cell>
          <cell r="AH79">
            <v>1306.08</v>
          </cell>
          <cell r="AI79">
            <v>2350.9</v>
          </cell>
          <cell r="AJ79">
            <v>5379.72</v>
          </cell>
          <cell r="AK79">
            <v>1492.66</v>
          </cell>
          <cell r="AL79">
            <v>1266.82</v>
          </cell>
          <cell r="AM79">
            <v>37316.42</v>
          </cell>
        </row>
        <row r="81">
          <cell r="A81" t="str">
            <v>Departamento 4107 CDE SECRETARIA DE FINANZAS Y ADMINISTRA</v>
          </cell>
        </row>
        <row r="82">
          <cell r="A82" t="str">
            <v>00001</v>
          </cell>
          <cell r="B82" t="str">
            <v>Andrade Padilla Daniel</v>
          </cell>
          <cell r="C82">
            <v>9806.25</v>
          </cell>
          <cell r="D82">
            <v>1961.25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11767.5</v>
          </cell>
          <cell r="L82">
            <v>0</v>
          </cell>
          <cell r="M82">
            <v>1991.01</v>
          </cell>
          <cell r="N82">
            <v>0</v>
          </cell>
          <cell r="O82">
            <v>0</v>
          </cell>
          <cell r="P82">
            <v>0</v>
          </cell>
          <cell r="Q82">
            <v>1140.8</v>
          </cell>
          <cell r="R82">
            <v>0</v>
          </cell>
          <cell r="S82">
            <v>1140.8</v>
          </cell>
          <cell r="T82">
            <v>361.38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3493.19</v>
          </cell>
          <cell r="AG82">
            <v>8274.31</v>
          </cell>
          <cell r="AH82">
            <v>248.22</v>
          </cell>
          <cell r="AI82">
            <v>446.8</v>
          </cell>
          <cell r="AJ82">
            <v>864.02</v>
          </cell>
          <cell r="AK82">
            <v>283.68</v>
          </cell>
          <cell r="AL82">
            <v>235.34</v>
          </cell>
          <cell r="AM82">
            <v>7092.14</v>
          </cell>
        </row>
        <row r="83">
          <cell r="A83" t="str">
            <v>00021</v>
          </cell>
          <cell r="B83" t="str">
            <v>Rojas Lopez Miguel Angel</v>
          </cell>
          <cell r="C83">
            <v>7918.2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7918.2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591.12</v>
          </cell>
          <cell r="R83">
            <v>0</v>
          </cell>
          <cell r="S83">
            <v>591.12</v>
          </cell>
          <cell r="T83">
            <v>227.64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818.76</v>
          </cell>
          <cell r="AG83">
            <v>7099.44</v>
          </cell>
          <cell r="AH83">
            <v>163.9</v>
          </cell>
          <cell r="AI83">
            <v>295.02</v>
          </cell>
          <cell r="AJ83">
            <v>726.68</v>
          </cell>
          <cell r="AK83">
            <v>187.32</v>
          </cell>
          <cell r="AL83">
            <v>158.36000000000001</v>
          </cell>
          <cell r="AM83">
            <v>4683</v>
          </cell>
        </row>
        <row r="84">
          <cell r="A84" t="str">
            <v>00080</v>
          </cell>
          <cell r="B84" t="str">
            <v>Romero Romero Ingrid</v>
          </cell>
          <cell r="C84">
            <v>15504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1000</v>
          </cell>
          <cell r="I84">
            <v>0</v>
          </cell>
          <cell r="J84">
            <v>0</v>
          </cell>
          <cell r="K84">
            <v>16504</v>
          </cell>
          <cell r="L84">
            <v>0</v>
          </cell>
          <cell r="M84">
            <v>3592.36</v>
          </cell>
          <cell r="N84">
            <v>0</v>
          </cell>
          <cell r="O84">
            <v>0</v>
          </cell>
          <cell r="P84">
            <v>0</v>
          </cell>
          <cell r="Q84">
            <v>2103.06</v>
          </cell>
          <cell r="R84">
            <v>0</v>
          </cell>
          <cell r="S84">
            <v>2103.06</v>
          </cell>
          <cell r="T84">
            <v>465.18</v>
          </cell>
          <cell r="U84">
            <v>2000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8160.6</v>
          </cell>
          <cell r="AG84">
            <v>8343.4</v>
          </cell>
          <cell r="AH84">
            <v>313.7</v>
          </cell>
          <cell r="AI84">
            <v>564.66</v>
          </cell>
          <cell r="AJ84">
            <v>970.64</v>
          </cell>
          <cell r="AK84">
            <v>358.52</v>
          </cell>
          <cell r="AL84">
            <v>330.08</v>
          </cell>
          <cell r="AM84">
            <v>8962.7999999999993</v>
          </cell>
        </row>
        <row r="85">
          <cell r="A85" t="str">
            <v>00165</v>
          </cell>
          <cell r="B85" t="str">
            <v>Gomez Dueñas Roselia</v>
          </cell>
          <cell r="C85">
            <v>5187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5187</v>
          </cell>
          <cell r="L85">
            <v>0</v>
          </cell>
          <cell r="M85">
            <v>0</v>
          </cell>
          <cell r="N85">
            <v>2248.77</v>
          </cell>
          <cell r="O85">
            <v>-320.60000000000002</v>
          </cell>
          <cell r="P85">
            <v>-17.12</v>
          </cell>
          <cell r="Q85">
            <v>303.48</v>
          </cell>
          <cell r="R85">
            <v>0</v>
          </cell>
          <cell r="S85">
            <v>0</v>
          </cell>
          <cell r="T85">
            <v>145.69999999999999</v>
          </cell>
          <cell r="U85">
            <v>200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2577.35</v>
          </cell>
          <cell r="AG85">
            <v>2609.65</v>
          </cell>
          <cell r="AH85">
            <v>107.36</v>
          </cell>
          <cell r="AI85">
            <v>193.26</v>
          </cell>
          <cell r="AJ85">
            <v>655.84</v>
          </cell>
          <cell r="AK85">
            <v>122.7</v>
          </cell>
          <cell r="AL85">
            <v>103.74</v>
          </cell>
          <cell r="AM85">
            <v>3067.64</v>
          </cell>
        </row>
        <row r="86">
          <cell r="A86" t="str">
            <v>00169</v>
          </cell>
          <cell r="B86" t="str">
            <v>Tovar Lopez Rogelio</v>
          </cell>
          <cell r="C86">
            <v>15225</v>
          </cell>
          <cell r="D86">
            <v>525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15750</v>
          </cell>
          <cell r="L86">
            <v>0</v>
          </cell>
          <cell r="M86">
            <v>1832.28</v>
          </cell>
          <cell r="N86">
            <v>0</v>
          </cell>
          <cell r="O86">
            <v>0</v>
          </cell>
          <cell r="P86">
            <v>0</v>
          </cell>
          <cell r="Q86">
            <v>1942</v>
          </cell>
          <cell r="R86">
            <v>0</v>
          </cell>
          <cell r="S86">
            <v>1942</v>
          </cell>
          <cell r="T86">
            <v>482.62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4256.8999999999996</v>
          </cell>
          <cell r="AG86">
            <v>11493.1</v>
          </cell>
          <cell r="AH86">
            <v>324.7</v>
          </cell>
          <cell r="AI86">
            <v>584.46</v>
          </cell>
          <cell r="AJ86">
            <v>988.56</v>
          </cell>
          <cell r="AK86">
            <v>371.08</v>
          </cell>
          <cell r="AL86">
            <v>315</v>
          </cell>
          <cell r="AM86">
            <v>9277.2000000000007</v>
          </cell>
        </row>
        <row r="87">
          <cell r="A87" t="str">
            <v>00187</v>
          </cell>
          <cell r="B87" t="str">
            <v>Gallegos Negrete Rosa Elena</v>
          </cell>
          <cell r="C87">
            <v>6660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6660</v>
          </cell>
          <cell r="L87">
            <v>0</v>
          </cell>
          <cell r="M87">
            <v>0</v>
          </cell>
          <cell r="N87">
            <v>2337.7600000000002</v>
          </cell>
          <cell r="O87">
            <v>-250.2</v>
          </cell>
          <cell r="P87">
            <v>0</v>
          </cell>
          <cell r="Q87">
            <v>454.24</v>
          </cell>
          <cell r="R87">
            <v>0</v>
          </cell>
          <cell r="S87">
            <v>204.04</v>
          </cell>
          <cell r="T87">
            <v>187.1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2728.9</v>
          </cell>
          <cell r="AG87">
            <v>3931.1</v>
          </cell>
          <cell r="AH87">
            <v>137.86000000000001</v>
          </cell>
          <cell r="AI87">
            <v>248.14</v>
          </cell>
          <cell r="AJ87">
            <v>686.34</v>
          </cell>
          <cell r="AK87">
            <v>157.56</v>
          </cell>
          <cell r="AL87">
            <v>133.19999999999999</v>
          </cell>
          <cell r="AM87">
            <v>3938.84</v>
          </cell>
        </row>
        <row r="88">
          <cell r="A88" t="str">
            <v>00451</v>
          </cell>
          <cell r="B88" t="str">
            <v>Partida Ceja Francisco Javier</v>
          </cell>
          <cell r="C88">
            <v>9168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2000</v>
          </cell>
          <cell r="I88">
            <v>0</v>
          </cell>
          <cell r="J88">
            <v>0</v>
          </cell>
          <cell r="K88">
            <v>11168</v>
          </cell>
          <cell r="L88">
            <v>0</v>
          </cell>
          <cell r="M88">
            <v>0</v>
          </cell>
          <cell r="N88">
            <v>3424.24</v>
          </cell>
          <cell r="O88">
            <v>0</v>
          </cell>
          <cell r="P88">
            <v>0</v>
          </cell>
          <cell r="Q88">
            <v>1033.3599999999999</v>
          </cell>
          <cell r="R88">
            <v>0</v>
          </cell>
          <cell r="S88">
            <v>1033.3599999999999</v>
          </cell>
          <cell r="T88">
            <v>299.82</v>
          </cell>
          <cell r="U88">
            <v>1650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6407.42</v>
          </cell>
          <cell r="AG88">
            <v>4760.58</v>
          </cell>
          <cell r="AH88">
            <v>209.42</v>
          </cell>
          <cell r="AI88">
            <v>376.94</v>
          </cell>
          <cell r="AJ88">
            <v>800.78</v>
          </cell>
          <cell r="AK88">
            <v>239.32</v>
          </cell>
          <cell r="AL88">
            <v>223.36</v>
          </cell>
          <cell r="AM88">
            <v>5983.2</v>
          </cell>
        </row>
        <row r="89">
          <cell r="A89" t="str">
            <v>00461</v>
          </cell>
          <cell r="B89" t="str">
            <v>Borrayo De La Cruz Ericka Guillermina</v>
          </cell>
          <cell r="C89">
            <v>5187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600</v>
          </cell>
          <cell r="I89">
            <v>0</v>
          </cell>
          <cell r="J89">
            <v>0</v>
          </cell>
          <cell r="K89">
            <v>5787</v>
          </cell>
          <cell r="L89">
            <v>0</v>
          </cell>
          <cell r="M89">
            <v>0</v>
          </cell>
          <cell r="N89">
            <v>0</v>
          </cell>
          <cell r="O89">
            <v>-285.39999999999998</v>
          </cell>
          <cell r="P89">
            <v>-8.56</v>
          </cell>
          <cell r="Q89">
            <v>364.01</v>
          </cell>
          <cell r="R89">
            <v>0</v>
          </cell>
          <cell r="S89">
            <v>87.16</v>
          </cell>
          <cell r="T89">
            <v>145.69999999999999</v>
          </cell>
          <cell r="U89">
            <v>0</v>
          </cell>
          <cell r="V89">
            <v>0</v>
          </cell>
          <cell r="W89">
            <v>8.56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232.86</v>
          </cell>
          <cell r="AG89">
            <v>5554.14</v>
          </cell>
          <cell r="AH89">
            <v>107.36</v>
          </cell>
          <cell r="AI89">
            <v>193.26</v>
          </cell>
          <cell r="AJ89">
            <v>655.84</v>
          </cell>
          <cell r="AK89">
            <v>122.7</v>
          </cell>
          <cell r="AL89">
            <v>115.74</v>
          </cell>
          <cell r="AM89">
            <v>3067.64</v>
          </cell>
        </row>
        <row r="90">
          <cell r="A90" t="str">
            <v>00836</v>
          </cell>
          <cell r="B90" t="str">
            <v>Arredondo Zuñiga Victor Manuel</v>
          </cell>
          <cell r="C90">
            <v>6384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6384</v>
          </cell>
          <cell r="L90">
            <v>0</v>
          </cell>
          <cell r="M90">
            <v>0</v>
          </cell>
          <cell r="N90">
            <v>0</v>
          </cell>
          <cell r="O90">
            <v>-250.2</v>
          </cell>
          <cell r="P90">
            <v>0</v>
          </cell>
          <cell r="Q90">
            <v>424.2</v>
          </cell>
          <cell r="R90">
            <v>0</v>
          </cell>
          <cell r="S90">
            <v>174</v>
          </cell>
          <cell r="T90">
            <v>175.32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349.32</v>
          </cell>
          <cell r="AG90">
            <v>6034.68</v>
          </cell>
          <cell r="AH90">
            <v>129.18</v>
          </cell>
          <cell r="AI90">
            <v>232.5</v>
          </cell>
          <cell r="AJ90">
            <v>677.64</v>
          </cell>
          <cell r="AK90">
            <v>147.62</v>
          </cell>
          <cell r="AL90">
            <v>127.68</v>
          </cell>
          <cell r="AM90">
            <v>3690.6</v>
          </cell>
        </row>
        <row r="91">
          <cell r="A91" t="str">
            <v>00839</v>
          </cell>
          <cell r="B91" t="str">
            <v>Reyes Granada Araceli Janeth</v>
          </cell>
          <cell r="C91">
            <v>13366.5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2666.42</v>
          </cell>
          <cell r="I91">
            <v>0</v>
          </cell>
          <cell r="J91">
            <v>0</v>
          </cell>
          <cell r="K91">
            <v>16032.92</v>
          </cell>
          <cell r="L91">
            <v>0</v>
          </cell>
          <cell r="M91">
            <v>2280.0100000000002</v>
          </cell>
          <cell r="N91">
            <v>0</v>
          </cell>
          <cell r="O91">
            <v>0</v>
          </cell>
          <cell r="P91">
            <v>0</v>
          </cell>
          <cell r="Q91">
            <v>2002.43</v>
          </cell>
          <cell r="R91">
            <v>0</v>
          </cell>
          <cell r="S91">
            <v>2002.43</v>
          </cell>
          <cell r="T91">
            <v>475.04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4757.4799999999996</v>
          </cell>
          <cell r="AG91">
            <v>11275.44</v>
          </cell>
          <cell r="AH91">
            <v>319.92</v>
          </cell>
          <cell r="AI91">
            <v>575.86</v>
          </cell>
          <cell r="AJ91">
            <v>980.76</v>
          </cell>
          <cell r="AK91">
            <v>365.62</v>
          </cell>
          <cell r="AL91">
            <v>320.66000000000003</v>
          </cell>
          <cell r="AM91">
            <v>9140.5400000000009</v>
          </cell>
        </row>
        <row r="92">
          <cell r="A92" t="str">
            <v>00840</v>
          </cell>
          <cell r="B92" t="str">
            <v>Navarro Villa Lorena</v>
          </cell>
          <cell r="C92">
            <v>10998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2397.79</v>
          </cell>
          <cell r="I92">
            <v>0</v>
          </cell>
          <cell r="J92">
            <v>0</v>
          </cell>
          <cell r="K92">
            <v>13395.79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1439.14</v>
          </cell>
          <cell r="R92">
            <v>0</v>
          </cell>
          <cell r="S92">
            <v>1439.14</v>
          </cell>
          <cell r="T92">
            <v>393</v>
          </cell>
          <cell r="U92">
            <v>500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2332.14</v>
          </cell>
          <cell r="AG92">
            <v>11063.65</v>
          </cell>
          <cell r="AH92">
            <v>268.18</v>
          </cell>
          <cell r="AI92">
            <v>482.72</v>
          </cell>
          <cell r="AJ92">
            <v>896.5</v>
          </cell>
          <cell r="AK92">
            <v>306.5</v>
          </cell>
          <cell r="AL92">
            <v>267.92</v>
          </cell>
          <cell r="AM92">
            <v>7662.3</v>
          </cell>
        </row>
        <row r="93">
          <cell r="A93" t="str">
            <v>00842</v>
          </cell>
          <cell r="B93" t="str">
            <v>Mendez Salcedo Jorge Alberto</v>
          </cell>
          <cell r="C93">
            <v>10440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6989.48</v>
          </cell>
          <cell r="I93">
            <v>0</v>
          </cell>
          <cell r="J93">
            <v>0</v>
          </cell>
          <cell r="K93">
            <v>17429.48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2300.7399999999998</v>
          </cell>
          <cell r="R93">
            <v>0</v>
          </cell>
          <cell r="S93">
            <v>2300.7399999999998</v>
          </cell>
          <cell r="T93">
            <v>493.48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2794.22</v>
          </cell>
          <cell r="AG93">
            <v>14635.26</v>
          </cell>
          <cell r="AH93">
            <v>331.54</v>
          </cell>
          <cell r="AI93">
            <v>596.78</v>
          </cell>
          <cell r="AJ93">
            <v>999.7</v>
          </cell>
          <cell r="AK93">
            <v>378.92</v>
          </cell>
          <cell r="AL93">
            <v>348.58</v>
          </cell>
          <cell r="AM93">
            <v>9472.7999999999993</v>
          </cell>
        </row>
        <row r="94">
          <cell r="A94" t="str">
            <v>00855</v>
          </cell>
          <cell r="B94" t="str">
            <v>Luna Medrano Cesar Alejandro</v>
          </cell>
          <cell r="C94">
            <v>8250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2647.79</v>
          </cell>
          <cell r="I94">
            <v>0</v>
          </cell>
          <cell r="J94">
            <v>0</v>
          </cell>
          <cell r="K94">
            <v>10897.79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987.48</v>
          </cell>
          <cell r="R94">
            <v>0</v>
          </cell>
          <cell r="S94">
            <v>987.48</v>
          </cell>
          <cell r="T94">
            <v>303.8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1291.28</v>
          </cell>
          <cell r="AG94">
            <v>9606.51</v>
          </cell>
          <cell r="AH94">
            <v>211.92</v>
          </cell>
          <cell r="AI94">
            <v>381.46</v>
          </cell>
          <cell r="AJ94">
            <v>804.88</v>
          </cell>
          <cell r="AK94">
            <v>242.2</v>
          </cell>
          <cell r="AL94">
            <v>217.96</v>
          </cell>
          <cell r="AM94">
            <v>6054.9</v>
          </cell>
        </row>
        <row r="95">
          <cell r="A95" t="str">
            <v>00861</v>
          </cell>
          <cell r="B95" t="str">
            <v>Cuellar Hernandez Rocio Elizabeth</v>
          </cell>
          <cell r="C95">
            <v>4251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1250</v>
          </cell>
          <cell r="I95">
            <v>0</v>
          </cell>
          <cell r="J95">
            <v>0</v>
          </cell>
          <cell r="K95">
            <v>5501</v>
          </cell>
          <cell r="L95">
            <v>0</v>
          </cell>
          <cell r="M95">
            <v>0</v>
          </cell>
          <cell r="N95">
            <v>0</v>
          </cell>
          <cell r="O95">
            <v>-294.63</v>
          </cell>
          <cell r="P95">
            <v>0</v>
          </cell>
          <cell r="Q95">
            <v>353.86</v>
          </cell>
          <cell r="R95">
            <v>0</v>
          </cell>
          <cell r="S95">
            <v>106.97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106.97</v>
          </cell>
          <cell r="AG95">
            <v>5394.03</v>
          </cell>
          <cell r="AH95">
            <v>175.14</v>
          </cell>
          <cell r="AI95">
            <v>315.24</v>
          </cell>
          <cell r="AJ95">
            <v>723.62</v>
          </cell>
          <cell r="AK95">
            <v>147.47999999999999</v>
          </cell>
          <cell r="AL95">
            <v>110.02</v>
          </cell>
          <cell r="AM95">
            <v>3687</v>
          </cell>
        </row>
        <row r="96">
          <cell r="A96" t="str">
            <v>00862</v>
          </cell>
          <cell r="B96" t="str">
            <v>Ortiz Gallardo Yuri Ernestina</v>
          </cell>
          <cell r="C96">
            <v>4251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1250</v>
          </cell>
          <cell r="I96">
            <v>0</v>
          </cell>
          <cell r="J96">
            <v>0</v>
          </cell>
          <cell r="K96">
            <v>5501</v>
          </cell>
          <cell r="L96">
            <v>0</v>
          </cell>
          <cell r="M96">
            <v>0</v>
          </cell>
          <cell r="N96">
            <v>0</v>
          </cell>
          <cell r="O96">
            <v>-294.63</v>
          </cell>
          <cell r="P96">
            <v>0</v>
          </cell>
          <cell r="Q96">
            <v>353.86</v>
          </cell>
          <cell r="R96">
            <v>0</v>
          </cell>
          <cell r="S96">
            <v>106.97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106.97</v>
          </cell>
          <cell r="AG96">
            <v>5394.03</v>
          </cell>
          <cell r="AH96">
            <v>175.14</v>
          </cell>
          <cell r="AI96">
            <v>315.24</v>
          </cell>
          <cell r="AJ96">
            <v>723.62</v>
          </cell>
          <cell r="AK96">
            <v>147.47999999999999</v>
          </cell>
          <cell r="AL96">
            <v>110.02</v>
          </cell>
          <cell r="AM96">
            <v>3687</v>
          </cell>
        </row>
        <row r="97">
          <cell r="A97" t="str">
            <v>00863</v>
          </cell>
          <cell r="B97" t="str">
            <v>Larios Calvario Manuel</v>
          </cell>
          <cell r="C97">
            <v>6999.9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1476.41</v>
          </cell>
          <cell r="I97">
            <v>0</v>
          </cell>
          <cell r="J97">
            <v>0</v>
          </cell>
          <cell r="K97">
            <v>8476.31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651.85</v>
          </cell>
          <cell r="R97">
            <v>0</v>
          </cell>
          <cell r="S97">
            <v>651.85</v>
          </cell>
          <cell r="T97">
            <v>232.62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884.47</v>
          </cell>
          <cell r="AG97">
            <v>7591.84</v>
          </cell>
          <cell r="AH97">
            <v>167.04</v>
          </cell>
          <cell r="AI97">
            <v>300.68</v>
          </cell>
          <cell r="AJ97">
            <v>731.8</v>
          </cell>
          <cell r="AK97">
            <v>190.9</v>
          </cell>
          <cell r="AL97">
            <v>169.52</v>
          </cell>
          <cell r="AM97">
            <v>4772.7</v>
          </cell>
        </row>
        <row r="98">
          <cell r="A98" t="str">
            <v>00879</v>
          </cell>
          <cell r="B98" t="str">
            <v>Santana Aguilar Maria Felix</v>
          </cell>
          <cell r="C98">
            <v>7500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2395.58</v>
          </cell>
          <cell r="I98">
            <v>0</v>
          </cell>
          <cell r="J98">
            <v>0</v>
          </cell>
          <cell r="K98">
            <v>9895.58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827.12</v>
          </cell>
          <cell r="R98">
            <v>0</v>
          </cell>
          <cell r="S98">
            <v>827.12</v>
          </cell>
          <cell r="T98">
            <v>273.74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1100.8599999999999</v>
          </cell>
          <cell r="AG98">
            <v>8794.7199999999993</v>
          </cell>
          <cell r="AH98">
            <v>192.98</v>
          </cell>
          <cell r="AI98">
            <v>347.38</v>
          </cell>
          <cell r="AJ98">
            <v>774.06</v>
          </cell>
          <cell r="AK98">
            <v>220.56</v>
          </cell>
          <cell r="AL98">
            <v>197.92</v>
          </cell>
          <cell r="AM98">
            <v>5513.84</v>
          </cell>
        </row>
        <row r="99">
          <cell r="A99" t="str">
            <v>00885</v>
          </cell>
          <cell r="B99" t="str">
            <v>Homs Tirado Maria Elena</v>
          </cell>
          <cell r="C99">
            <v>10440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6989.48</v>
          </cell>
          <cell r="I99">
            <v>0</v>
          </cell>
          <cell r="J99">
            <v>0</v>
          </cell>
          <cell r="K99">
            <v>17429.48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2300.7399999999998</v>
          </cell>
          <cell r="R99">
            <v>0</v>
          </cell>
          <cell r="S99">
            <v>2300.7399999999998</v>
          </cell>
          <cell r="T99">
            <v>493.48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2794.22</v>
          </cell>
          <cell r="AG99">
            <v>14635.26</v>
          </cell>
          <cell r="AH99">
            <v>331.54</v>
          </cell>
          <cell r="AI99">
            <v>596.78</v>
          </cell>
          <cell r="AJ99">
            <v>999.7</v>
          </cell>
          <cell r="AK99">
            <v>378.92</v>
          </cell>
          <cell r="AL99">
            <v>348.58</v>
          </cell>
          <cell r="AM99">
            <v>9472.7999999999993</v>
          </cell>
        </row>
        <row r="100">
          <cell r="A100" t="str">
            <v>00886</v>
          </cell>
          <cell r="B100" t="str">
            <v>Robles Limon Carlos Guillermo</v>
          </cell>
          <cell r="C100">
            <v>5250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4690</v>
          </cell>
          <cell r="I100">
            <v>0</v>
          </cell>
          <cell r="J100">
            <v>0</v>
          </cell>
          <cell r="K100">
            <v>9940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834.24</v>
          </cell>
          <cell r="R100">
            <v>0</v>
          </cell>
          <cell r="S100">
            <v>834.24</v>
          </cell>
          <cell r="T100">
            <v>315.2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1149.44</v>
          </cell>
          <cell r="AG100">
            <v>8790.56</v>
          </cell>
          <cell r="AH100">
            <v>219.12</v>
          </cell>
          <cell r="AI100">
            <v>394.4</v>
          </cell>
          <cell r="AJ100">
            <v>816.58</v>
          </cell>
          <cell r="AK100">
            <v>250.42</v>
          </cell>
          <cell r="AL100">
            <v>198.8</v>
          </cell>
          <cell r="AM100">
            <v>6260.4</v>
          </cell>
        </row>
        <row r="101">
          <cell r="A101" t="str">
            <v>00910</v>
          </cell>
          <cell r="B101" t="str">
            <v>Rodriguez Prudencio Brenda Citlali</v>
          </cell>
          <cell r="C101">
            <v>4500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2500</v>
          </cell>
          <cell r="I101">
            <v>0</v>
          </cell>
          <cell r="J101">
            <v>0</v>
          </cell>
          <cell r="K101">
            <v>7000</v>
          </cell>
          <cell r="L101">
            <v>0</v>
          </cell>
          <cell r="M101">
            <v>0</v>
          </cell>
          <cell r="N101">
            <v>0</v>
          </cell>
          <cell r="O101">
            <v>-250.2</v>
          </cell>
          <cell r="P101">
            <v>0</v>
          </cell>
          <cell r="Q101">
            <v>491.22</v>
          </cell>
          <cell r="R101">
            <v>0</v>
          </cell>
          <cell r="S101">
            <v>241.02</v>
          </cell>
          <cell r="T101">
            <v>181.98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423</v>
          </cell>
          <cell r="AG101">
            <v>6577</v>
          </cell>
          <cell r="AH101">
            <v>134.08000000000001</v>
          </cell>
          <cell r="AI101">
            <v>241.36</v>
          </cell>
          <cell r="AJ101">
            <v>682.58</v>
          </cell>
          <cell r="AK101">
            <v>153.24</v>
          </cell>
          <cell r="AL101">
            <v>140</v>
          </cell>
          <cell r="AM101">
            <v>3831</v>
          </cell>
        </row>
        <row r="102">
          <cell r="A102" t="str">
            <v>00932</v>
          </cell>
          <cell r="B102" t="str">
            <v>Hernandez Ororzco Michel Cecilia</v>
          </cell>
          <cell r="C102">
            <v>0</v>
          </cell>
          <cell r="D102">
            <v>887.67</v>
          </cell>
          <cell r="E102">
            <v>0</v>
          </cell>
          <cell r="F102">
            <v>310.68</v>
          </cell>
          <cell r="G102">
            <v>2219.1799999999998</v>
          </cell>
          <cell r="H102">
            <v>1000</v>
          </cell>
          <cell r="I102">
            <v>0</v>
          </cell>
          <cell r="J102">
            <v>0</v>
          </cell>
          <cell r="K102">
            <v>4417.53</v>
          </cell>
          <cell r="L102">
            <v>0</v>
          </cell>
          <cell r="M102">
            <v>0</v>
          </cell>
          <cell r="N102">
            <v>0</v>
          </cell>
          <cell r="O102">
            <v>-188.71</v>
          </cell>
          <cell r="P102">
            <v>-82.15</v>
          </cell>
          <cell r="Q102">
            <v>106.56</v>
          </cell>
          <cell r="R102">
            <v>0</v>
          </cell>
          <cell r="S102">
            <v>0</v>
          </cell>
          <cell r="T102">
            <v>90.99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8.84</v>
          </cell>
          <cell r="AG102">
            <v>4408.6899999999996</v>
          </cell>
          <cell r="AH102">
            <v>67.040000000000006</v>
          </cell>
          <cell r="AI102">
            <v>120.68</v>
          </cell>
          <cell r="AJ102">
            <v>341.29</v>
          </cell>
          <cell r="AK102">
            <v>76.62</v>
          </cell>
          <cell r="AL102">
            <v>88.35</v>
          </cell>
          <cell r="AM102">
            <v>1915.5</v>
          </cell>
        </row>
        <row r="103">
          <cell r="A103" t="str">
            <v>00933</v>
          </cell>
          <cell r="B103" t="str">
            <v>Gallardo Flores Emmanuel Alejandro</v>
          </cell>
          <cell r="C103">
            <v>4500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2500</v>
          </cell>
          <cell r="I103">
            <v>0</v>
          </cell>
          <cell r="J103">
            <v>0</v>
          </cell>
          <cell r="K103">
            <v>7000</v>
          </cell>
          <cell r="L103">
            <v>0</v>
          </cell>
          <cell r="M103">
            <v>0</v>
          </cell>
          <cell r="N103">
            <v>0</v>
          </cell>
          <cell r="O103">
            <v>-250.2</v>
          </cell>
          <cell r="P103">
            <v>0</v>
          </cell>
          <cell r="Q103">
            <v>491.22</v>
          </cell>
          <cell r="R103">
            <v>0</v>
          </cell>
          <cell r="S103">
            <v>241.02</v>
          </cell>
          <cell r="T103">
            <v>185.48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426.5</v>
          </cell>
          <cell r="AG103">
            <v>6573.5</v>
          </cell>
          <cell r="AH103">
            <v>136.66</v>
          </cell>
          <cell r="AI103">
            <v>246</v>
          </cell>
          <cell r="AJ103">
            <v>685.14</v>
          </cell>
          <cell r="AK103">
            <v>156.19999999999999</v>
          </cell>
          <cell r="AL103">
            <v>140</v>
          </cell>
          <cell r="AM103">
            <v>3904.8</v>
          </cell>
        </row>
        <row r="104">
          <cell r="A104" t="str">
            <v>00936</v>
          </cell>
          <cell r="B104" t="str">
            <v>Hernandez Arriaga Erik Daniel</v>
          </cell>
          <cell r="C104">
            <v>5250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2950</v>
          </cell>
          <cell r="I104">
            <v>0</v>
          </cell>
          <cell r="J104">
            <v>0</v>
          </cell>
          <cell r="K104">
            <v>8200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621.78</v>
          </cell>
          <cell r="R104">
            <v>0</v>
          </cell>
          <cell r="S104">
            <v>621.78</v>
          </cell>
          <cell r="T104">
            <v>211.3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833.08</v>
          </cell>
          <cell r="AG104">
            <v>7366.92</v>
          </cell>
          <cell r="AH104">
            <v>153.6</v>
          </cell>
          <cell r="AI104">
            <v>276.45999999999998</v>
          </cell>
          <cell r="AJ104">
            <v>709.9</v>
          </cell>
          <cell r="AK104">
            <v>175.54</v>
          </cell>
          <cell r="AL104">
            <v>164</v>
          </cell>
          <cell r="AM104">
            <v>4388.3999999999996</v>
          </cell>
        </row>
        <row r="105">
          <cell r="A105" t="str">
            <v>00937</v>
          </cell>
          <cell r="B105" t="str">
            <v>Nuño Flores Juan Carlos</v>
          </cell>
          <cell r="C105">
            <v>1200</v>
          </cell>
          <cell r="D105">
            <v>821.92</v>
          </cell>
          <cell r="E105">
            <v>0</v>
          </cell>
          <cell r="F105">
            <v>287.67</v>
          </cell>
          <cell r="G105">
            <v>2054.79</v>
          </cell>
          <cell r="H105">
            <v>1700</v>
          </cell>
          <cell r="I105">
            <v>0</v>
          </cell>
          <cell r="J105">
            <v>0</v>
          </cell>
          <cell r="K105">
            <v>6064.38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269.76</v>
          </cell>
          <cell r="R105">
            <v>0</v>
          </cell>
          <cell r="S105">
            <v>269.76</v>
          </cell>
          <cell r="T105">
            <v>95.46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365.22</v>
          </cell>
          <cell r="AG105">
            <v>5699.16</v>
          </cell>
          <cell r="AH105">
            <v>70.34</v>
          </cell>
          <cell r="AI105">
            <v>126.62</v>
          </cell>
          <cell r="AJ105">
            <v>344.59</v>
          </cell>
          <cell r="AK105">
            <v>80.39</v>
          </cell>
          <cell r="AL105">
            <v>121.29</v>
          </cell>
          <cell r="AM105">
            <v>2009.78</v>
          </cell>
        </row>
        <row r="106">
          <cell r="A106" t="str">
            <v>00940</v>
          </cell>
          <cell r="B106" t="str">
            <v>Alvarez Rostro Laura Patricia</v>
          </cell>
          <cell r="C106">
            <v>4260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4260</v>
          </cell>
          <cell r="L106">
            <v>0</v>
          </cell>
          <cell r="M106">
            <v>0</v>
          </cell>
          <cell r="N106">
            <v>0</v>
          </cell>
          <cell r="O106">
            <v>-377.42</v>
          </cell>
          <cell r="P106">
            <v>-133.28</v>
          </cell>
          <cell r="Q106">
            <v>244.14</v>
          </cell>
          <cell r="R106">
            <v>0</v>
          </cell>
          <cell r="S106">
            <v>0</v>
          </cell>
          <cell r="T106">
            <v>117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-16.28</v>
          </cell>
          <cell r="AG106">
            <v>4276.28</v>
          </cell>
          <cell r="AH106">
            <v>86.2</v>
          </cell>
          <cell r="AI106">
            <v>155.16</v>
          </cell>
          <cell r="AJ106">
            <v>634.67999999999995</v>
          </cell>
          <cell r="AK106">
            <v>98.5</v>
          </cell>
          <cell r="AL106">
            <v>85.2</v>
          </cell>
          <cell r="AM106">
            <v>2462.6999999999998</v>
          </cell>
        </row>
        <row r="107">
          <cell r="A107" t="str">
            <v>00941</v>
          </cell>
          <cell r="B107" t="str">
            <v>Olivares Arevalo Ana Victoria</v>
          </cell>
          <cell r="C107">
            <v>4260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4260</v>
          </cell>
          <cell r="L107">
            <v>0</v>
          </cell>
          <cell r="M107">
            <v>0</v>
          </cell>
          <cell r="N107">
            <v>0</v>
          </cell>
          <cell r="O107">
            <v>-377.42</v>
          </cell>
          <cell r="P107">
            <v>-133.28</v>
          </cell>
          <cell r="Q107">
            <v>244.14</v>
          </cell>
          <cell r="R107">
            <v>0</v>
          </cell>
          <cell r="S107">
            <v>0</v>
          </cell>
          <cell r="T107">
            <v>117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-16.28</v>
          </cell>
          <cell r="AG107">
            <v>4276.28</v>
          </cell>
          <cell r="AH107">
            <v>86.2</v>
          </cell>
          <cell r="AI107">
            <v>155.16</v>
          </cell>
          <cell r="AJ107">
            <v>634.67999999999995</v>
          </cell>
          <cell r="AK107">
            <v>98.5</v>
          </cell>
          <cell r="AL107">
            <v>85.2</v>
          </cell>
          <cell r="AM107">
            <v>2462.6999999999998</v>
          </cell>
        </row>
        <row r="108">
          <cell r="A108" t="str">
            <v>00942</v>
          </cell>
          <cell r="B108" t="str">
            <v>Robles De León Ma Guadalupe</v>
          </cell>
          <cell r="C108">
            <v>4500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2500</v>
          </cell>
          <cell r="I108">
            <v>0</v>
          </cell>
          <cell r="J108">
            <v>0</v>
          </cell>
          <cell r="K108">
            <v>7000</v>
          </cell>
          <cell r="L108">
            <v>0</v>
          </cell>
          <cell r="M108">
            <v>0</v>
          </cell>
          <cell r="N108">
            <v>0</v>
          </cell>
          <cell r="O108">
            <v>-250.2</v>
          </cell>
          <cell r="P108">
            <v>0</v>
          </cell>
          <cell r="Q108">
            <v>491.22</v>
          </cell>
          <cell r="R108">
            <v>0</v>
          </cell>
          <cell r="S108">
            <v>241.02</v>
          </cell>
          <cell r="T108">
            <v>123.58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364.6</v>
          </cell>
          <cell r="AG108">
            <v>6635.4</v>
          </cell>
          <cell r="AH108">
            <v>91.06</v>
          </cell>
          <cell r="AI108">
            <v>163.9</v>
          </cell>
          <cell r="AJ108">
            <v>639.54</v>
          </cell>
          <cell r="AK108">
            <v>104.06</v>
          </cell>
          <cell r="AL108">
            <v>140</v>
          </cell>
          <cell r="AM108">
            <v>2601.46</v>
          </cell>
        </row>
        <row r="109">
          <cell r="A109" t="str">
            <v>Total Depto</v>
          </cell>
          <cell r="C109" t="str">
            <v xml:space="preserve">  -----------------------</v>
          </cell>
          <cell r="D109" t="str">
            <v xml:space="preserve">  -----------------------</v>
          </cell>
          <cell r="E109" t="str">
            <v xml:space="preserve">  -----------------------</v>
          </cell>
          <cell r="F109" t="str">
            <v xml:space="preserve">  -----------------------</v>
          </cell>
          <cell r="G109" t="str">
            <v xml:space="preserve">  -----------------------</v>
          </cell>
          <cell r="H109" t="str">
            <v xml:space="preserve">  -----------------------</v>
          </cell>
          <cell r="I109" t="str">
            <v xml:space="preserve">  -----------------------</v>
          </cell>
          <cell r="J109" t="str">
            <v xml:space="preserve">  -----------------------</v>
          </cell>
          <cell r="K109" t="str">
            <v xml:space="preserve">  -----------------------</v>
          </cell>
          <cell r="L109" t="str">
            <v xml:space="preserve">  -----------------------</v>
          </cell>
          <cell r="M109" t="str">
            <v xml:space="preserve">  -----------------------</v>
          </cell>
          <cell r="N109" t="str">
            <v xml:space="preserve">  -----------------------</v>
          </cell>
          <cell r="O109" t="str">
            <v xml:space="preserve">  -----------------------</v>
          </cell>
          <cell r="P109" t="str">
            <v xml:space="preserve">  -----------------------</v>
          </cell>
          <cell r="Q109" t="str">
            <v xml:space="preserve">  -----------------------</v>
          </cell>
          <cell r="R109" t="str">
            <v xml:space="preserve">  -----------------------</v>
          </cell>
          <cell r="S109" t="str">
            <v xml:space="preserve">  -----------------------</v>
          </cell>
          <cell r="T109" t="str">
            <v xml:space="preserve">  -----------------------</v>
          </cell>
          <cell r="U109" t="str">
            <v xml:space="preserve">  -----------------------</v>
          </cell>
          <cell r="V109" t="str">
            <v xml:space="preserve">  -----------------------</v>
          </cell>
          <cell r="W109" t="str">
            <v xml:space="preserve">  -----------------------</v>
          </cell>
          <cell r="X109" t="str">
            <v xml:space="preserve">  -----------------------</v>
          </cell>
          <cell r="Y109" t="str">
            <v xml:space="preserve">  -----------------------</v>
          </cell>
          <cell r="Z109" t="str">
            <v xml:space="preserve">  -----------------------</v>
          </cell>
          <cell r="AA109" t="str">
            <v xml:space="preserve">  -----------------------</v>
          </cell>
          <cell r="AB109" t="str">
            <v xml:space="preserve">  -----------------------</v>
          </cell>
          <cell r="AC109" t="str">
            <v xml:space="preserve">  -----------------------</v>
          </cell>
          <cell r="AD109" t="str">
            <v xml:space="preserve">  -----------------------</v>
          </cell>
          <cell r="AE109" t="str">
            <v xml:space="preserve">  -----------------------</v>
          </cell>
          <cell r="AF109" t="str">
            <v xml:space="preserve">  -----------------------</v>
          </cell>
          <cell r="AG109" t="str">
            <v xml:space="preserve">  -----------------------</v>
          </cell>
          <cell r="AH109" t="str">
            <v xml:space="preserve">  -----------------------</v>
          </cell>
          <cell r="AI109" t="str">
            <v xml:space="preserve">  -----------------------</v>
          </cell>
          <cell r="AJ109" t="str">
            <v xml:space="preserve">  -----------------------</v>
          </cell>
          <cell r="AK109" t="str">
            <v xml:space="preserve">  -----------------------</v>
          </cell>
          <cell r="AL109" t="str">
            <v xml:space="preserve">  -----------------------</v>
          </cell>
          <cell r="AM109" t="str">
            <v xml:space="preserve">  -----------------------</v>
          </cell>
        </row>
        <row r="110">
          <cell r="C110">
            <v>191255.85</v>
          </cell>
          <cell r="D110">
            <v>4195.84</v>
          </cell>
          <cell r="E110">
            <v>0</v>
          </cell>
          <cell r="F110">
            <v>598.35</v>
          </cell>
          <cell r="G110">
            <v>4273.97</v>
          </cell>
          <cell r="H110">
            <v>49502.95</v>
          </cell>
          <cell r="I110">
            <v>0</v>
          </cell>
          <cell r="J110">
            <v>0</v>
          </cell>
          <cell r="K110">
            <v>249826.96</v>
          </cell>
          <cell r="L110">
            <v>0</v>
          </cell>
          <cell r="M110">
            <v>9695.66</v>
          </cell>
          <cell r="N110">
            <v>8010.77</v>
          </cell>
          <cell r="O110">
            <v>-3389.81</v>
          </cell>
          <cell r="P110">
            <v>-374.39</v>
          </cell>
          <cell r="Q110">
            <v>23367.77</v>
          </cell>
          <cell r="R110">
            <v>0</v>
          </cell>
          <cell r="S110">
            <v>20447.82</v>
          </cell>
          <cell r="T110">
            <v>6593.61</v>
          </cell>
          <cell r="U110">
            <v>4350</v>
          </cell>
          <cell r="V110">
            <v>0</v>
          </cell>
          <cell r="W110">
            <v>8.56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48732.03</v>
          </cell>
          <cell r="AG110">
            <v>201094.93</v>
          </cell>
          <cell r="AH110">
            <v>4959.3999999999996</v>
          </cell>
          <cell r="AI110">
            <v>8926.92</v>
          </cell>
          <cell r="AJ110">
            <v>20149.96</v>
          </cell>
          <cell r="AK110">
            <v>5562.55</v>
          </cell>
          <cell r="AL110">
            <v>4996.5200000000004</v>
          </cell>
          <cell r="AM110">
            <v>139063.67999999999</v>
          </cell>
        </row>
        <row r="112">
          <cell r="A112" t="str">
            <v>Departamento 4108 CDE SECRETARIA DE GESTION SOCIAL</v>
          </cell>
        </row>
        <row r="113">
          <cell r="A113" t="str">
            <v>00860</v>
          </cell>
          <cell r="B113" t="str">
            <v>De La Torre Gonzalez Juan Carlos</v>
          </cell>
          <cell r="C113">
            <v>10440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6989.48</v>
          </cell>
          <cell r="I113">
            <v>0</v>
          </cell>
          <cell r="J113">
            <v>0</v>
          </cell>
          <cell r="K113">
            <v>17429.48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2300.7399999999998</v>
          </cell>
          <cell r="R113">
            <v>0</v>
          </cell>
          <cell r="S113">
            <v>2300.7399999999998</v>
          </cell>
          <cell r="T113">
            <v>351.02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2651.76</v>
          </cell>
          <cell r="AG113">
            <v>14777.72</v>
          </cell>
          <cell r="AH113">
            <v>241.72</v>
          </cell>
          <cell r="AI113">
            <v>435.08</v>
          </cell>
          <cell r="AJ113">
            <v>853.38</v>
          </cell>
          <cell r="AK113">
            <v>276.24</v>
          </cell>
          <cell r="AL113">
            <v>348.58</v>
          </cell>
          <cell r="AM113">
            <v>6906</v>
          </cell>
        </row>
        <row r="114">
          <cell r="A114" t="str">
            <v>Total Depto</v>
          </cell>
          <cell r="C114" t="str">
            <v xml:space="preserve">  -----------------------</v>
          </cell>
          <cell r="D114" t="str">
            <v xml:space="preserve">  -----------------------</v>
          </cell>
          <cell r="E114" t="str">
            <v xml:space="preserve">  -----------------------</v>
          </cell>
          <cell r="F114" t="str">
            <v xml:space="preserve">  -----------------------</v>
          </cell>
          <cell r="G114" t="str">
            <v xml:space="preserve">  -----------------------</v>
          </cell>
          <cell r="H114" t="str">
            <v xml:space="preserve">  -----------------------</v>
          </cell>
          <cell r="I114" t="str">
            <v xml:space="preserve">  -----------------------</v>
          </cell>
          <cell r="J114" t="str">
            <v xml:space="preserve">  -----------------------</v>
          </cell>
          <cell r="K114" t="str">
            <v xml:space="preserve">  -----------------------</v>
          </cell>
          <cell r="L114" t="str">
            <v xml:space="preserve">  -----------------------</v>
          </cell>
          <cell r="M114" t="str">
            <v xml:space="preserve">  -----------------------</v>
          </cell>
          <cell r="N114" t="str">
            <v xml:space="preserve">  -----------------------</v>
          </cell>
          <cell r="O114" t="str">
            <v xml:space="preserve">  -----------------------</v>
          </cell>
          <cell r="P114" t="str">
            <v xml:space="preserve">  -----------------------</v>
          </cell>
          <cell r="Q114" t="str">
            <v xml:space="preserve">  -----------------------</v>
          </cell>
          <cell r="R114" t="str">
            <v xml:space="preserve">  -----------------------</v>
          </cell>
          <cell r="S114" t="str">
            <v xml:space="preserve">  -----------------------</v>
          </cell>
          <cell r="T114" t="str">
            <v xml:space="preserve">  -----------------------</v>
          </cell>
          <cell r="U114" t="str">
            <v xml:space="preserve">  -----------------------</v>
          </cell>
          <cell r="V114" t="str">
            <v xml:space="preserve">  -----------------------</v>
          </cell>
          <cell r="W114" t="str">
            <v xml:space="preserve">  -----------------------</v>
          </cell>
          <cell r="X114" t="str">
            <v xml:space="preserve">  -----------------------</v>
          </cell>
          <cell r="Y114" t="str">
            <v xml:space="preserve">  -----------------------</v>
          </cell>
          <cell r="Z114" t="str">
            <v xml:space="preserve">  -----------------------</v>
          </cell>
          <cell r="AA114" t="str">
            <v xml:space="preserve">  -----------------------</v>
          </cell>
          <cell r="AB114" t="str">
            <v xml:space="preserve">  -----------------------</v>
          </cell>
          <cell r="AC114" t="str">
            <v xml:space="preserve">  -----------------------</v>
          </cell>
          <cell r="AD114" t="str">
            <v xml:space="preserve">  -----------------------</v>
          </cell>
          <cell r="AE114" t="str">
            <v xml:space="preserve">  -----------------------</v>
          </cell>
          <cell r="AF114" t="str">
            <v xml:space="preserve">  -----------------------</v>
          </cell>
          <cell r="AG114" t="str">
            <v xml:space="preserve">  -----------------------</v>
          </cell>
          <cell r="AH114" t="str">
            <v xml:space="preserve">  -----------------------</v>
          </cell>
          <cell r="AI114" t="str">
            <v xml:space="preserve">  -----------------------</v>
          </cell>
          <cell r="AJ114" t="str">
            <v xml:space="preserve">  -----------------------</v>
          </cell>
          <cell r="AK114" t="str">
            <v xml:space="preserve">  -----------------------</v>
          </cell>
          <cell r="AL114" t="str">
            <v xml:space="preserve">  -----------------------</v>
          </cell>
          <cell r="AM114" t="str">
            <v xml:space="preserve">  -----------------------</v>
          </cell>
        </row>
        <row r="115">
          <cell r="C115">
            <v>10440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6989.48</v>
          </cell>
          <cell r="I115">
            <v>0</v>
          </cell>
          <cell r="J115">
            <v>0</v>
          </cell>
          <cell r="K115">
            <v>17429.48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2300.7399999999998</v>
          </cell>
          <cell r="R115">
            <v>0</v>
          </cell>
          <cell r="S115">
            <v>2300.7399999999998</v>
          </cell>
          <cell r="T115">
            <v>351.02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2651.76</v>
          </cell>
          <cell r="AG115">
            <v>14777.72</v>
          </cell>
          <cell r="AH115">
            <v>241.72</v>
          </cell>
          <cell r="AI115">
            <v>435.08</v>
          </cell>
          <cell r="AJ115">
            <v>853.38</v>
          </cell>
          <cell r="AK115">
            <v>276.24</v>
          </cell>
          <cell r="AL115">
            <v>348.58</v>
          </cell>
          <cell r="AM115">
            <v>6906</v>
          </cell>
        </row>
        <row r="117">
          <cell r="A117" t="str">
            <v>Departamento 4109 CDE SECRETARIA DE COMUNICACION SOCIAL</v>
          </cell>
        </row>
        <row r="118">
          <cell r="A118" t="str">
            <v>00005</v>
          </cell>
          <cell r="B118" t="str">
            <v>Contreras García Lucila</v>
          </cell>
          <cell r="C118">
            <v>14409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14409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1655.56</v>
          </cell>
          <cell r="R118">
            <v>0</v>
          </cell>
          <cell r="S118">
            <v>1655.56</v>
          </cell>
          <cell r="T118">
            <v>430.04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2085.6</v>
          </cell>
          <cell r="AG118">
            <v>12323.4</v>
          </cell>
          <cell r="AH118">
            <v>291.54000000000002</v>
          </cell>
          <cell r="AI118">
            <v>524.78</v>
          </cell>
          <cell r="AJ118">
            <v>934.56</v>
          </cell>
          <cell r="AK118">
            <v>333.2</v>
          </cell>
          <cell r="AL118">
            <v>288.18</v>
          </cell>
          <cell r="AM118">
            <v>8329.7999999999993</v>
          </cell>
        </row>
        <row r="119">
          <cell r="A119" t="str">
            <v>00869</v>
          </cell>
          <cell r="B119" t="str">
            <v>Resendiz Mora Martha Dolores</v>
          </cell>
          <cell r="C119">
            <v>14250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9537.56</v>
          </cell>
          <cell r="I119">
            <v>0</v>
          </cell>
          <cell r="J119">
            <v>0</v>
          </cell>
          <cell r="K119">
            <v>23787.56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3658.82</v>
          </cell>
          <cell r="R119">
            <v>0</v>
          </cell>
          <cell r="S119">
            <v>3658.82</v>
          </cell>
          <cell r="T119">
            <v>685.26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4344.08</v>
          </cell>
          <cell r="AG119">
            <v>19443.48</v>
          </cell>
          <cell r="AH119">
            <v>452.5</v>
          </cell>
          <cell r="AI119">
            <v>814.5</v>
          </cell>
          <cell r="AJ119">
            <v>1196.68</v>
          </cell>
          <cell r="AK119">
            <v>517.14</v>
          </cell>
          <cell r="AL119">
            <v>475.76</v>
          </cell>
          <cell r="AM119">
            <v>12928.5</v>
          </cell>
        </row>
        <row r="120">
          <cell r="A120" t="str">
            <v>00891</v>
          </cell>
          <cell r="B120" t="str">
            <v>Anguiano Santiago Jorge Alejandro</v>
          </cell>
          <cell r="C120">
            <v>4500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4500</v>
          </cell>
          <cell r="I120">
            <v>0</v>
          </cell>
          <cell r="J120">
            <v>0</v>
          </cell>
          <cell r="K120">
            <v>9000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708.82</v>
          </cell>
          <cell r="R120">
            <v>0</v>
          </cell>
          <cell r="S120">
            <v>708.82</v>
          </cell>
          <cell r="T120">
            <v>234.94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943.76</v>
          </cell>
          <cell r="AG120">
            <v>8056.24</v>
          </cell>
          <cell r="AH120">
            <v>168.5</v>
          </cell>
          <cell r="AI120">
            <v>303.32</v>
          </cell>
          <cell r="AJ120">
            <v>734.18</v>
          </cell>
          <cell r="AK120">
            <v>192.58</v>
          </cell>
          <cell r="AL120">
            <v>180</v>
          </cell>
          <cell r="AM120">
            <v>4814.5600000000004</v>
          </cell>
        </row>
        <row r="121">
          <cell r="A121" t="str">
            <v>00902</v>
          </cell>
          <cell r="B121" t="str">
            <v>Diaz Cervantes Oscar Ivan</v>
          </cell>
          <cell r="C121">
            <v>4500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3100</v>
          </cell>
          <cell r="I121">
            <v>0</v>
          </cell>
          <cell r="J121">
            <v>0</v>
          </cell>
          <cell r="K121">
            <v>7600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556.5</v>
          </cell>
          <cell r="R121">
            <v>0</v>
          </cell>
          <cell r="S121">
            <v>556.5</v>
          </cell>
          <cell r="T121">
            <v>196.74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753.24</v>
          </cell>
          <cell r="AG121">
            <v>6846.76</v>
          </cell>
          <cell r="AH121">
            <v>144.41999999999999</v>
          </cell>
          <cell r="AI121">
            <v>259.94</v>
          </cell>
          <cell r="AJ121">
            <v>694.92</v>
          </cell>
          <cell r="AK121">
            <v>165.04</v>
          </cell>
          <cell r="AL121">
            <v>152</v>
          </cell>
          <cell r="AM121">
            <v>4126.0600000000004</v>
          </cell>
        </row>
        <row r="122">
          <cell r="A122" t="str">
            <v>00905</v>
          </cell>
          <cell r="B122" t="str">
            <v>Ortiz Perez Jose De Jesus</v>
          </cell>
          <cell r="C122">
            <v>4500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3100</v>
          </cell>
          <cell r="I122">
            <v>0</v>
          </cell>
          <cell r="J122">
            <v>0</v>
          </cell>
          <cell r="K122">
            <v>7600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556.5</v>
          </cell>
          <cell r="R122">
            <v>0</v>
          </cell>
          <cell r="S122">
            <v>556.5</v>
          </cell>
          <cell r="T122">
            <v>196.74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753.24</v>
          </cell>
          <cell r="AG122">
            <v>6846.76</v>
          </cell>
          <cell r="AH122">
            <v>144.41999999999999</v>
          </cell>
          <cell r="AI122">
            <v>259.94</v>
          </cell>
          <cell r="AJ122">
            <v>694.92</v>
          </cell>
          <cell r="AK122">
            <v>165.04</v>
          </cell>
          <cell r="AL122">
            <v>152</v>
          </cell>
          <cell r="AM122">
            <v>4126.0600000000004</v>
          </cell>
        </row>
        <row r="123">
          <cell r="A123" t="str">
            <v>Total Depto</v>
          </cell>
          <cell r="C123" t="str">
            <v xml:space="preserve">  -----------------------</v>
          </cell>
          <cell r="D123" t="str">
            <v xml:space="preserve">  -----------------------</v>
          </cell>
          <cell r="E123" t="str">
            <v xml:space="preserve">  -----------------------</v>
          </cell>
          <cell r="F123" t="str">
            <v xml:space="preserve">  -----------------------</v>
          </cell>
          <cell r="G123" t="str">
            <v xml:space="preserve">  -----------------------</v>
          </cell>
          <cell r="H123" t="str">
            <v xml:space="preserve">  -----------------------</v>
          </cell>
          <cell r="I123" t="str">
            <v xml:space="preserve">  -----------------------</v>
          </cell>
          <cell r="J123" t="str">
            <v xml:space="preserve">  -----------------------</v>
          </cell>
          <cell r="K123" t="str">
            <v xml:space="preserve">  -----------------------</v>
          </cell>
          <cell r="L123" t="str">
            <v xml:space="preserve">  -----------------------</v>
          </cell>
          <cell r="M123" t="str">
            <v xml:space="preserve">  -----------------------</v>
          </cell>
          <cell r="N123" t="str">
            <v xml:space="preserve">  -----------------------</v>
          </cell>
          <cell r="O123" t="str">
            <v xml:space="preserve">  -----------------------</v>
          </cell>
          <cell r="P123" t="str">
            <v xml:space="preserve">  -----------------------</v>
          </cell>
          <cell r="Q123" t="str">
            <v xml:space="preserve">  -----------------------</v>
          </cell>
          <cell r="R123" t="str">
            <v xml:space="preserve">  -----------------------</v>
          </cell>
          <cell r="S123" t="str">
            <v xml:space="preserve">  -----------------------</v>
          </cell>
          <cell r="T123" t="str">
            <v xml:space="preserve">  -----------------------</v>
          </cell>
          <cell r="U123" t="str">
            <v xml:space="preserve">  -----------------------</v>
          </cell>
          <cell r="V123" t="str">
            <v xml:space="preserve">  -----------------------</v>
          </cell>
          <cell r="W123" t="str">
            <v xml:space="preserve">  -----------------------</v>
          </cell>
          <cell r="X123" t="str">
            <v xml:space="preserve">  -----------------------</v>
          </cell>
          <cell r="Y123" t="str">
            <v xml:space="preserve">  -----------------------</v>
          </cell>
          <cell r="Z123" t="str">
            <v xml:space="preserve">  -----------------------</v>
          </cell>
          <cell r="AA123" t="str">
            <v xml:space="preserve">  -----------------------</v>
          </cell>
          <cell r="AB123" t="str">
            <v xml:space="preserve">  -----------------------</v>
          </cell>
          <cell r="AC123" t="str">
            <v xml:space="preserve">  -----------------------</v>
          </cell>
          <cell r="AD123" t="str">
            <v xml:space="preserve">  -----------------------</v>
          </cell>
          <cell r="AE123" t="str">
            <v xml:space="preserve">  -----------------------</v>
          </cell>
          <cell r="AF123" t="str">
            <v xml:space="preserve">  -----------------------</v>
          </cell>
          <cell r="AG123" t="str">
            <v xml:space="preserve">  -----------------------</v>
          </cell>
          <cell r="AH123" t="str">
            <v xml:space="preserve">  -----------------------</v>
          </cell>
          <cell r="AI123" t="str">
            <v xml:space="preserve">  -----------------------</v>
          </cell>
          <cell r="AJ123" t="str">
            <v xml:space="preserve">  -----------------------</v>
          </cell>
          <cell r="AK123" t="str">
            <v xml:space="preserve">  -----------------------</v>
          </cell>
          <cell r="AL123" t="str">
            <v xml:space="preserve">  -----------------------</v>
          </cell>
          <cell r="AM123" t="str">
            <v xml:space="preserve">  -----------------------</v>
          </cell>
        </row>
        <row r="124">
          <cell r="C124">
            <v>42159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20237.560000000001</v>
          </cell>
          <cell r="I124">
            <v>0</v>
          </cell>
          <cell r="J124">
            <v>0</v>
          </cell>
          <cell r="K124">
            <v>62396.56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7136.2</v>
          </cell>
          <cell r="R124">
            <v>0</v>
          </cell>
          <cell r="S124">
            <v>7136.2</v>
          </cell>
          <cell r="T124">
            <v>1743.72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8879.92</v>
          </cell>
          <cell r="AG124">
            <v>53516.639999999999</v>
          </cell>
          <cell r="AH124">
            <v>1201.3800000000001</v>
          </cell>
          <cell r="AI124">
            <v>2162.48</v>
          </cell>
          <cell r="AJ124">
            <v>4255.26</v>
          </cell>
          <cell r="AK124">
            <v>1373</v>
          </cell>
          <cell r="AL124">
            <v>1247.94</v>
          </cell>
          <cell r="AM124">
            <v>34324.980000000003</v>
          </cell>
        </row>
        <row r="126">
          <cell r="A126" t="str">
            <v>Departamento 4112 CDE SECRETARIA TECNICA DEL CPE</v>
          </cell>
        </row>
        <row r="127">
          <cell r="A127" t="str">
            <v>00864</v>
          </cell>
          <cell r="B127" t="str">
            <v>Gonzalez Ramirez Miriam Noemi</v>
          </cell>
          <cell r="C127">
            <v>6000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2139.6999999999998</v>
          </cell>
          <cell r="I127">
            <v>0</v>
          </cell>
          <cell r="J127">
            <v>0</v>
          </cell>
          <cell r="K127">
            <v>8139.7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615.22</v>
          </cell>
          <cell r="R127">
            <v>0</v>
          </cell>
          <cell r="S127">
            <v>615.22</v>
          </cell>
          <cell r="T127">
            <v>218.64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833.86</v>
          </cell>
          <cell r="AG127">
            <v>7305.84</v>
          </cell>
          <cell r="AH127">
            <v>158.22</v>
          </cell>
          <cell r="AI127">
            <v>284.82</v>
          </cell>
          <cell r="AJ127">
            <v>717.46</v>
          </cell>
          <cell r="AK127">
            <v>180.84</v>
          </cell>
          <cell r="AL127">
            <v>162.80000000000001</v>
          </cell>
          <cell r="AM127">
            <v>4520.84</v>
          </cell>
        </row>
        <row r="128">
          <cell r="A128" t="str">
            <v>00868</v>
          </cell>
          <cell r="B128" t="str">
            <v>Lopez Samano Claudia</v>
          </cell>
          <cell r="C128">
            <v>6000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2139.6999999999998</v>
          </cell>
          <cell r="I128">
            <v>0</v>
          </cell>
          <cell r="J128">
            <v>0</v>
          </cell>
          <cell r="K128">
            <v>8139.7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615.22</v>
          </cell>
          <cell r="R128">
            <v>0</v>
          </cell>
          <cell r="S128">
            <v>615.22</v>
          </cell>
          <cell r="T128">
            <v>218.64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833.86</v>
          </cell>
          <cell r="AG128">
            <v>7305.84</v>
          </cell>
          <cell r="AH128">
            <v>158.22</v>
          </cell>
          <cell r="AI128">
            <v>284.82</v>
          </cell>
          <cell r="AJ128">
            <v>717.46</v>
          </cell>
          <cell r="AK128">
            <v>180.84</v>
          </cell>
          <cell r="AL128">
            <v>162.80000000000001</v>
          </cell>
          <cell r="AM128">
            <v>4520.84</v>
          </cell>
        </row>
        <row r="129">
          <cell r="A129" t="str">
            <v>Total Depto</v>
          </cell>
          <cell r="C129" t="str">
            <v xml:space="preserve">  -----------------------</v>
          </cell>
          <cell r="D129" t="str">
            <v xml:space="preserve">  -----------------------</v>
          </cell>
          <cell r="E129" t="str">
            <v xml:space="preserve">  -----------------------</v>
          </cell>
          <cell r="F129" t="str">
            <v xml:space="preserve">  -----------------------</v>
          </cell>
          <cell r="G129" t="str">
            <v xml:space="preserve">  -----------------------</v>
          </cell>
          <cell r="H129" t="str">
            <v xml:space="preserve">  -----------------------</v>
          </cell>
          <cell r="I129" t="str">
            <v xml:space="preserve">  -----------------------</v>
          </cell>
          <cell r="J129" t="str">
            <v xml:space="preserve">  -----------------------</v>
          </cell>
          <cell r="K129" t="str">
            <v xml:space="preserve">  -----------------------</v>
          </cell>
          <cell r="L129" t="str">
            <v xml:space="preserve">  -----------------------</v>
          </cell>
          <cell r="M129" t="str">
            <v xml:space="preserve">  -----------------------</v>
          </cell>
          <cell r="N129" t="str">
            <v xml:space="preserve">  -----------------------</v>
          </cell>
          <cell r="O129" t="str">
            <v xml:space="preserve">  -----------------------</v>
          </cell>
          <cell r="P129" t="str">
            <v xml:space="preserve">  -----------------------</v>
          </cell>
          <cell r="Q129" t="str">
            <v xml:space="preserve">  -----------------------</v>
          </cell>
          <cell r="R129" t="str">
            <v xml:space="preserve">  -----------------------</v>
          </cell>
          <cell r="S129" t="str">
            <v xml:space="preserve">  -----------------------</v>
          </cell>
          <cell r="T129" t="str">
            <v xml:space="preserve">  -----------------------</v>
          </cell>
          <cell r="U129" t="str">
            <v xml:space="preserve">  -----------------------</v>
          </cell>
          <cell r="V129" t="str">
            <v xml:space="preserve">  -----------------------</v>
          </cell>
          <cell r="W129" t="str">
            <v xml:space="preserve">  -----------------------</v>
          </cell>
          <cell r="X129" t="str">
            <v xml:space="preserve">  -----------------------</v>
          </cell>
          <cell r="Y129" t="str">
            <v xml:space="preserve">  -----------------------</v>
          </cell>
          <cell r="Z129" t="str">
            <v xml:space="preserve">  -----------------------</v>
          </cell>
          <cell r="AA129" t="str">
            <v xml:space="preserve">  -----------------------</v>
          </cell>
          <cell r="AB129" t="str">
            <v xml:space="preserve">  -----------------------</v>
          </cell>
          <cell r="AC129" t="str">
            <v xml:space="preserve">  -----------------------</v>
          </cell>
          <cell r="AD129" t="str">
            <v xml:space="preserve">  -----------------------</v>
          </cell>
          <cell r="AE129" t="str">
            <v xml:space="preserve">  -----------------------</v>
          </cell>
          <cell r="AF129" t="str">
            <v xml:space="preserve">  -----------------------</v>
          </cell>
          <cell r="AG129" t="str">
            <v xml:space="preserve">  -----------------------</v>
          </cell>
          <cell r="AH129" t="str">
            <v xml:space="preserve">  -----------------------</v>
          </cell>
          <cell r="AI129" t="str">
            <v xml:space="preserve">  -----------------------</v>
          </cell>
          <cell r="AJ129" t="str">
            <v xml:space="preserve">  -----------------------</v>
          </cell>
          <cell r="AK129" t="str">
            <v xml:space="preserve">  -----------------------</v>
          </cell>
          <cell r="AL129" t="str">
            <v xml:space="preserve">  -----------------------</v>
          </cell>
          <cell r="AM129" t="str">
            <v xml:space="preserve">  -----------------------</v>
          </cell>
        </row>
        <row r="130">
          <cell r="C130">
            <v>12000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4279.3999999999996</v>
          </cell>
          <cell r="I130">
            <v>0</v>
          </cell>
          <cell r="J130">
            <v>0</v>
          </cell>
          <cell r="K130">
            <v>16279.4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1230.44</v>
          </cell>
          <cell r="R130">
            <v>0</v>
          </cell>
          <cell r="S130">
            <v>1230.44</v>
          </cell>
          <cell r="T130">
            <v>437.28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1667.72</v>
          </cell>
          <cell r="AG130">
            <v>14611.68</v>
          </cell>
          <cell r="AH130">
            <v>316.44</v>
          </cell>
          <cell r="AI130">
            <v>569.64</v>
          </cell>
          <cell r="AJ130">
            <v>1434.92</v>
          </cell>
          <cell r="AK130">
            <v>361.68</v>
          </cell>
          <cell r="AL130">
            <v>325.60000000000002</v>
          </cell>
          <cell r="AM130">
            <v>9041.68</v>
          </cell>
        </row>
        <row r="132">
          <cell r="A132" t="str">
            <v>Departamento 4117 CDE COMISION DE JUSTICIA PARTIDARIA</v>
          </cell>
        </row>
        <row r="133">
          <cell r="A133" t="str">
            <v>00071</v>
          </cell>
          <cell r="B133" t="str">
            <v>Huerta Gomez Elizabeth</v>
          </cell>
          <cell r="C133">
            <v>13087.5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13087.5</v>
          </cell>
          <cell r="L133">
            <v>0</v>
          </cell>
          <cell r="M133">
            <v>0</v>
          </cell>
          <cell r="N133">
            <v>3760.74</v>
          </cell>
          <cell r="O133">
            <v>0</v>
          </cell>
          <cell r="P133">
            <v>0</v>
          </cell>
          <cell r="Q133">
            <v>1377.34</v>
          </cell>
          <cell r="R133">
            <v>0</v>
          </cell>
          <cell r="S133">
            <v>1377.34</v>
          </cell>
          <cell r="T133">
            <v>387.64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5525.72</v>
          </cell>
          <cell r="AG133">
            <v>7561.78</v>
          </cell>
          <cell r="AH133">
            <v>264.8</v>
          </cell>
          <cell r="AI133">
            <v>476.64</v>
          </cell>
          <cell r="AJ133">
            <v>891</v>
          </cell>
          <cell r="AK133">
            <v>302.64</v>
          </cell>
          <cell r="AL133">
            <v>261.76</v>
          </cell>
          <cell r="AM133">
            <v>7565.84</v>
          </cell>
        </row>
        <row r="134">
          <cell r="A134" t="str">
            <v>Total Depto</v>
          </cell>
          <cell r="C134" t="str">
            <v xml:space="preserve">  -----------------------</v>
          </cell>
          <cell r="D134" t="str">
            <v xml:space="preserve">  -----------------------</v>
          </cell>
          <cell r="E134" t="str">
            <v xml:space="preserve">  -----------------------</v>
          </cell>
          <cell r="F134" t="str">
            <v xml:space="preserve">  -----------------------</v>
          </cell>
          <cell r="G134" t="str">
            <v xml:space="preserve">  -----------------------</v>
          </cell>
          <cell r="H134" t="str">
            <v xml:space="preserve">  -----------------------</v>
          </cell>
          <cell r="I134" t="str">
            <v xml:space="preserve">  -----------------------</v>
          </cell>
          <cell r="J134" t="str">
            <v xml:space="preserve">  -----------------------</v>
          </cell>
          <cell r="K134" t="str">
            <v xml:space="preserve">  -----------------------</v>
          </cell>
          <cell r="L134" t="str">
            <v xml:space="preserve">  -----------------------</v>
          </cell>
          <cell r="M134" t="str">
            <v xml:space="preserve">  -----------------------</v>
          </cell>
          <cell r="N134" t="str">
            <v xml:space="preserve">  -----------------------</v>
          </cell>
          <cell r="O134" t="str">
            <v xml:space="preserve">  -----------------------</v>
          </cell>
          <cell r="P134" t="str">
            <v xml:space="preserve">  -----------------------</v>
          </cell>
          <cell r="Q134" t="str">
            <v xml:space="preserve">  -----------------------</v>
          </cell>
          <cell r="R134" t="str">
            <v xml:space="preserve">  -----------------------</v>
          </cell>
          <cell r="S134" t="str">
            <v xml:space="preserve">  -----------------------</v>
          </cell>
          <cell r="T134" t="str">
            <v xml:space="preserve">  -----------------------</v>
          </cell>
          <cell r="U134" t="str">
            <v xml:space="preserve">  -----------------------</v>
          </cell>
          <cell r="V134" t="str">
            <v xml:space="preserve">  -----------------------</v>
          </cell>
          <cell r="W134" t="str">
            <v xml:space="preserve">  -----------------------</v>
          </cell>
          <cell r="X134" t="str">
            <v xml:space="preserve">  -----------------------</v>
          </cell>
          <cell r="Y134" t="str">
            <v xml:space="preserve">  -----------------------</v>
          </cell>
          <cell r="Z134" t="str">
            <v xml:space="preserve">  -----------------------</v>
          </cell>
          <cell r="AA134" t="str">
            <v xml:space="preserve">  -----------------------</v>
          </cell>
          <cell r="AB134" t="str">
            <v xml:space="preserve">  -----------------------</v>
          </cell>
          <cell r="AC134" t="str">
            <v xml:space="preserve">  -----------------------</v>
          </cell>
          <cell r="AD134" t="str">
            <v xml:space="preserve">  -----------------------</v>
          </cell>
          <cell r="AE134" t="str">
            <v xml:space="preserve">  -----------------------</v>
          </cell>
          <cell r="AF134" t="str">
            <v xml:space="preserve">  -----------------------</v>
          </cell>
          <cell r="AG134" t="str">
            <v xml:space="preserve">  -----------------------</v>
          </cell>
          <cell r="AH134" t="str">
            <v xml:space="preserve">  -----------------------</v>
          </cell>
          <cell r="AI134" t="str">
            <v xml:space="preserve">  -----------------------</v>
          </cell>
          <cell r="AJ134" t="str">
            <v xml:space="preserve">  -----------------------</v>
          </cell>
          <cell r="AK134" t="str">
            <v xml:space="preserve">  -----------------------</v>
          </cell>
          <cell r="AL134" t="str">
            <v xml:space="preserve">  -----------------------</v>
          </cell>
          <cell r="AM134" t="str">
            <v xml:space="preserve">  -----------------------</v>
          </cell>
        </row>
        <row r="135">
          <cell r="C135">
            <v>13087.5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13087.5</v>
          </cell>
          <cell r="L135">
            <v>0</v>
          </cell>
          <cell r="M135">
            <v>0</v>
          </cell>
          <cell r="N135">
            <v>3760.74</v>
          </cell>
          <cell r="O135">
            <v>0</v>
          </cell>
          <cell r="P135">
            <v>0</v>
          </cell>
          <cell r="Q135">
            <v>1377.34</v>
          </cell>
          <cell r="R135">
            <v>0</v>
          </cell>
          <cell r="S135">
            <v>1377.34</v>
          </cell>
          <cell r="T135">
            <v>387.64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5525.72</v>
          </cell>
          <cell r="AG135">
            <v>7561.78</v>
          </cell>
          <cell r="AH135">
            <v>264.8</v>
          </cell>
          <cell r="AI135">
            <v>476.64</v>
          </cell>
          <cell r="AJ135">
            <v>891</v>
          </cell>
          <cell r="AK135">
            <v>302.64</v>
          </cell>
          <cell r="AL135">
            <v>261.76</v>
          </cell>
          <cell r="AM135">
            <v>7565.84</v>
          </cell>
        </row>
        <row r="137">
          <cell r="A137" t="str">
            <v>Departamento 4118 CDE COMISION ESTATAL DE PROCESOS INTERN</v>
          </cell>
        </row>
        <row r="138">
          <cell r="A138" t="str">
            <v>00042</v>
          </cell>
          <cell r="B138" t="str">
            <v>Muciño Velazquez Erika Viviana</v>
          </cell>
          <cell r="C138">
            <v>8493.94</v>
          </cell>
          <cell r="D138">
            <v>1306.76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9800.7000000000007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811.94</v>
          </cell>
          <cell r="R138">
            <v>0</v>
          </cell>
          <cell r="S138">
            <v>811.94</v>
          </cell>
          <cell r="T138">
            <v>282.18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1094.1199999999999</v>
          </cell>
          <cell r="AG138">
            <v>8706.58</v>
          </cell>
          <cell r="AH138">
            <v>198.3</v>
          </cell>
          <cell r="AI138">
            <v>356.94</v>
          </cell>
          <cell r="AJ138">
            <v>782.7</v>
          </cell>
          <cell r="AK138">
            <v>226.64</v>
          </cell>
          <cell r="AL138">
            <v>196.02</v>
          </cell>
          <cell r="AM138">
            <v>5665.8</v>
          </cell>
        </row>
        <row r="139">
          <cell r="A139" t="str">
            <v>00856</v>
          </cell>
          <cell r="B139" t="str">
            <v>Iñiguez Ibarra Gustavo</v>
          </cell>
          <cell r="C139">
            <v>9990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1120.74</v>
          </cell>
          <cell r="I139">
            <v>0</v>
          </cell>
          <cell r="J139">
            <v>0</v>
          </cell>
          <cell r="K139">
            <v>11110.74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1023.1</v>
          </cell>
          <cell r="R139">
            <v>0</v>
          </cell>
          <cell r="S139">
            <v>1023.1</v>
          </cell>
          <cell r="T139">
            <v>318.83999999999997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1341.94</v>
          </cell>
          <cell r="AG139">
            <v>9768.7999999999993</v>
          </cell>
          <cell r="AH139">
            <v>221.42</v>
          </cell>
          <cell r="AI139">
            <v>398.56</v>
          </cell>
          <cell r="AJ139">
            <v>820.36</v>
          </cell>
          <cell r="AK139">
            <v>253.06</v>
          </cell>
          <cell r="AL139">
            <v>222.22</v>
          </cell>
          <cell r="AM139">
            <v>6326.4</v>
          </cell>
        </row>
        <row r="140">
          <cell r="A140" t="str">
            <v>Total Depto</v>
          </cell>
          <cell r="C140" t="str">
            <v xml:space="preserve">  -----------------------</v>
          </cell>
          <cell r="D140" t="str">
            <v xml:space="preserve">  -----------------------</v>
          </cell>
          <cell r="E140" t="str">
            <v xml:space="preserve">  -----------------------</v>
          </cell>
          <cell r="F140" t="str">
            <v xml:space="preserve">  -----------------------</v>
          </cell>
          <cell r="G140" t="str">
            <v xml:space="preserve">  -----------------------</v>
          </cell>
          <cell r="H140" t="str">
            <v xml:space="preserve">  -----------------------</v>
          </cell>
          <cell r="I140" t="str">
            <v xml:space="preserve">  -----------------------</v>
          </cell>
          <cell r="J140" t="str">
            <v xml:space="preserve">  -----------------------</v>
          </cell>
          <cell r="K140" t="str">
            <v xml:space="preserve">  -----------------------</v>
          </cell>
          <cell r="L140" t="str">
            <v xml:space="preserve">  -----------------------</v>
          </cell>
          <cell r="M140" t="str">
            <v xml:space="preserve">  -----------------------</v>
          </cell>
          <cell r="N140" t="str">
            <v xml:space="preserve">  -----------------------</v>
          </cell>
          <cell r="O140" t="str">
            <v xml:space="preserve">  -----------------------</v>
          </cell>
          <cell r="P140" t="str">
            <v xml:space="preserve">  -----------------------</v>
          </cell>
          <cell r="Q140" t="str">
            <v xml:space="preserve">  -----------------------</v>
          </cell>
          <cell r="R140" t="str">
            <v xml:space="preserve">  -----------------------</v>
          </cell>
          <cell r="S140" t="str">
            <v xml:space="preserve">  -----------------------</v>
          </cell>
          <cell r="T140" t="str">
            <v xml:space="preserve">  -----------------------</v>
          </cell>
          <cell r="U140" t="str">
            <v xml:space="preserve">  -----------------------</v>
          </cell>
          <cell r="V140" t="str">
            <v xml:space="preserve">  -----------------------</v>
          </cell>
          <cell r="W140" t="str">
            <v xml:space="preserve">  -----------------------</v>
          </cell>
          <cell r="X140" t="str">
            <v xml:space="preserve">  -----------------------</v>
          </cell>
          <cell r="Y140" t="str">
            <v xml:space="preserve">  -----------------------</v>
          </cell>
          <cell r="Z140" t="str">
            <v xml:space="preserve">  -----------------------</v>
          </cell>
          <cell r="AA140" t="str">
            <v xml:space="preserve">  -----------------------</v>
          </cell>
          <cell r="AB140" t="str">
            <v xml:space="preserve">  -----------------------</v>
          </cell>
          <cell r="AC140" t="str">
            <v xml:space="preserve">  -----------------------</v>
          </cell>
          <cell r="AD140" t="str">
            <v xml:space="preserve">  -----------------------</v>
          </cell>
          <cell r="AE140" t="str">
            <v xml:space="preserve">  -----------------------</v>
          </cell>
          <cell r="AF140" t="str">
            <v xml:space="preserve">  -----------------------</v>
          </cell>
          <cell r="AG140" t="str">
            <v xml:space="preserve">  -----------------------</v>
          </cell>
          <cell r="AH140" t="str">
            <v xml:space="preserve">  -----------------------</v>
          </cell>
          <cell r="AI140" t="str">
            <v xml:space="preserve">  -----------------------</v>
          </cell>
          <cell r="AJ140" t="str">
            <v xml:space="preserve">  -----------------------</v>
          </cell>
          <cell r="AK140" t="str">
            <v xml:space="preserve">  -----------------------</v>
          </cell>
          <cell r="AL140" t="str">
            <v xml:space="preserve">  -----------------------</v>
          </cell>
          <cell r="AM140" t="str">
            <v xml:space="preserve">  -----------------------</v>
          </cell>
        </row>
        <row r="141">
          <cell r="C141">
            <v>18483.939999999999</v>
          </cell>
          <cell r="D141">
            <v>1306.76</v>
          </cell>
          <cell r="E141">
            <v>0</v>
          </cell>
          <cell r="F141">
            <v>0</v>
          </cell>
          <cell r="G141">
            <v>0</v>
          </cell>
          <cell r="H141">
            <v>1120.74</v>
          </cell>
          <cell r="I141">
            <v>0</v>
          </cell>
          <cell r="J141">
            <v>0</v>
          </cell>
          <cell r="K141">
            <v>20911.439999999999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1835.04</v>
          </cell>
          <cell r="R141">
            <v>0</v>
          </cell>
          <cell r="S141">
            <v>1835.04</v>
          </cell>
          <cell r="T141">
            <v>601.02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2436.06</v>
          </cell>
          <cell r="AG141">
            <v>18475.38</v>
          </cell>
          <cell r="AH141">
            <v>419.72</v>
          </cell>
          <cell r="AI141">
            <v>755.5</v>
          </cell>
          <cell r="AJ141">
            <v>1603.06</v>
          </cell>
          <cell r="AK141">
            <v>479.7</v>
          </cell>
          <cell r="AL141">
            <v>418.24</v>
          </cell>
          <cell r="AM141">
            <v>11992.2</v>
          </cell>
        </row>
        <row r="143">
          <cell r="A143" t="str">
            <v>Departamento 4122 CDE SECRETARIA DE OPERACION POLITICA</v>
          </cell>
        </row>
        <row r="144">
          <cell r="A144" t="str">
            <v>00887</v>
          </cell>
          <cell r="B144" t="str">
            <v>De Leon Meza Hugo Fidencio</v>
          </cell>
          <cell r="C144">
            <v>10440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6989.48</v>
          </cell>
          <cell r="I144">
            <v>0</v>
          </cell>
          <cell r="J144">
            <v>0</v>
          </cell>
          <cell r="K144">
            <v>17429.48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2300.7399999999998</v>
          </cell>
          <cell r="R144">
            <v>0</v>
          </cell>
          <cell r="S144">
            <v>2300.7399999999998</v>
          </cell>
          <cell r="T144">
            <v>524.86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2825.6</v>
          </cell>
          <cell r="AG144">
            <v>14603.88</v>
          </cell>
          <cell r="AH144">
            <v>351.34</v>
          </cell>
          <cell r="AI144">
            <v>632.41999999999996</v>
          </cell>
          <cell r="AJ144">
            <v>1031.94</v>
          </cell>
          <cell r="AK144">
            <v>401.54</v>
          </cell>
          <cell r="AL144">
            <v>348.58</v>
          </cell>
          <cell r="AM144">
            <v>10038.459999999999</v>
          </cell>
        </row>
        <row r="145">
          <cell r="A145" t="str">
            <v>Total Depto</v>
          </cell>
          <cell r="C145" t="str">
            <v xml:space="preserve">  -----------------------</v>
          </cell>
          <cell r="D145" t="str">
            <v xml:space="preserve">  -----------------------</v>
          </cell>
          <cell r="E145" t="str">
            <v xml:space="preserve">  -----------------------</v>
          </cell>
          <cell r="F145" t="str">
            <v xml:space="preserve">  -----------------------</v>
          </cell>
          <cell r="G145" t="str">
            <v xml:space="preserve">  -----------------------</v>
          </cell>
          <cell r="H145" t="str">
            <v xml:space="preserve">  -----------------------</v>
          </cell>
          <cell r="I145" t="str">
            <v xml:space="preserve">  -----------------------</v>
          </cell>
          <cell r="J145" t="str">
            <v xml:space="preserve">  -----------------------</v>
          </cell>
          <cell r="K145" t="str">
            <v xml:space="preserve">  -----------------------</v>
          </cell>
          <cell r="L145" t="str">
            <v xml:space="preserve">  -----------------------</v>
          </cell>
          <cell r="M145" t="str">
            <v xml:space="preserve">  -----------------------</v>
          </cell>
          <cell r="N145" t="str">
            <v xml:space="preserve">  -----------------------</v>
          </cell>
          <cell r="O145" t="str">
            <v xml:space="preserve">  -----------------------</v>
          </cell>
          <cell r="P145" t="str">
            <v xml:space="preserve">  -----------------------</v>
          </cell>
          <cell r="Q145" t="str">
            <v xml:space="preserve">  -----------------------</v>
          </cell>
          <cell r="R145" t="str">
            <v xml:space="preserve">  -----------------------</v>
          </cell>
          <cell r="S145" t="str">
            <v xml:space="preserve">  -----------------------</v>
          </cell>
          <cell r="T145" t="str">
            <v xml:space="preserve">  -----------------------</v>
          </cell>
          <cell r="U145" t="str">
            <v xml:space="preserve">  -----------------------</v>
          </cell>
          <cell r="V145" t="str">
            <v xml:space="preserve">  -----------------------</v>
          </cell>
          <cell r="W145" t="str">
            <v xml:space="preserve">  -----------------------</v>
          </cell>
          <cell r="X145" t="str">
            <v xml:space="preserve">  -----------------------</v>
          </cell>
          <cell r="Y145" t="str">
            <v xml:space="preserve">  -----------------------</v>
          </cell>
          <cell r="Z145" t="str">
            <v xml:space="preserve">  -----------------------</v>
          </cell>
          <cell r="AA145" t="str">
            <v xml:space="preserve">  -----------------------</v>
          </cell>
          <cell r="AB145" t="str">
            <v xml:space="preserve">  -----------------------</v>
          </cell>
          <cell r="AC145" t="str">
            <v xml:space="preserve">  -----------------------</v>
          </cell>
          <cell r="AD145" t="str">
            <v xml:space="preserve">  -----------------------</v>
          </cell>
          <cell r="AE145" t="str">
            <v xml:space="preserve">  -----------------------</v>
          </cell>
          <cell r="AF145" t="str">
            <v xml:space="preserve">  -----------------------</v>
          </cell>
          <cell r="AG145" t="str">
            <v xml:space="preserve">  -----------------------</v>
          </cell>
          <cell r="AH145" t="str">
            <v xml:space="preserve">  -----------------------</v>
          </cell>
          <cell r="AI145" t="str">
            <v xml:space="preserve">  -----------------------</v>
          </cell>
          <cell r="AJ145" t="str">
            <v xml:space="preserve">  -----------------------</v>
          </cell>
          <cell r="AK145" t="str">
            <v xml:space="preserve">  -----------------------</v>
          </cell>
          <cell r="AL145" t="str">
            <v xml:space="preserve">  -----------------------</v>
          </cell>
          <cell r="AM145" t="str">
            <v xml:space="preserve">  -----------------------</v>
          </cell>
        </row>
        <row r="146">
          <cell r="C146">
            <v>10440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6989.48</v>
          </cell>
          <cell r="I146">
            <v>0</v>
          </cell>
          <cell r="J146">
            <v>0</v>
          </cell>
          <cell r="K146">
            <v>17429.48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2300.7399999999998</v>
          </cell>
          <cell r="R146">
            <v>0</v>
          </cell>
          <cell r="S146">
            <v>2300.7399999999998</v>
          </cell>
          <cell r="T146">
            <v>524.86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2825.6</v>
          </cell>
          <cell r="AG146">
            <v>14603.88</v>
          </cell>
          <cell r="AH146">
            <v>351.34</v>
          </cell>
          <cell r="AI146">
            <v>632.41999999999996</v>
          </cell>
          <cell r="AJ146">
            <v>1031.94</v>
          </cell>
          <cell r="AK146">
            <v>401.54</v>
          </cell>
          <cell r="AL146">
            <v>348.58</v>
          </cell>
          <cell r="AM146">
            <v>10038.459999999999</v>
          </cell>
        </row>
        <row r="148">
          <cell r="A148" t="str">
            <v>Departamento 4123 CDE SECRETARIA DE ATENCION P DISCAPACIDA</v>
          </cell>
        </row>
        <row r="149">
          <cell r="A149" t="str">
            <v>00276</v>
          </cell>
          <cell r="B149" t="str">
            <v>Mata Avila Jesus</v>
          </cell>
          <cell r="C149">
            <v>10275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10275</v>
          </cell>
          <cell r="L149">
            <v>0</v>
          </cell>
          <cell r="M149">
            <v>1299.08</v>
          </cell>
          <cell r="N149">
            <v>0</v>
          </cell>
          <cell r="O149">
            <v>0</v>
          </cell>
          <cell r="P149">
            <v>0</v>
          </cell>
          <cell r="Q149">
            <v>887.84</v>
          </cell>
          <cell r="R149">
            <v>0</v>
          </cell>
          <cell r="S149">
            <v>887.84</v>
          </cell>
          <cell r="T149">
            <v>297.44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2484.36</v>
          </cell>
          <cell r="AG149">
            <v>7790.64</v>
          </cell>
          <cell r="AH149">
            <v>207.9</v>
          </cell>
          <cell r="AI149">
            <v>374.22</v>
          </cell>
          <cell r="AJ149">
            <v>798.34</v>
          </cell>
          <cell r="AK149">
            <v>237.6</v>
          </cell>
          <cell r="AL149">
            <v>205.5</v>
          </cell>
          <cell r="AM149">
            <v>5940</v>
          </cell>
        </row>
        <row r="150">
          <cell r="A150" t="str">
            <v>Total Depto</v>
          </cell>
          <cell r="C150" t="str">
            <v xml:space="preserve">  -----------------------</v>
          </cell>
          <cell r="D150" t="str">
            <v xml:space="preserve">  -----------------------</v>
          </cell>
          <cell r="E150" t="str">
            <v xml:space="preserve">  -----------------------</v>
          </cell>
          <cell r="F150" t="str">
            <v xml:space="preserve">  -----------------------</v>
          </cell>
          <cell r="G150" t="str">
            <v xml:space="preserve">  -----------------------</v>
          </cell>
          <cell r="H150" t="str">
            <v xml:space="preserve">  -----------------------</v>
          </cell>
          <cell r="I150" t="str">
            <v xml:space="preserve">  -----------------------</v>
          </cell>
          <cell r="J150" t="str">
            <v xml:space="preserve">  -----------------------</v>
          </cell>
          <cell r="K150" t="str">
            <v xml:space="preserve">  -----------------------</v>
          </cell>
          <cell r="L150" t="str">
            <v xml:space="preserve">  -----------------------</v>
          </cell>
          <cell r="M150" t="str">
            <v xml:space="preserve">  -----------------------</v>
          </cell>
          <cell r="N150" t="str">
            <v xml:space="preserve">  -----------------------</v>
          </cell>
          <cell r="O150" t="str">
            <v xml:space="preserve">  -----------------------</v>
          </cell>
          <cell r="P150" t="str">
            <v xml:space="preserve">  -----------------------</v>
          </cell>
          <cell r="Q150" t="str">
            <v xml:space="preserve">  -----------------------</v>
          </cell>
          <cell r="R150" t="str">
            <v xml:space="preserve">  -----------------------</v>
          </cell>
          <cell r="S150" t="str">
            <v xml:space="preserve">  -----------------------</v>
          </cell>
          <cell r="T150" t="str">
            <v xml:space="preserve">  -----------------------</v>
          </cell>
          <cell r="U150" t="str">
            <v xml:space="preserve">  -----------------------</v>
          </cell>
          <cell r="V150" t="str">
            <v xml:space="preserve">  -----------------------</v>
          </cell>
          <cell r="W150" t="str">
            <v xml:space="preserve">  -----------------------</v>
          </cell>
          <cell r="X150" t="str">
            <v xml:space="preserve">  -----------------------</v>
          </cell>
          <cell r="Y150" t="str">
            <v xml:space="preserve">  -----------------------</v>
          </cell>
          <cell r="Z150" t="str">
            <v xml:space="preserve">  -----------------------</v>
          </cell>
          <cell r="AA150" t="str">
            <v xml:space="preserve">  -----------------------</v>
          </cell>
          <cell r="AB150" t="str">
            <v xml:space="preserve">  -----------------------</v>
          </cell>
          <cell r="AC150" t="str">
            <v xml:space="preserve">  -----------------------</v>
          </cell>
          <cell r="AD150" t="str">
            <v xml:space="preserve">  -----------------------</v>
          </cell>
          <cell r="AE150" t="str">
            <v xml:space="preserve">  -----------------------</v>
          </cell>
          <cell r="AF150" t="str">
            <v xml:space="preserve">  -----------------------</v>
          </cell>
          <cell r="AG150" t="str">
            <v xml:space="preserve">  -----------------------</v>
          </cell>
          <cell r="AH150" t="str">
            <v xml:space="preserve">  -----------------------</v>
          </cell>
          <cell r="AI150" t="str">
            <v xml:space="preserve">  -----------------------</v>
          </cell>
          <cell r="AJ150" t="str">
            <v xml:space="preserve">  -----------------------</v>
          </cell>
          <cell r="AK150" t="str">
            <v xml:space="preserve">  -----------------------</v>
          </cell>
          <cell r="AL150" t="str">
            <v xml:space="preserve">  -----------------------</v>
          </cell>
          <cell r="AM150" t="str">
            <v xml:space="preserve">  -----------------------</v>
          </cell>
        </row>
        <row r="151">
          <cell r="C151">
            <v>10275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10275</v>
          </cell>
          <cell r="L151">
            <v>0</v>
          </cell>
          <cell r="M151">
            <v>1299.08</v>
          </cell>
          <cell r="N151">
            <v>0</v>
          </cell>
          <cell r="O151">
            <v>0</v>
          </cell>
          <cell r="P151">
            <v>0</v>
          </cell>
          <cell r="Q151">
            <v>887.84</v>
          </cell>
          <cell r="R151">
            <v>0</v>
          </cell>
          <cell r="S151">
            <v>887.84</v>
          </cell>
          <cell r="T151">
            <v>297.44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2484.36</v>
          </cell>
          <cell r="AG151">
            <v>7790.64</v>
          </cell>
          <cell r="AH151">
            <v>207.9</v>
          </cell>
          <cell r="AI151">
            <v>374.22</v>
          </cell>
          <cell r="AJ151">
            <v>798.34</v>
          </cell>
          <cell r="AK151">
            <v>237.6</v>
          </cell>
          <cell r="AL151">
            <v>205.5</v>
          </cell>
          <cell r="AM151">
            <v>5940</v>
          </cell>
        </row>
        <row r="153">
          <cell r="A153" t="str">
            <v>Departamento 4221 COM MUN TONALA</v>
          </cell>
        </row>
        <row r="154">
          <cell r="A154" t="str">
            <v>00848</v>
          </cell>
          <cell r="B154" t="str">
            <v>Rivas Padilla Margarita</v>
          </cell>
          <cell r="C154">
            <v>9999.9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6603.04</v>
          </cell>
          <cell r="I154">
            <v>0</v>
          </cell>
          <cell r="J154">
            <v>0</v>
          </cell>
          <cell r="K154">
            <v>16602.939999999999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2124.1799999999998</v>
          </cell>
          <cell r="R154">
            <v>0</v>
          </cell>
          <cell r="S154">
            <v>2124.1799999999998</v>
          </cell>
          <cell r="T154">
            <v>468.82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2593</v>
          </cell>
          <cell r="AG154">
            <v>14009.94</v>
          </cell>
          <cell r="AH154">
            <v>316</v>
          </cell>
          <cell r="AI154">
            <v>568.78</v>
          </cell>
          <cell r="AJ154">
            <v>974.38</v>
          </cell>
          <cell r="AK154">
            <v>361.14</v>
          </cell>
          <cell r="AL154">
            <v>332.06</v>
          </cell>
          <cell r="AM154">
            <v>9028.36</v>
          </cell>
        </row>
        <row r="155">
          <cell r="A155" t="str">
            <v>Total Depto</v>
          </cell>
          <cell r="C155" t="str">
            <v xml:space="preserve">  -----------------------</v>
          </cell>
          <cell r="D155" t="str">
            <v xml:space="preserve">  -----------------------</v>
          </cell>
          <cell r="E155" t="str">
            <v xml:space="preserve">  -----------------------</v>
          </cell>
          <cell r="F155" t="str">
            <v xml:space="preserve">  -----------------------</v>
          </cell>
          <cell r="G155" t="str">
            <v xml:space="preserve">  -----------------------</v>
          </cell>
          <cell r="H155" t="str">
            <v xml:space="preserve">  -----------------------</v>
          </cell>
          <cell r="I155" t="str">
            <v xml:space="preserve">  -----------------------</v>
          </cell>
          <cell r="J155" t="str">
            <v xml:space="preserve">  -----------------------</v>
          </cell>
          <cell r="K155" t="str">
            <v xml:space="preserve">  -----------------------</v>
          </cell>
          <cell r="L155" t="str">
            <v xml:space="preserve">  -----------------------</v>
          </cell>
          <cell r="M155" t="str">
            <v xml:space="preserve">  -----------------------</v>
          </cell>
          <cell r="N155" t="str">
            <v xml:space="preserve">  -----------------------</v>
          </cell>
          <cell r="O155" t="str">
            <v xml:space="preserve">  -----------------------</v>
          </cell>
          <cell r="P155" t="str">
            <v xml:space="preserve">  -----------------------</v>
          </cell>
          <cell r="Q155" t="str">
            <v xml:space="preserve">  -----------------------</v>
          </cell>
          <cell r="R155" t="str">
            <v xml:space="preserve">  -----------------------</v>
          </cell>
          <cell r="S155" t="str">
            <v xml:space="preserve">  -----------------------</v>
          </cell>
          <cell r="T155" t="str">
            <v xml:space="preserve">  -----------------------</v>
          </cell>
          <cell r="U155" t="str">
            <v xml:space="preserve">  -----------------------</v>
          </cell>
          <cell r="V155" t="str">
            <v xml:space="preserve">  -----------------------</v>
          </cell>
          <cell r="W155" t="str">
            <v xml:space="preserve">  -----------------------</v>
          </cell>
          <cell r="X155" t="str">
            <v xml:space="preserve">  -----------------------</v>
          </cell>
          <cell r="Y155" t="str">
            <v xml:space="preserve">  -----------------------</v>
          </cell>
          <cell r="Z155" t="str">
            <v xml:space="preserve">  -----------------------</v>
          </cell>
          <cell r="AA155" t="str">
            <v xml:space="preserve">  -----------------------</v>
          </cell>
          <cell r="AB155" t="str">
            <v xml:space="preserve">  -----------------------</v>
          </cell>
          <cell r="AC155" t="str">
            <v xml:space="preserve">  -----------------------</v>
          </cell>
          <cell r="AD155" t="str">
            <v xml:space="preserve">  -----------------------</v>
          </cell>
          <cell r="AE155" t="str">
            <v xml:space="preserve">  -----------------------</v>
          </cell>
          <cell r="AF155" t="str">
            <v xml:space="preserve">  -----------------------</v>
          </cell>
          <cell r="AG155" t="str">
            <v xml:space="preserve">  -----------------------</v>
          </cell>
          <cell r="AH155" t="str">
            <v xml:space="preserve">  -----------------------</v>
          </cell>
          <cell r="AI155" t="str">
            <v xml:space="preserve">  -----------------------</v>
          </cell>
          <cell r="AJ155" t="str">
            <v xml:space="preserve">  -----------------------</v>
          </cell>
          <cell r="AK155" t="str">
            <v xml:space="preserve">  -----------------------</v>
          </cell>
          <cell r="AL155" t="str">
            <v xml:space="preserve">  -----------------------</v>
          </cell>
          <cell r="AM155" t="str">
            <v xml:space="preserve">  -----------------------</v>
          </cell>
        </row>
        <row r="156">
          <cell r="C156">
            <v>9999.9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6603.04</v>
          </cell>
          <cell r="I156">
            <v>0</v>
          </cell>
          <cell r="J156">
            <v>0</v>
          </cell>
          <cell r="K156">
            <v>16602.939999999999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2124.1799999999998</v>
          </cell>
          <cell r="R156">
            <v>0</v>
          </cell>
          <cell r="S156">
            <v>2124.1799999999998</v>
          </cell>
          <cell r="T156">
            <v>468.82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2593</v>
          </cell>
          <cell r="AG156">
            <v>14009.94</v>
          </cell>
          <cell r="AH156">
            <v>316</v>
          </cell>
          <cell r="AI156">
            <v>568.78</v>
          </cell>
          <cell r="AJ156">
            <v>974.38</v>
          </cell>
          <cell r="AK156">
            <v>361.14</v>
          </cell>
          <cell r="AL156">
            <v>332.06</v>
          </cell>
          <cell r="AM156">
            <v>9028.36</v>
          </cell>
        </row>
        <row r="158">
          <cell r="A158" t="str">
            <v>Departamento 4301 SECT MOVIMIENTO TERRITORIAL</v>
          </cell>
        </row>
        <row r="159">
          <cell r="A159" t="str">
            <v>00015</v>
          </cell>
          <cell r="B159" t="str">
            <v>López Hueso Tayde Lucina</v>
          </cell>
          <cell r="C159">
            <v>14409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14409</v>
          </cell>
          <cell r="L159">
            <v>0</v>
          </cell>
          <cell r="M159">
            <v>3974.12</v>
          </cell>
          <cell r="N159">
            <v>0</v>
          </cell>
          <cell r="O159">
            <v>0</v>
          </cell>
          <cell r="P159">
            <v>0</v>
          </cell>
          <cell r="Q159">
            <v>1655.56</v>
          </cell>
          <cell r="R159">
            <v>0</v>
          </cell>
          <cell r="S159">
            <v>1655.56</v>
          </cell>
          <cell r="T159">
            <v>430.04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6059.72</v>
          </cell>
          <cell r="AG159">
            <v>8349.2800000000007</v>
          </cell>
          <cell r="AH159">
            <v>291.54000000000002</v>
          </cell>
          <cell r="AI159">
            <v>524.76</v>
          </cell>
          <cell r="AJ159">
            <v>934.54</v>
          </cell>
          <cell r="AK159">
            <v>333.18</v>
          </cell>
          <cell r="AL159">
            <v>288.18</v>
          </cell>
          <cell r="AM159">
            <v>8329.64</v>
          </cell>
        </row>
        <row r="160">
          <cell r="A160" t="str">
            <v>Total Depto</v>
          </cell>
          <cell r="C160" t="str">
            <v xml:space="preserve">  -----------------------</v>
          </cell>
          <cell r="D160" t="str">
            <v xml:space="preserve">  -----------------------</v>
          </cell>
          <cell r="E160" t="str">
            <v xml:space="preserve">  -----------------------</v>
          </cell>
          <cell r="F160" t="str">
            <v xml:space="preserve">  -----------------------</v>
          </cell>
          <cell r="G160" t="str">
            <v xml:space="preserve">  -----------------------</v>
          </cell>
          <cell r="H160" t="str">
            <v xml:space="preserve">  -----------------------</v>
          </cell>
          <cell r="I160" t="str">
            <v xml:space="preserve">  -----------------------</v>
          </cell>
          <cell r="J160" t="str">
            <v xml:space="preserve">  -----------------------</v>
          </cell>
          <cell r="K160" t="str">
            <v xml:space="preserve">  -----------------------</v>
          </cell>
          <cell r="L160" t="str">
            <v xml:space="preserve">  -----------------------</v>
          </cell>
          <cell r="M160" t="str">
            <v xml:space="preserve">  -----------------------</v>
          </cell>
          <cell r="N160" t="str">
            <v xml:space="preserve">  -----------------------</v>
          </cell>
          <cell r="O160" t="str">
            <v xml:space="preserve">  -----------------------</v>
          </cell>
          <cell r="P160" t="str">
            <v xml:space="preserve">  -----------------------</v>
          </cell>
          <cell r="Q160" t="str">
            <v xml:space="preserve">  -----------------------</v>
          </cell>
          <cell r="R160" t="str">
            <v xml:space="preserve">  -----------------------</v>
          </cell>
          <cell r="S160" t="str">
            <v xml:space="preserve">  -----------------------</v>
          </cell>
          <cell r="T160" t="str">
            <v xml:space="preserve">  -----------------------</v>
          </cell>
          <cell r="U160" t="str">
            <v xml:space="preserve">  -----------------------</v>
          </cell>
          <cell r="V160" t="str">
            <v xml:space="preserve">  -----------------------</v>
          </cell>
          <cell r="W160" t="str">
            <v xml:space="preserve">  -----------------------</v>
          </cell>
          <cell r="X160" t="str">
            <v xml:space="preserve">  -----------------------</v>
          </cell>
          <cell r="Y160" t="str">
            <v xml:space="preserve">  -----------------------</v>
          </cell>
          <cell r="Z160" t="str">
            <v xml:space="preserve">  -----------------------</v>
          </cell>
          <cell r="AA160" t="str">
            <v xml:space="preserve">  -----------------------</v>
          </cell>
          <cell r="AB160" t="str">
            <v xml:space="preserve">  -----------------------</v>
          </cell>
          <cell r="AC160" t="str">
            <v xml:space="preserve">  -----------------------</v>
          </cell>
          <cell r="AD160" t="str">
            <v xml:space="preserve">  -----------------------</v>
          </cell>
          <cell r="AE160" t="str">
            <v xml:space="preserve">  -----------------------</v>
          </cell>
          <cell r="AF160" t="str">
            <v xml:space="preserve">  -----------------------</v>
          </cell>
          <cell r="AG160" t="str">
            <v xml:space="preserve">  -----------------------</v>
          </cell>
          <cell r="AH160" t="str">
            <v xml:space="preserve">  -----------------------</v>
          </cell>
          <cell r="AI160" t="str">
            <v xml:space="preserve">  -----------------------</v>
          </cell>
          <cell r="AJ160" t="str">
            <v xml:space="preserve">  -----------------------</v>
          </cell>
          <cell r="AK160" t="str">
            <v xml:space="preserve">  -----------------------</v>
          </cell>
          <cell r="AL160" t="str">
            <v xml:space="preserve">  -----------------------</v>
          </cell>
          <cell r="AM160" t="str">
            <v xml:space="preserve">  -----------------------</v>
          </cell>
        </row>
        <row r="161">
          <cell r="C161">
            <v>14409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14409</v>
          </cell>
          <cell r="L161">
            <v>0</v>
          </cell>
          <cell r="M161">
            <v>3974.12</v>
          </cell>
          <cell r="N161">
            <v>0</v>
          </cell>
          <cell r="O161">
            <v>0</v>
          </cell>
          <cell r="P161">
            <v>0</v>
          </cell>
          <cell r="Q161">
            <v>1655.56</v>
          </cell>
          <cell r="R161">
            <v>0</v>
          </cell>
          <cell r="S161">
            <v>1655.56</v>
          </cell>
          <cell r="T161">
            <v>430.04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6059.72</v>
          </cell>
          <cell r="AG161">
            <v>8349.2800000000007</v>
          </cell>
          <cell r="AH161">
            <v>291.54000000000002</v>
          </cell>
          <cell r="AI161">
            <v>524.76</v>
          </cell>
          <cell r="AJ161">
            <v>934.54</v>
          </cell>
          <cell r="AK161">
            <v>333.18</v>
          </cell>
          <cell r="AL161">
            <v>288.18</v>
          </cell>
          <cell r="AM161">
            <v>8329.64</v>
          </cell>
        </row>
        <row r="163">
          <cell r="A163" t="str">
            <v>Departamento 4303 SECT FRENTE JUVENIL REVOLUCIONARIO</v>
          </cell>
        </row>
        <row r="164">
          <cell r="A164" t="str">
            <v>00858</v>
          </cell>
          <cell r="B164" t="str">
            <v>Chavez Mora Jesus Armando</v>
          </cell>
          <cell r="C164">
            <v>6000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2139.6999999999998</v>
          </cell>
          <cell r="I164">
            <v>0</v>
          </cell>
          <cell r="J164">
            <v>0</v>
          </cell>
          <cell r="K164">
            <v>8139.7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615.22</v>
          </cell>
          <cell r="R164">
            <v>0</v>
          </cell>
          <cell r="S164">
            <v>615.22</v>
          </cell>
          <cell r="T164">
            <v>218.64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833.86</v>
          </cell>
          <cell r="AG164">
            <v>7305.84</v>
          </cell>
          <cell r="AH164">
            <v>158.22</v>
          </cell>
          <cell r="AI164">
            <v>284.82</v>
          </cell>
          <cell r="AJ164">
            <v>717.46</v>
          </cell>
          <cell r="AK164">
            <v>180.84</v>
          </cell>
          <cell r="AL164">
            <v>162.80000000000001</v>
          </cell>
          <cell r="AM164">
            <v>4520.84</v>
          </cell>
        </row>
        <row r="165">
          <cell r="A165" t="str">
            <v>00934</v>
          </cell>
          <cell r="B165" t="str">
            <v>Linares Villa Ruy Bernardo</v>
          </cell>
          <cell r="C165">
            <v>6936.9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1202.8</v>
          </cell>
          <cell r="I165">
            <v>0</v>
          </cell>
          <cell r="J165">
            <v>0</v>
          </cell>
          <cell r="K165">
            <v>8139.7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615.22</v>
          </cell>
          <cell r="R165">
            <v>0</v>
          </cell>
          <cell r="S165">
            <v>615.22</v>
          </cell>
          <cell r="T165">
            <v>223.14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838.36</v>
          </cell>
          <cell r="AG165">
            <v>7301.34</v>
          </cell>
          <cell r="AH165">
            <v>161.06</v>
          </cell>
          <cell r="AI165">
            <v>289.92</v>
          </cell>
          <cell r="AJ165">
            <v>722.06</v>
          </cell>
          <cell r="AK165">
            <v>184.08</v>
          </cell>
          <cell r="AL165">
            <v>162.80000000000001</v>
          </cell>
          <cell r="AM165">
            <v>4601.8599999999997</v>
          </cell>
        </row>
        <row r="166">
          <cell r="A166" t="str">
            <v>Total Depto</v>
          </cell>
          <cell r="C166" t="str">
            <v xml:space="preserve">  -----------------------</v>
          </cell>
          <cell r="D166" t="str">
            <v xml:space="preserve">  -----------------------</v>
          </cell>
          <cell r="E166" t="str">
            <v xml:space="preserve">  -----------------------</v>
          </cell>
          <cell r="F166" t="str">
            <v xml:space="preserve">  -----------------------</v>
          </cell>
          <cell r="G166" t="str">
            <v xml:space="preserve">  -----------------------</v>
          </cell>
          <cell r="H166" t="str">
            <v xml:space="preserve">  -----------------------</v>
          </cell>
          <cell r="I166" t="str">
            <v xml:space="preserve">  -----------------------</v>
          </cell>
          <cell r="J166" t="str">
            <v xml:space="preserve">  -----------------------</v>
          </cell>
          <cell r="K166" t="str">
            <v xml:space="preserve">  -----------------------</v>
          </cell>
          <cell r="L166" t="str">
            <v xml:space="preserve">  -----------------------</v>
          </cell>
          <cell r="M166" t="str">
            <v xml:space="preserve">  -----------------------</v>
          </cell>
          <cell r="N166" t="str">
            <v xml:space="preserve">  -----------------------</v>
          </cell>
          <cell r="O166" t="str">
            <v xml:space="preserve">  -----------------------</v>
          </cell>
          <cell r="P166" t="str">
            <v xml:space="preserve">  -----------------------</v>
          </cell>
          <cell r="Q166" t="str">
            <v xml:space="preserve">  -----------------------</v>
          </cell>
          <cell r="R166" t="str">
            <v xml:space="preserve">  -----------------------</v>
          </cell>
          <cell r="S166" t="str">
            <v xml:space="preserve">  -----------------------</v>
          </cell>
          <cell r="T166" t="str">
            <v xml:space="preserve">  -----------------------</v>
          </cell>
          <cell r="U166" t="str">
            <v xml:space="preserve">  -----------------------</v>
          </cell>
          <cell r="V166" t="str">
            <v xml:space="preserve">  -----------------------</v>
          </cell>
          <cell r="W166" t="str">
            <v xml:space="preserve">  -----------------------</v>
          </cell>
          <cell r="X166" t="str">
            <v xml:space="preserve">  -----------------------</v>
          </cell>
          <cell r="Y166" t="str">
            <v xml:space="preserve">  -----------------------</v>
          </cell>
          <cell r="Z166" t="str">
            <v xml:space="preserve">  -----------------------</v>
          </cell>
          <cell r="AA166" t="str">
            <v xml:space="preserve">  -----------------------</v>
          </cell>
          <cell r="AB166" t="str">
            <v xml:space="preserve">  -----------------------</v>
          </cell>
          <cell r="AC166" t="str">
            <v xml:space="preserve">  -----------------------</v>
          </cell>
          <cell r="AD166" t="str">
            <v xml:space="preserve">  -----------------------</v>
          </cell>
          <cell r="AE166" t="str">
            <v xml:space="preserve">  -----------------------</v>
          </cell>
          <cell r="AF166" t="str">
            <v xml:space="preserve">  -----------------------</v>
          </cell>
          <cell r="AG166" t="str">
            <v xml:space="preserve">  -----------------------</v>
          </cell>
          <cell r="AH166" t="str">
            <v xml:space="preserve">  -----------------------</v>
          </cell>
          <cell r="AI166" t="str">
            <v xml:space="preserve">  -----------------------</v>
          </cell>
          <cell r="AJ166" t="str">
            <v xml:space="preserve">  -----------------------</v>
          </cell>
          <cell r="AK166" t="str">
            <v xml:space="preserve">  -----------------------</v>
          </cell>
          <cell r="AL166" t="str">
            <v xml:space="preserve">  -----------------------</v>
          </cell>
          <cell r="AM166" t="str">
            <v xml:space="preserve">  -----------------------</v>
          </cell>
        </row>
        <row r="167">
          <cell r="C167">
            <v>12936.9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3342.5</v>
          </cell>
          <cell r="I167">
            <v>0</v>
          </cell>
          <cell r="J167">
            <v>0</v>
          </cell>
          <cell r="K167">
            <v>16279.4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1230.44</v>
          </cell>
          <cell r="R167">
            <v>0</v>
          </cell>
          <cell r="S167">
            <v>1230.44</v>
          </cell>
          <cell r="T167">
            <v>441.78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1672.22</v>
          </cell>
          <cell r="AG167">
            <v>14607.18</v>
          </cell>
          <cell r="AH167">
            <v>319.27999999999997</v>
          </cell>
          <cell r="AI167">
            <v>574.74</v>
          </cell>
          <cell r="AJ167">
            <v>1439.52</v>
          </cell>
          <cell r="AK167">
            <v>364.92</v>
          </cell>
          <cell r="AL167">
            <v>325.60000000000002</v>
          </cell>
          <cell r="AM167">
            <v>9122.7000000000007</v>
          </cell>
        </row>
        <row r="169">
          <cell r="A169" t="str">
            <v>Departamento 4501 ORG CNC</v>
          </cell>
        </row>
        <row r="170">
          <cell r="A170" t="str">
            <v>00096</v>
          </cell>
          <cell r="B170" t="str">
            <v>Sanchez Sanchez Micaela</v>
          </cell>
          <cell r="C170">
            <v>1275.3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850</v>
          </cell>
          <cell r="I170">
            <v>0</v>
          </cell>
          <cell r="J170">
            <v>0</v>
          </cell>
          <cell r="K170">
            <v>2125.3000000000002</v>
          </cell>
          <cell r="L170">
            <v>0</v>
          </cell>
          <cell r="M170">
            <v>0</v>
          </cell>
          <cell r="N170">
            <v>0</v>
          </cell>
          <cell r="O170">
            <v>-401.57</v>
          </cell>
          <cell r="P170">
            <v>-294.05</v>
          </cell>
          <cell r="Q170">
            <v>107.52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-294.05</v>
          </cell>
          <cell r="AG170">
            <v>2419.35</v>
          </cell>
          <cell r="AH170">
            <v>31.13</v>
          </cell>
          <cell r="AI170">
            <v>56.03</v>
          </cell>
          <cell r="AJ170">
            <v>177.39</v>
          </cell>
          <cell r="AK170">
            <v>98.3</v>
          </cell>
          <cell r="AL170">
            <v>42.51</v>
          </cell>
          <cell r="AM170">
            <v>655.32000000000005</v>
          </cell>
        </row>
        <row r="171">
          <cell r="A171" t="str">
            <v>00849</v>
          </cell>
          <cell r="B171" t="str">
            <v>Chavira Vargas Jose Trinidad</v>
          </cell>
          <cell r="C171">
            <v>6600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2105.1</v>
          </cell>
          <cell r="I171">
            <v>0</v>
          </cell>
          <cell r="J171">
            <v>0</v>
          </cell>
          <cell r="K171">
            <v>8705.1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676.74</v>
          </cell>
          <cell r="R171">
            <v>0</v>
          </cell>
          <cell r="S171">
            <v>676.74</v>
          </cell>
          <cell r="T171">
            <v>236.96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913.7</v>
          </cell>
          <cell r="AG171">
            <v>7791.4</v>
          </cell>
          <cell r="AH171">
            <v>169.78</v>
          </cell>
          <cell r="AI171">
            <v>305.60000000000002</v>
          </cell>
          <cell r="AJ171">
            <v>736.24</v>
          </cell>
          <cell r="AK171">
            <v>194.02</v>
          </cell>
          <cell r="AL171">
            <v>174.1</v>
          </cell>
          <cell r="AM171">
            <v>4850.7</v>
          </cell>
        </row>
        <row r="172">
          <cell r="A172" t="str">
            <v>00853</v>
          </cell>
          <cell r="B172" t="str">
            <v>Ayala Rodriguez Eliazer</v>
          </cell>
          <cell r="C172">
            <v>12000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8000</v>
          </cell>
          <cell r="I172">
            <v>0</v>
          </cell>
          <cell r="J172">
            <v>0</v>
          </cell>
          <cell r="K172">
            <v>20000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2849.8</v>
          </cell>
          <cell r="R172">
            <v>0</v>
          </cell>
          <cell r="S172">
            <v>2849.8</v>
          </cell>
          <cell r="T172">
            <v>571.14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3420.94</v>
          </cell>
          <cell r="AG172">
            <v>16579.060000000001</v>
          </cell>
          <cell r="AH172">
            <v>380.5</v>
          </cell>
          <cell r="AI172">
            <v>684.92</v>
          </cell>
          <cell r="AJ172">
            <v>1079.44</v>
          </cell>
          <cell r="AK172">
            <v>434.86</v>
          </cell>
          <cell r="AL172">
            <v>400</v>
          </cell>
          <cell r="AM172">
            <v>10871.7</v>
          </cell>
        </row>
        <row r="173">
          <cell r="A173" t="str">
            <v>00871</v>
          </cell>
          <cell r="B173" t="str">
            <v>Gonzalez Vizcaino Maria Lucia</v>
          </cell>
          <cell r="C173">
            <v>9999.9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1110.8399999999999</v>
          </cell>
          <cell r="I173">
            <v>0</v>
          </cell>
          <cell r="J173">
            <v>0</v>
          </cell>
          <cell r="K173">
            <v>11110.74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1023.1</v>
          </cell>
          <cell r="R173">
            <v>0</v>
          </cell>
          <cell r="S173">
            <v>1023.1</v>
          </cell>
          <cell r="T173">
            <v>318.92</v>
          </cell>
          <cell r="U173">
            <v>1200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2542.02</v>
          </cell>
          <cell r="AG173">
            <v>8568.7199999999993</v>
          </cell>
          <cell r="AH173">
            <v>221.46</v>
          </cell>
          <cell r="AI173">
            <v>398.62</v>
          </cell>
          <cell r="AJ173">
            <v>820.42</v>
          </cell>
          <cell r="AK173">
            <v>253.1</v>
          </cell>
          <cell r="AL173">
            <v>222.22</v>
          </cell>
          <cell r="AM173">
            <v>6327.3</v>
          </cell>
        </row>
        <row r="174">
          <cell r="A174" t="str">
            <v>Total Depto</v>
          </cell>
          <cell r="C174" t="str">
            <v xml:space="preserve">  -----------------------</v>
          </cell>
          <cell r="D174" t="str">
            <v xml:space="preserve">  -----------------------</v>
          </cell>
          <cell r="E174" t="str">
            <v xml:space="preserve">  -----------------------</v>
          </cell>
          <cell r="F174" t="str">
            <v xml:space="preserve">  -----------------------</v>
          </cell>
          <cell r="G174" t="str">
            <v xml:space="preserve">  -----------------------</v>
          </cell>
          <cell r="H174" t="str">
            <v xml:space="preserve">  -----------------------</v>
          </cell>
          <cell r="I174" t="str">
            <v xml:space="preserve">  -----------------------</v>
          </cell>
          <cell r="J174" t="str">
            <v xml:space="preserve">  -----------------------</v>
          </cell>
          <cell r="K174" t="str">
            <v xml:space="preserve">  -----------------------</v>
          </cell>
          <cell r="L174" t="str">
            <v xml:space="preserve">  -----------------------</v>
          </cell>
          <cell r="M174" t="str">
            <v xml:space="preserve">  -----------------------</v>
          </cell>
          <cell r="N174" t="str">
            <v xml:space="preserve">  -----------------------</v>
          </cell>
          <cell r="O174" t="str">
            <v xml:space="preserve">  -----------------------</v>
          </cell>
          <cell r="P174" t="str">
            <v xml:space="preserve">  -----------------------</v>
          </cell>
          <cell r="Q174" t="str">
            <v xml:space="preserve">  -----------------------</v>
          </cell>
          <cell r="R174" t="str">
            <v xml:space="preserve">  -----------------------</v>
          </cell>
          <cell r="S174" t="str">
            <v xml:space="preserve">  -----------------------</v>
          </cell>
          <cell r="T174" t="str">
            <v xml:space="preserve">  -----------------------</v>
          </cell>
          <cell r="U174" t="str">
            <v xml:space="preserve">  -----------------------</v>
          </cell>
          <cell r="V174" t="str">
            <v xml:space="preserve">  -----------------------</v>
          </cell>
          <cell r="W174" t="str">
            <v xml:space="preserve">  -----------------------</v>
          </cell>
          <cell r="X174" t="str">
            <v xml:space="preserve">  -----------------------</v>
          </cell>
          <cell r="Y174" t="str">
            <v xml:space="preserve">  -----------------------</v>
          </cell>
          <cell r="Z174" t="str">
            <v xml:space="preserve">  -----------------------</v>
          </cell>
          <cell r="AA174" t="str">
            <v xml:space="preserve">  -----------------------</v>
          </cell>
          <cell r="AB174" t="str">
            <v xml:space="preserve">  -----------------------</v>
          </cell>
          <cell r="AC174" t="str">
            <v xml:space="preserve">  -----------------------</v>
          </cell>
          <cell r="AD174" t="str">
            <v xml:space="preserve">  -----------------------</v>
          </cell>
          <cell r="AE174" t="str">
            <v xml:space="preserve">  -----------------------</v>
          </cell>
          <cell r="AF174" t="str">
            <v xml:space="preserve">  -----------------------</v>
          </cell>
          <cell r="AG174" t="str">
            <v xml:space="preserve">  -----------------------</v>
          </cell>
          <cell r="AH174" t="str">
            <v xml:space="preserve">  -----------------------</v>
          </cell>
          <cell r="AI174" t="str">
            <v xml:space="preserve">  -----------------------</v>
          </cell>
          <cell r="AJ174" t="str">
            <v xml:space="preserve">  -----------------------</v>
          </cell>
          <cell r="AK174" t="str">
            <v xml:space="preserve">  -----------------------</v>
          </cell>
          <cell r="AL174" t="str">
            <v xml:space="preserve">  -----------------------</v>
          </cell>
          <cell r="AM174" t="str">
            <v xml:space="preserve">  -----------------------</v>
          </cell>
        </row>
        <row r="175">
          <cell r="C175">
            <v>29875.200000000001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12065.94</v>
          </cell>
          <cell r="I175">
            <v>0</v>
          </cell>
          <cell r="J175">
            <v>0</v>
          </cell>
          <cell r="K175">
            <v>41941.14</v>
          </cell>
          <cell r="L175">
            <v>0</v>
          </cell>
          <cell r="M175">
            <v>0</v>
          </cell>
          <cell r="N175">
            <v>0</v>
          </cell>
          <cell r="O175">
            <v>-401.57</v>
          </cell>
          <cell r="P175">
            <v>-294.05</v>
          </cell>
          <cell r="Q175">
            <v>4657.16</v>
          </cell>
          <cell r="R175">
            <v>0</v>
          </cell>
          <cell r="S175">
            <v>4549.6400000000003</v>
          </cell>
          <cell r="T175">
            <v>1127.02</v>
          </cell>
          <cell r="U175">
            <v>1200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6582.61</v>
          </cell>
          <cell r="AG175">
            <v>35358.53</v>
          </cell>
          <cell r="AH175">
            <v>802.87</v>
          </cell>
          <cell r="AI175">
            <v>1445.17</v>
          </cell>
          <cell r="AJ175">
            <v>2813.49</v>
          </cell>
          <cell r="AK175">
            <v>980.28</v>
          </cell>
          <cell r="AL175">
            <v>838.83</v>
          </cell>
          <cell r="AM175">
            <v>22705.02</v>
          </cell>
        </row>
        <row r="177">
          <cell r="A177" t="str">
            <v>Departamento 4502 ORG CNOP</v>
          </cell>
        </row>
        <row r="178">
          <cell r="A178" t="str">
            <v>00781</v>
          </cell>
          <cell r="B178" t="str">
            <v>Hernandez Diaz Genesis</v>
          </cell>
          <cell r="C178">
            <v>6384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6384</v>
          </cell>
          <cell r="L178">
            <v>0</v>
          </cell>
          <cell r="M178">
            <v>0</v>
          </cell>
          <cell r="N178">
            <v>2802.48</v>
          </cell>
          <cell r="O178">
            <v>-250.2</v>
          </cell>
          <cell r="P178">
            <v>0</v>
          </cell>
          <cell r="Q178">
            <v>424.2</v>
          </cell>
          <cell r="R178">
            <v>0</v>
          </cell>
          <cell r="S178">
            <v>174</v>
          </cell>
          <cell r="T178">
            <v>175.32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3151.8</v>
          </cell>
          <cell r="AG178">
            <v>3232.2</v>
          </cell>
          <cell r="AH178">
            <v>129.16</v>
          </cell>
          <cell r="AI178">
            <v>232.5</v>
          </cell>
          <cell r="AJ178">
            <v>677.64</v>
          </cell>
          <cell r="AK178">
            <v>147.62</v>
          </cell>
          <cell r="AL178">
            <v>127.68</v>
          </cell>
          <cell r="AM178">
            <v>3690.44</v>
          </cell>
        </row>
        <row r="179">
          <cell r="A179" t="str">
            <v>00881</v>
          </cell>
          <cell r="B179" t="str">
            <v>Vazquez Ochoa Ismael Isaac</v>
          </cell>
          <cell r="C179">
            <v>9999.9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10000.1</v>
          </cell>
          <cell r="I179">
            <v>0</v>
          </cell>
          <cell r="J179">
            <v>0</v>
          </cell>
          <cell r="K179">
            <v>20000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2849.8</v>
          </cell>
          <cell r="R179">
            <v>0</v>
          </cell>
          <cell r="S179">
            <v>2849.8</v>
          </cell>
          <cell r="T179">
            <v>561.52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3411.32</v>
          </cell>
          <cell r="AG179">
            <v>16588.68</v>
          </cell>
          <cell r="AH179">
            <v>374.46</v>
          </cell>
          <cell r="AI179">
            <v>674.04</v>
          </cell>
          <cell r="AJ179">
            <v>1069.5999999999999</v>
          </cell>
          <cell r="AK179">
            <v>427.96</v>
          </cell>
          <cell r="AL179">
            <v>400</v>
          </cell>
          <cell r="AM179">
            <v>10699.04</v>
          </cell>
        </row>
        <row r="180">
          <cell r="A180" t="str">
            <v>Total Depto</v>
          </cell>
          <cell r="C180" t="str">
            <v xml:space="preserve">  -----------------------</v>
          </cell>
          <cell r="D180" t="str">
            <v xml:space="preserve">  -----------------------</v>
          </cell>
          <cell r="E180" t="str">
            <v xml:space="preserve">  -----------------------</v>
          </cell>
          <cell r="F180" t="str">
            <v xml:space="preserve">  -----------------------</v>
          </cell>
          <cell r="G180" t="str">
            <v xml:space="preserve">  -----------------------</v>
          </cell>
          <cell r="H180" t="str">
            <v xml:space="preserve">  -----------------------</v>
          </cell>
          <cell r="I180" t="str">
            <v xml:space="preserve">  -----------------------</v>
          </cell>
          <cell r="J180" t="str">
            <v xml:space="preserve">  -----------------------</v>
          </cell>
          <cell r="K180" t="str">
            <v xml:space="preserve">  -----------------------</v>
          </cell>
          <cell r="L180" t="str">
            <v xml:space="preserve">  -----------------------</v>
          </cell>
          <cell r="M180" t="str">
            <v xml:space="preserve">  -----------------------</v>
          </cell>
          <cell r="N180" t="str">
            <v xml:space="preserve">  -----------------------</v>
          </cell>
          <cell r="O180" t="str">
            <v xml:space="preserve">  -----------------------</v>
          </cell>
          <cell r="P180" t="str">
            <v xml:space="preserve">  -----------------------</v>
          </cell>
          <cell r="Q180" t="str">
            <v xml:space="preserve">  -----------------------</v>
          </cell>
          <cell r="R180" t="str">
            <v xml:space="preserve">  -----------------------</v>
          </cell>
          <cell r="S180" t="str">
            <v xml:space="preserve">  -----------------------</v>
          </cell>
          <cell r="T180" t="str">
            <v xml:space="preserve">  -----------------------</v>
          </cell>
          <cell r="U180" t="str">
            <v xml:space="preserve">  -----------------------</v>
          </cell>
          <cell r="V180" t="str">
            <v xml:space="preserve">  -----------------------</v>
          </cell>
          <cell r="W180" t="str">
            <v xml:space="preserve">  -----------------------</v>
          </cell>
          <cell r="X180" t="str">
            <v xml:space="preserve">  -----------------------</v>
          </cell>
          <cell r="Y180" t="str">
            <v xml:space="preserve">  -----------------------</v>
          </cell>
          <cell r="Z180" t="str">
            <v xml:space="preserve">  -----------------------</v>
          </cell>
          <cell r="AA180" t="str">
            <v xml:space="preserve">  -----------------------</v>
          </cell>
          <cell r="AB180" t="str">
            <v xml:space="preserve">  -----------------------</v>
          </cell>
          <cell r="AC180" t="str">
            <v xml:space="preserve">  -----------------------</v>
          </cell>
          <cell r="AD180" t="str">
            <v xml:space="preserve">  -----------------------</v>
          </cell>
          <cell r="AE180" t="str">
            <v xml:space="preserve">  -----------------------</v>
          </cell>
          <cell r="AF180" t="str">
            <v xml:space="preserve">  -----------------------</v>
          </cell>
          <cell r="AG180" t="str">
            <v xml:space="preserve">  -----------------------</v>
          </cell>
          <cell r="AH180" t="str">
            <v xml:space="preserve">  -----------------------</v>
          </cell>
          <cell r="AI180" t="str">
            <v xml:space="preserve">  -----------------------</v>
          </cell>
          <cell r="AJ180" t="str">
            <v xml:space="preserve">  -----------------------</v>
          </cell>
          <cell r="AK180" t="str">
            <v xml:space="preserve">  -----------------------</v>
          </cell>
          <cell r="AL180" t="str">
            <v xml:space="preserve">  -----------------------</v>
          </cell>
          <cell r="AM180" t="str">
            <v xml:space="preserve">  -----------------------</v>
          </cell>
        </row>
        <row r="181">
          <cell r="C181">
            <v>16383.9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10000.1</v>
          </cell>
          <cell r="I181">
            <v>0</v>
          </cell>
          <cell r="J181">
            <v>0</v>
          </cell>
          <cell r="K181">
            <v>26384</v>
          </cell>
          <cell r="L181">
            <v>0</v>
          </cell>
          <cell r="M181">
            <v>0</v>
          </cell>
          <cell r="N181">
            <v>2802.48</v>
          </cell>
          <cell r="O181">
            <v>-250.2</v>
          </cell>
          <cell r="P181">
            <v>0</v>
          </cell>
          <cell r="Q181">
            <v>3274</v>
          </cell>
          <cell r="R181">
            <v>0</v>
          </cell>
          <cell r="S181">
            <v>3023.8</v>
          </cell>
          <cell r="T181">
            <v>736.84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6563.12</v>
          </cell>
          <cell r="AG181">
            <v>19820.88</v>
          </cell>
          <cell r="AH181">
            <v>503.62</v>
          </cell>
          <cell r="AI181">
            <v>906.54</v>
          </cell>
          <cell r="AJ181">
            <v>1747.24</v>
          </cell>
          <cell r="AK181">
            <v>575.58000000000004</v>
          </cell>
          <cell r="AL181">
            <v>527.67999999999995</v>
          </cell>
          <cell r="AM181">
            <v>14389.48</v>
          </cell>
        </row>
        <row r="183">
          <cell r="A183" t="str">
            <v>Departamento 4712 COM MUN ZAPOPAN</v>
          </cell>
        </row>
        <row r="184">
          <cell r="A184" t="str">
            <v>00850</v>
          </cell>
          <cell r="B184" t="str">
            <v>Becerra Iñiguez Julio Ricardo</v>
          </cell>
          <cell r="C184">
            <v>4251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4251</v>
          </cell>
          <cell r="L184">
            <v>0</v>
          </cell>
          <cell r="M184">
            <v>0</v>
          </cell>
          <cell r="N184">
            <v>0</v>
          </cell>
          <cell r="O184">
            <v>-377.42</v>
          </cell>
          <cell r="P184">
            <v>-133.86000000000001</v>
          </cell>
          <cell r="Q184">
            <v>243.58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-133.86000000000001</v>
          </cell>
          <cell r="AG184">
            <v>4384.8599999999997</v>
          </cell>
          <cell r="AH184">
            <v>116.72</v>
          </cell>
          <cell r="AI184">
            <v>210.12</v>
          </cell>
          <cell r="AJ184">
            <v>665.22</v>
          </cell>
          <cell r="AK184">
            <v>98.3</v>
          </cell>
          <cell r="AL184">
            <v>85.02</v>
          </cell>
          <cell r="AM184">
            <v>2457.46</v>
          </cell>
        </row>
        <row r="185">
          <cell r="A185" t="str">
            <v>00876</v>
          </cell>
          <cell r="B185" t="str">
            <v>Perez Palacios Jorge Antonio</v>
          </cell>
          <cell r="C185">
            <v>6000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2000</v>
          </cell>
          <cell r="I185">
            <v>0</v>
          </cell>
          <cell r="J185">
            <v>0</v>
          </cell>
          <cell r="K185">
            <v>8000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600.02</v>
          </cell>
          <cell r="R185">
            <v>0</v>
          </cell>
          <cell r="S185">
            <v>600.02</v>
          </cell>
          <cell r="T185">
            <v>214.86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814.88</v>
          </cell>
          <cell r="AG185">
            <v>7185.12</v>
          </cell>
          <cell r="AH185">
            <v>155.82</v>
          </cell>
          <cell r="AI185">
            <v>280.48</v>
          </cell>
          <cell r="AJ185">
            <v>713.54</v>
          </cell>
          <cell r="AK185">
            <v>178.08</v>
          </cell>
          <cell r="AL185">
            <v>160</v>
          </cell>
          <cell r="AM185">
            <v>4452.1400000000003</v>
          </cell>
        </row>
        <row r="186">
          <cell r="A186" t="str">
            <v>00927</v>
          </cell>
          <cell r="B186" t="str">
            <v>Coronado Rojas Jenifer Yaneth</v>
          </cell>
          <cell r="C186">
            <v>4500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3500</v>
          </cell>
          <cell r="I186">
            <v>0</v>
          </cell>
          <cell r="J186">
            <v>0</v>
          </cell>
          <cell r="K186">
            <v>8000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600.02</v>
          </cell>
          <cell r="R186">
            <v>0</v>
          </cell>
          <cell r="S186">
            <v>600.02</v>
          </cell>
          <cell r="T186">
            <v>207.66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807.68</v>
          </cell>
          <cell r="AG186">
            <v>7192.32</v>
          </cell>
          <cell r="AH186">
            <v>151.30000000000001</v>
          </cell>
          <cell r="AI186">
            <v>272.33999999999997</v>
          </cell>
          <cell r="AJ186">
            <v>706.16</v>
          </cell>
          <cell r="AK186">
            <v>172.9</v>
          </cell>
          <cell r="AL186">
            <v>160</v>
          </cell>
          <cell r="AM186">
            <v>4322.7</v>
          </cell>
        </row>
        <row r="187">
          <cell r="A187" t="str">
            <v>00935</v>
          </cell>
          <cell r="B187" t="str">
            <v>Ruiz Nuño Martha Guadalupe</v>
          </cell>
          <cell r="C187">
            <v>4500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2500</v>
          </cell>
          <cell r="I187">
            <v>0</v>
          </cell>
          <cell r="J187">
            <v>0</v>
          </cell>
          <cell r="K187">
            <v>7000</v>
          </cell>
          <cell r="L187">
            <v>0</v>
          </cell>
          <cell r="M187">
            <v>0</v>
          </cell>
          <cell r="N187">
            <v>0</v>
          </cell>
          <cell r="O187">
            <v>-250.2</v>
          </cell>
          <cell r="P187">
            <v>0</v>
          </cell>
          <cell r="Q187">
            <v>491.22</v>
          </cell>
          <cell r="R187">
            <v>0</v>
          </cell>
          <cell r="S187">
            <v>241.02</v>
          </cell>
          <cell r="T187">
            <v>181.98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423</v>
          </cell>
          <cell r="AG187">
            <v>6577</v>
          </cell>
          <cell r="AH187">
            <v>134.08000000000001</v>
          </cell>
          <cell r="AI187">
            <v>241.36</v>
          </cell>
          <cell r="AJ187">
            <v>682.58</v>
          </cell>
          <cell r="AK187">
            <v>153.24</v>
          </cell>
          <cell r="AL187">
            <v>140</v>
          </cell>
          <cell r="AM187">
            <v>3831</v>
          </cell>
        </row>
        <row r="188">
          <cell r="A188" t="str">
            <v>Total Depto</v>
          </cell>
          <cell r="C188" t="str">
            <v xml:space="preserve">  -----------------------</v>
          </cell>
          <cell r="D188" t="str">
            <v xml:space="preserve">  -----------------------</v>
          </cell>
          <cell r="E188" t="str">
            <v xml:space="preserve">  -----------------------</v>
          </cell>
          <cell r="F188" t="str">
            <v xml:space="preserve">  -----------------------</v>
          </cell>
          <cell r="G188" t="str">
            <v xml:space="preserve">  -----------------------</v>
          </cell>
          <cell r="H188" t="str">
            <v xml:space="preserve">  -----------------------</v>
          </cell>
          <cell r="I188" t="str">
            <v xml:space="preserve">  -----------------------</v>
          </cell>
          <cell r="J188" t="str">
            <v xml:space="preserve">  -----------------------</v>
          </cell>
          <cell r="K188" t="str">
            <v xml:space="preserve">  -----------------------</v>
          </cell>
          <cell r="L188" t="str">
            <v xml:space="preserve">  -----------------------</v>
          </cell>
          <cell r="M188" t="str">
            <v xml:space="preserve">  -----------------------</v>
          </cell>
          <cell r="N188" t="str">
            <v xml:space="preserve">  -----------------------</v>
          </cell>
          <cell r="O188" t="str">
            <v xml:space="preserve">  -----------------------</v>
          </cell>
          <cell r="P188" t="str">
            <v xml:space="preserve">  -----------------------</v>
          </cell>
          <cell r="Q188" t="str">
            <v xml:space="preserve">  -----------------------</v>
          </cell>
          <cell r="R188" t="str">
            <v xml:space="preserve">  -----------------------</v>
          </cell>
          <cell r="S188" t="str">
            <v xml:space="preserve">  -----------------------</v>
          </cell>
          <cell r="T188" t="str">
            <v xml:space="preserve">  -----------------------</v>
          </cell>
          <cell r="U188" t="str">
            <v xml:space="preserve">  -----------------------</v>
          </cell>
          <cell r="V188" t="str">
            <v xml:space="preserve">  -----------------------</v>
          </cell>
          <cell r="W188" t="str">
            <v xml:space="preserve">  -----------------------</v>
          </cell>
          <cell r="X188" t="str">
            <v xml:space="preserve">  -----------------------</v>
          </cell>
          <cell r="Y188" t="str">
            <v xml:space="preserve">  -----------------------</v>
          </cell>
          <cell r="Z188" t="str">
            <v xml:space="preserve">  -----------------------</v>
          </cell>
          <cell r="AA188" t="str">
            <v xml:space="preserve">  -----------------------</v>
          </cell>
          <cell r="AB188" t="str">
            <v xml:space="preserve">  -----------------------</v>
          </cell>
          <cell r="AC188" t="str">
            <v xml:space="preserve">  -----------------------</v>
          </cell>
          <cell r="AD188" t="str">
            <v xml:space="preserve">  -----------------------</v>
          </cell>
          <cell r="AE188" t="str">
            <v xml:space="preserve">  -----------------------</v>
          </cell>
          <cell r="AF188" t="str">
            <v xml:space="preserve">  -----------------------</v>
          </cell>
          <cell r="AG188" t="str">
            <v xml:space="preserve">  -----------------------</v>
          </cell>
          <cell r="AH188" t="str">
            <v xml:space="preserve">  -----------------------</v>
          </cell>
          <cell r="AI188" t="str">
            <v xml:space="preserve">  -----------------------</v>
          </cell>
          <cell r="AJ188" t="str">
            <v xml:space="preserve">  -----------------------</v>
          </cell>
          <cell r="AK188" t="str">
            <v xml:space="preserve">  -----------------------</v>
          </cell>
          <cell r="AL188" t="str">
            <v xml:space="preserve">  -----------------------</v>
          </cell>
          <cell r="AM188" t="str">
            <v xml:space="preserve">  -----------------------</v>
          </cell>
        </row>
        <row r="189">
          <cell r="C189">
            <v>19251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8000</v>
          </cell>
          <cell r="I189">
            <v>0</v>
          </cell>
          <cell r="J189">
            <v>0</v>
          </cell>
          <cell r="K189">
            <v>27251</v>
          </cell>
          <cell r="L189">
            <v>0</v>
          </cell>
          <cell r="M189">
            <v>0</v>
          </cell>
          <cell r="N189">
            <v>0</v>
          </cell>
          <cell r="O189">
            <v>-627.62</v>
          </cell>
          <cell r="P189">
            <v>-133.86000000000001</v>
          </cell>
          <cell r="Q189">
            <v>1934.84</v>
          </cell>
          <cell r="R189">
            <v>0</v>
          </cell>
          <cell r="S189">
            <v>1441.06</v>
          </cell>
          <cell r="T189">
            <v>604.5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1911.7</v>
          </cell>
          <cell r="AG189">
            <v>25339.3</v>
          </cell>
          <cell r="AH189">
            <v>557.91999999999996</v>
          </cell>
          <cell r="AI189">
            <v>1004.3</v>
          </cell>
          <cell r="AJ189">
            <v>2767.5</v>
          </cell>
          <cell r="AK189">
            <v>602.52</v>
          </cell>
          <cell r="AL189">
            <v>545.02</v>
          </cell>
          <cell r="AM189">
            <v>15063.3</v>
          </cell>
        </row>
        <row r="191">
          <cell r="A191" t="str">
            <v>Departamento 4741 COM MUN GUADALAJARA</v>
          </cell>
        </row>
        <row r="192">
          <cell r="A192" t="str">
            <v>00878</v>
          </cell>
          <cell r="B192" t="str">
            <v>Tovar Covarrubias Brianda Jackeline</v>
          </cell>
          <cell r="C192">
            <v>6378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6378</v>
          </cell>
          <cell r="L192">
            <v>0</v>
          </cell>
          <cell r="M192">
            <v>0</v>
          </cell>
          <cell r="N192">
            <v>0</v>
          </cell>
          <cell r="O192">
            <v>-250.2</v>
          </cell>
          <cell r="P192">
            <v>0</v>
          </cell>
          <cell r="Q192">
            <v>423.56</v>
          </cell>
          <cell r="R192">
            <v>0</v>
          </cell>
          <cell r="S192">
            <v>173.36</v>
          </cell>
          <cell r="T192">
            <v>175.14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348.5</v>
          </cell>
          <cell r="AG192">
            <v>6029.5</v>
          </cell>
          <cell r="AH192">
            <v>129.04</v>
          </cell>
          <cell r="AI192">
            <v>232.28</v>
          </cell>
          <cell r="AJ192">
            <v>677.52</v>
          </cell>
          <cell r="AK192">
            <v>147.47999999999999</v>
          </cell>
          <cell r="AL192">
            <v>127.56</v>
          </cell>
          <cell r="AM192">
            <v>3687.12</v>
          </cell>
        </row>
        <row r="193">
          <cell r="A193" t="str">
            <v>00880</v>
          </cell>
          <cell r="B193" t="str">
            <v>Macias Lopez Roberto</v>
          </cell>
          <cell r="C193">
            <v>4458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1860</v>
          </cell>
          <cell r="I193">
            <v>0</v>
          </cell>
          <cell r="J193">
            <v>0</v>
          </cell>
          <cell r="K193">
            <v>6318</v>
          </cell>
          <cell r="L193">
            <v>0</v>
          </cell>
          <cell r="M193">
            <v>0</v>
          </cell>
          <cell r="N193">
            <v>0</v>
          </cell>
          <cell r="O193">
            <v>-250.2</v>
          </cell>
          <cell r="P193">
            <v>0</v>
          </cell>
          <cell r="Q193">
            <v>417.02</v>
          </cell>
          <cell r="R193">
            <v>0</v>
          </cell>
          <cell r="S193">
            <v>166.82</v>
          </cell>
          <cell r="T193">
            <v>165.84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332.66</v>
          </cell>
          <cell r="AG193">
            <v>5985.34</v>
          </cell>
          <cell r="AH193">
            <v>122.22</v>
          </cell>
          <cell r="AI193">
            <v>219.98</v>
          </cell>
          <cell r="AJ193">
            <v>670.68</v>
          </cell>
          <cell r="AK193">
            <v>139.68</v>
          </cell>
          <cell r="AL193">
            <v>126.36</v>
          </cell>
          <cell r="AM193">
            <v>3491.84</v>
          </cell>
        </row>
        <row r="194">
          <cell r="A194" t="str">
            <v>00912</v>
          </cell>
          <cell r="B194" t="str">
            <v>Cuevas Chacon Jose Luis</v>
          </cell>
          <cell r="C194">
            <v>4723.5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4723.5</v>
          </cell>
          <cell r="L194">
            <v>0</v>
          </cell>
          <cell r="M194">
            <v>0</v>
          </cell>
          <cell r="N194">
            <v>0</v>
          </cell>
          <cell r="O194">
            <v>-320.60000000000002</v>
          </cell>
          <cell r="P194">
            <v>-46.78</v>
          </cell>
          <cell r="Q194">
            <v>273.82</v>
          </cell>
          <cell r="R194">
            <v>0</v>
          </cell>
          <cell r="S194">
            <v>0</v>
          </cell>
          <cell r="T194">
            <v>129.72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82.94</v>
          </cell>
          <cell r="AG194">
            <v>4640.5600000000004</v>
          </cell>
          <cell r="AH194">
            <v>95.58</v>
          </cell>
          <cell r="AI194">
            <v>172.04</v>
          </cell>
          <cell r="AJ194">
            <v>644.04</v>
          </cell>
          <cell r="AK194">
            <v>109.22</v>
          </cell>
          <cell r="AL194">
            <v>94.46</v>
          </cell>
          <cell r="AM194">
            <v>2730.66</v>
          </cell>
        </row>
        <row r="195">
          <cell r="A195" t="str">
            <v>Total Depto</v>
          </cell>
          <cell r="C195" t="str">
            <v xml:space="preserve">  -----------------------</v>
          </cell>
          <cell r="D195" t="str">
            <v xml:space="preserve">  -----------------------</v>
          </cell>
          <cell r="E195" t="str">
            <v xml:space="preserve">  -----------------------</v>
          </cell>
          <cell r="F195" t="str">
            <v xml:space="preserve">  -----------------------</v>
          </cell>
          <cell r="G195" t="str">
            <v xml:space="preserve">  -----------------------</v>
          </cell>
          <cell r="H195" t="str">
            <v xml:space="preserve">  -----------------------</v>
          </cell>
          <cell r="I195" t="str">
            <v xml:space="preserve">  -----------------------</v>
          </cell>
          <cell r="J195" t="str">
            <v xml:space="preserve">  -----------------------</v>
          </cell>
          <cell r="K195" t="str">
            <v xml:space="preserve">  -----------------------</v>
          </cell>
          <cell r="L195" t="str">
            <v xml:space="preserve">  -----------------------</v>
          </cell>
          <cell r="M195" t="str">
            <v xml:space="preserve">  -----------------------</v>
          </cell>
          <cell r="N195" t="str">
            <v xml:space="preserve">  -----------------------</v>
          </cell>
          <cell r="O195" t="str">
            <v xml:space="preserve">  -----------------------</v>
          </cell>
          <cell r="P195" t="str">
            <v xml:space="preserve">  -----------------------</v>
          </cell>
          <cell r="Q195" t="str">
            <v xml:space="preserve">  -----------------------</v>
          </cell>
          <cell r="R195" t="str">
            <v xml:space="preserve">  -----------------------</v>
          </cell>
          <cell r="S195" t="str">
            <v xml:space="preserve">  -----------------------</v>
          </cell>
          <cell r="T195" t="str">
            <v xml:space="preserve">  -----------------------</v>
          </cell>
          <cell r="U195" t="str">
            <v xml:space="preserve">  -----------------------</v>
          </cell>
          <cell r="V195" t="str">
            <v xml:space="preserve">  -----------------------</v>
          </cell>
          <cell r="W195" t="str">
            <v xml:space="preserve">  -----------------------</v>
          </cell>
          <cell r="X195" t="str">
            <v xml:space="preserve">  -----------------------</v>
          </cell>
          <cell r="Y195" t="str">
            <v xml:space="preserve">  -----------------------</v>
          </cell>
          <cell r="Z195" t="str">
            <v xml:space="preserve">  -----------------------</v>
          </cell>
          <cell r="AA195" t="str">
            <v xml:space="preserve">  -----------------------</v>
          </cell>
          <cell r="AB195" t="str">
            <v xml:space="preserve">  -----------------------</v>
          </cell>
          <cell r="AC195" t="str">
            <v xml:space="preserve">  -----------------------</v>
          </cell>
          <cell r="AD195" t="str">
            <v xml:space="preserve">  -----------------------</v>
          </cell>
          <cell r="AE195" t="str">
            <v xml:space="preserve">  -----------------------</v>
          </cell>
          <cell r="AF195" t="str">
            <v xml:space="preserve">  -----------------------</v>
          </cell>
          <cell r="AG195" t="str">
            <v xml:space="preserve">  -----------------------</v>
          </cell>
          <cell r="AH195" t="str">
            <v xml:space="preserve">  -----------------------</v>
          </cell>
          <cell r="AI195" t="str">
            <v xml:space="preserve">  -----------------------</v>
          </cell>
          <cell r="AJ195" t="str">
            <v xml:space="preserve">  -----------------------</v>
          </cell>
          <cell r="AK195" t="str">
            <v xml:space="preserve">  -----------------------</v>
          </cell>
          <cell r="AL195" t="str">
            <v xml:space="preserve">  -----------------------</v>
          </cell>
          <cell r="AM195" t="str">
            <v xml:space="preserve">  -----------------------</v>
          </cell>
        </row>
        <row r="196">
          <cell r="C196">
            <v>15559.5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1860</v>
          </cell>
          <cell r="I196">
            <v>0</v>
          </cell>
          <cell r="J196">
            <v>0</v>
          </cell>
          <cell r="K196">
            <v>17419.5</v>
          </cell>
          <cell r="L196">
            <v>0</v>
          </cell>
          <cell r="M196">
            <v>0</v>
          </cell>
          <cell r="N196">
            <v>0</v>
          </cell>
          <cell r="O196">
            <v>-821</v>
          </cell>
          <cell r="P196">
            <v>-46.78</v>
          </cell>
          <cell r="Q196">
            <v>1114.4000000000001</v>
          </cell>
          <cell r="R196">
            <v>0</v>
          </cell>
          <cell r="S196">
            <v>340.18</v>
          </cell>
          <cell r="T196">
            <v>470.7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764.1</v>
          </cell>
          <cell r="AG196">
            <v>16655.400000000001</v>
          </cell>
          <cell r="AH196">
            <v>346.84</v>
          </cell>
          <cell r="AI196">
            <v>624.29999999999995</v>
          </cell>
          <cell r="AJ196">
            <v>1992.24</v>
          </cell>
          <cell r="AK196">
            <v>396.38</v>
          </cell>
          <cell r="AL196">
            <v>348.38</v>
          </cell>
          <cell r="AM196">
            <v>9909.6200000000008</v>
          </cell>
        </row>
        <row r="198">
          <cell r="A198" t="str">
            <v>Departamento 4794 COM MUN TEPATITLAN DE MORELOS</v>
          </cell>
        </row>
        <row r="199">
          <cell r="A199" t="str">
            <v>00279</v>
          </cell>
          <cell r="B199" t="str">
            <v>Bravo Garcia Andrea Nallely</v>
          </cell>
          <cell r="C199">
            <v>4458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1842</v>
          </cell>
          <cell r="I199">
            <v>0</v>
          </cell>
          <cell r="J199">
            <v>0</v>
          </cell>
          <cell r="K199">
            <v>6300</v>
          </cell>
          <cell r="L199">
            <v>0</v>
          </cell>
          <cell r="M199">
            <v>0</v>
          </cell>
          <cell r="N199">
            <v>0</v>
          </cell>
          <cell r="O199">
            <v>-250.2</v>
          </cell>
          <cell r="P199">
            <v>0</v>
          </cell>
          <cell r="Q199">
            <v>415.06</v>
          </cell>
          <cell r="R199">
            <v>0</v>
          </cell>
          <cell r="S199">
            <v>164.86</v>
          </cell>
          <cell r="T199">
            <v>165.44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330.3</v>
          </cell>
          <cell r="AG199">
            <v>5969.7</v>
          </cell>
          <cell r="AH199">
            <v>121.9</v>
          </cell>
          <cell r="AI199">
            <v>219.42</v>
          </cell>
          <cell r="AJ199">
            <v>670.38</v>
          </cell>
          <cell r="AK199">
            <v>139.32</v>
          </cell>
          <cell r="AL199">
            <v>126</v>
          </cell>
          <cell r="AM199">
            <v>3483</v>
          </cell>
        </row>
        <row r="200">
          <cell r="A200" t="str">
            <v>Total Depto</v>
          </cell>
          <cell r="C200" t="str">
            <v xml:space="preserve">  -----------------------</v>
          </cell>
          <cell r="D200" t="str">
            <v xml:space="preserve">  -----------------------</v>
          </cell>
          <cell r="E200" t="str">
            <v xml:space="preserve">  -----------------------</v>
          </cell>
          <cell r="F200" t="str">
            <v xml:space="preserve">  -----------------------</v>
          </cell>
          <cell r="G200" t="str">
            <v xml:space="preserve">  -----------------------</v>
          </cell>
          <cell r="H200" t="str">
            <v xml:space="preserve">  -----------------------</v>
          </cell>
          <cell r="I200" t="str">
            <v xml:space="preserve">  -----------------------</v>
          </cell>
          <cell r="J200" t="str">
            <v xml:space="preserve">  -----------------------</v>
          </cell>
          <cell r="K200" t="str">
            <v xml:space="preserve">  -----------------------</v>
          </cell>
          <cell r="L200" t="str">
            <v xml:space="preserve">  -----------------------</v>
          </cell>
          <cell r="M200" t="str">
            <v xml:space="preserve">  -----------------------</v>
          </cell>
          <cell r="N200" t="str">
            <v xml:space="preserve">  -----------------------</v>
          </cell>
          <cell r="O200" t="str">
            <v xml:space="preserve">  -----------------------</v>
          </cell>
          <cell r="P200" t="str">
            <v xml:space="preserve">  -----------------------</v>
          </cell>
          <cell r="Q200" t="str">
            <v xml:space="preserve">  -----------------------</v>
          </cell>
          <cell r="R200" t="str">
            <v xml:space="preserve">  -----------------------</v>
          </cell>
          <cell r="S200" t="str">
            <v xml:space="preserve">  -----------------------</v>
          </cell>
          <cell r="T200" t="str">
            <v xml:space="preserve">  -----------------------</v>
          </cell>
          <cell r="U200" t="str">
            <v xml:space="preserve">  -----------------------</v>
          </cell>
          <cell r="V200" t="str">
            <v xml:space="preserve">  -----------------------</v>
          </cell>
          <cell r="W200" t="str">
            <v xml:space="preserve">  -----------------------</v>
          </cell>
          <cell r="X200" t="str">
            <v xml:space="preserve">  -----------------------</v>
          </cell>
          <cell r="Y200" t="str">
            <v xml:space="preserve">  -----------------------</v>
          </cell>
          <cell r="Z200" t="str">
            <v xml:space="preserve">  -----------------------</v>
          </cell>
          <cell r="AA200" t="str">
            <v xml:space="preserve">  -----------------------</v>
          </cell>
          <cell r="AB200" t="str">
            <v xml:space="preserve">  -----------------------</v>
          </cell>
          <cell r="AC200" t="str">
            <v xml:space="preserve">  -----------------------</v>
          </cell>
          <cell r="AD200" t="str">
            <v xml:space="preserve">  -----------------------</v>
          </cell>
          <cell r="AE200" t="str">
            <v xml:space="preserve">  -----------------------</v>
          </cell>
          <cell r="AF200" t="str">
            <v xml:space="preserve">  -----------------------</v>
          </cell>
          <cell r="AG200" t="str">
            <v xml:space="preserve">  -----------------------</v>
          </cell>
          <cell r="AH200" t="str">
            <v xml:space="preserve">  -----------------------</v>
          </cell>
          <cell r="AI200" t="str">
            <v xml:space="preserve">  -----------------------</v>
          </cell>
          <cell r="AJ200" t="str">
            <v xml:space="preserve">  -----------------------</v>
          </cell>
          <cell r="AK200" t="str">
            <v xml:space="preserve">  -----------------------</v>
          </cell>
          <cell r="AL200" t="str">
            <v xml:space="preserve">  -----------------------</v>
          </cell>
          <cell r="AM200" t="str">
            <v xml:space="preserve">  -----------------------</v>
          </cell>
        </row>
        <row r="201">
          <cell r="C201">
            <v>4458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1842</v>
          </cell>
          <cell r="I201">
            <v>0</v>
          </cell>
          <cell r="J201">
            <v>0</v>
          </cell>
          <cell r="K201">
            <v>6300</v>
          </cell>
          <cell r="L201">
            <v>0</v>
          </cell>
          <cell r="M201">
            <v>0</v>
          </cell>
          <cell r="N201">
            <v>0</v>
          </cell>
          <cell r="O201">
            <v>-250.2</v>
          </cell>
          <cell r="P201">
            <v>0</v>
          </cell>
          <cell r="Q201">
            <v>415.06</v>
          </cell>
          <cell r="R201">
            <v>0</v>
          </cell>
          <cell r="S201">
            <v>164.86</v>
          </cell>
          <cell r="T201">
            <v>165.44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330.3</v>
          </cell>
          <cell r="AG201">
            <v>5969.7</v>
          </cell>
          <cell r="AH201">
            <v>121.9</v>
          </cell>
          <cell r="AI201">
            <v>219.42</v>
          </cell>
          <cell r="AJ201">
            <v>670.38</v>
          </cell>
          <cell r="AK201">
            <v>139.32</v>
          </cell>
          <cell r="AL201">
            <v>126</v>
          </cell>
          <cell r="AM201">
            <v>3483</v>
          </cell>
        </row>
        <row r="203">
          <cell r="A203" t="str">
            <v>Departamento 4799 COM MUN TLAQUEPAQUE</v>
          </cell>
        </row>
        <row r="204">
          <cell r="A204" t="str">
            <v>00873</v>
          </cell>
          <cell r="B204" t="str">
            <v>Gonzalez Real  Blanca Lucero</v>
          </cell>
          <cell r="C204">
            <v>4251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96</v>
          </cell>
          <cell r="I204">
            <v>0</v>
          </cell>
          <cell r="J204">
            <v>0</v>
          </cell>
          <cell r="K204">
            <v>4347</v>
          </cell>
          <cell r="L204">
            <v>0</v>
          </cell>
          <cell r="M204">
            <v>0</v>
          </cell>
          <cell r="N204">
            <v>0</v>
          </cell>
          <cell r="O204">
            <v>-377.42</v>
          </cell>
          <cell r="P204">
            <v>-127.72</v>
          </cell>
          <cell r="Q204">
            <v>249.72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-127.72</v>
          </cell>
          <cell r="AG204">
            <v>4474.72</v>
          </cell>
          <cell r="AH204">
            <v>118.98</v>
          </cell>
          <cell r="AI204">
            <v>214.16</v>
          </cell>
          <cell r="AJ204">
            <v>667.44</v>
          </cell>
          <cell r="AK204">
            <v>100.18</v>
          </cell>
          <cell r="AL204">
            <v>86.94</v>
          </cell>
          <cell r="AM204">
            <v>2504.6999999999998</v>
          </cell>
        </row>
        <row r="205">
          <cell r="A205" t="str">
            <v>Total Depto</v>
          </cell>
          <cell r="C205" t="str">
            <v xml:space="preserve">  -----------------------</v>
          </cell>
          <cell r="D205" t="str">
            <v xml:space="preserve">  -----------------------</v>
          </cell>
          <cell r="E205" t="str">
            <v xml:space="preserve">  -----------------------</v>
          </cell>
          <cell r="F205" t="str">
            <v xml:space="preserve">  -----------------------</v>
          </cell>
          <cell r="G205" t="str">
            <v xml:space="preserve">  -----------------------</v>
          </cell>
          <cell r="H205" t="str">
            <v xml:space="preserve">  -----------------------</v>
          </cell>
          <cell r="I205" t="str">
            <v xml:space="preserve">  -----------------------</v>
          </cell>
          <cell r="J205" t="str">
            <v xml:space="preserve">  -----------------------</v>
          </cell>
          <cell r="K205" t="str">
            <v xml:space="preserve">  -----------------------</v>
          </cell>
          <cell r="L205" t="str">
            <v xml:space="preserve">  -----------------------</v>
          </cell>
          <cell r="M205" t="str">
            <v xml:space="preserve">  -----------------------</v>
          </cell>
          <cell r="N205" t="str">
            <v xml:space="preserve">  -----------------------</v>
          </cell>
          <cell r="O205" t="str">
            <v xml:space="preserve">  -----------------------</v>
          </cell>
          <cell r="P205" t="str">
            <v xml:space="preserve">  -----------------------</v>
          </cell>
          <cell r="Q205" t="str">
            <v xml:space="preserve">  -----------------------</v>
          </cell>
          <cell r="R205" t="str">
            <v xml:space="preserve">  -----------------------</v>
          </cell>
          <cell r="S205" t="str">
            <v xml:space="preserve">  -----------------------</v>
          </cell>
          <cell r="T205" t="str">
            <v xml:space="preserve">  -----------------------</v>
          </cell>
          <cell r="U205" t="str">
            <v xml:space="preserve">  -----------------------</v>
          </cell>
          <cell r="V205" t="str">
            <v xml:space="preserve">  -----------------------</v>
          </cell>
          <cell r="W205" t="str">
            <v xml:space="preserve">  -----------------------</v>
          </cell>
          <cell r="X205" t="str">
            <v xml:space="preserve">  -----------------------</v>
          </cell>
          <cell r="Y205" t="str">
            <v xml:space="preserve">  -----------------------</v>
          </cell>
          <cell r="Z205" t="str">
            <v xml:space="preserve">  -----------------------</v>
          </cell>
          <cell r="AA205" t="str">
            <v xml:space="preserve">  -----------------------</v>
          </cell>
          <cell r="AB205" t="str">
            <v xml:space="preserve">  -----------------------</v>
          </cell>
          <cell r="AC205" t="str">
            <v xml:space="preserve">  -----------------------</v>
          </cell>
          <cell r="AD205" t="str">
            <v xml:space="preserve">  -----------------------</v>
          </cell>
          <cell r="AE205" t="str">
            <v xml:space="preserve">  -----------------------</v>
          </cell>
          <cell r="AF205" t="str">
            <v xml:space="preserve">  -----------------------</v>
          </cell>
          <cell r="AG205" t="str">
            <v xml:space="preserve">  -----------------------</v>
          </cell>
          <cell r="AH205" t="str">
            <v xml:space="preserve">  -----------------------</v>
          </cell>
          <cell r="AI205" t="str">
            <v xml:space="preserve">  -----------------------</v>
          </cell>
          <cell r="AJ205" t="str">
            <v xml:space="preserve">  -----------------------</v>
          </cell>
          <cell r="AK205" t="str">
            <v xml:space="preserve">  -----------------------</v>
          </cell>
          <cell r="AL205" t="str">
            <v xml:space="preserve">  -----------------------</v>
          </cell>
          <cell r="AM205" t="str">
            <v xml:space="preserve">  -----------------------</v>
          </cell>
        </row>
        <row r="206">
          <cell r="C206">
            <v>4251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96</v>
          </cell>
          <cell r="I206">
            <v>0</v>
          </cell>
          <cell r="J206">
            <v>0</v>
          </cell>
          <cell r="K206">
            <v>4347</v>
          </cell>
          <cell r="L206">
            <v>0</v>
          </cell>
          <cell r="M206">
            <v>0</v>
          </cell>
          <cell r="N206">
            <v>0</v>
          </cell>
          <cell r="O206">
            <v>-377.42</v>
          </cell>
          <cell r="P206">
            <v>-127.72</v>
          </cell>
          <cell r="Q206">
            <v>249.72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-127.72</v>
          </cell>
          <cell r="AG206">
            <v>4474.72</v>
          </cell>
          <cell r="AH206">
            <v>118.98</v>
          </cell>
          <cell r="AI206">
            <v>214.16</v>
          </cell>
          <cell r="AJ206">
            <v>667.44</v>
          </cell>
          <cell r="AK206">
            <v>100.18</v>
          </cell>
          <cell r="AL206">
            <v>86.94</v>
          </cell>
          <cell r="AM206">
            <v>2504.6999999999998</v>
          </cell>
        </row>
        <row r="208">
          <cell r="A208" t="str">
            <v>Departamento 9114 INSTITUTO REYES HEROLES</v>
          </cell>
        </row>
        <row r="209">
          <cell r="A209" t="str">
            <v>00093</v>
          </cell>
          <cell r="B209" t="str">
            <v>Hernandez Virgen Veronica</v>
          </cell>
          <cell r="C209">
            <v>9168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9168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727.1</v>
          </cell>
          <cell r="R209">
            <v>0</v>
          </cell>
          <cell r="S209">
            <v>727.1</v>
          </cell>
          <cell r="T209">
            <v>261.86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988.96</v>
          </cell>
          <cell r="AG209">
            <v>8179.04</v>
          </cell>
          <cell r="AH209">
            <v>185.5</v>
          </cell>
          <cell r="AI209">
            <v>333.9</v>
          </cell>
          <cell r="AJ209">
            <v>761.86</v>
          </cell>
          <cell r="AK209">
            <v>212</v>
          </cell>
          <cell r="AL209">
            <v>183.36</v>
          </cell>
          <cell r="AM209">
            <v>5299.94</v>
          </cell>
        </row>
        <row r="210">
          <cell r="A210" t="str">
            <v>00945</v>
          </cell>
          <cell r="B210" t="str">
            <v>Velasco Figueroa Dario Roberto</v>
          </cell>
          <cell r="C210">
            <v>10440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6989.48</v>
          </cell>
          <cell r="I210">
            <v>0</v>
          </cell>
          <cell r="J210">
            <v>0</v>
          </cell>
          <cell r="K210">
            <v>17429.48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2300.7399999999998</v>
          </cell>
          <cell r="R210">
            <v>0</v>
          </cell>
          <cell r="S210">
            <v>2300.7399999999998</v>
          </cell>
          <cell r="T210">
            <v>302.7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2603.44</v>
          </cell>
          <cell r="AG210">
            <v>14826.04</v>
          </cell>
          <cell r="AH210">
            <v>211.24</v>
          </cell>
          <cell r="AI210">
            <v>380.22</v>
          </cell>
          <cell r="AJ210">
            <v>803.78</v>
          </cell>
          <cell r="AK210">
            <v>241.42</v>
          </cell>
          <cell r="AL210">
            <v>348.58</v>
          </cell>
          <cell r="AM210">
            <v>6035.36</v>
          </cell>
        </row>
        <row r="211">
          <cell r="A211" t="str">
            <v>Total Depto</v>
          </cell>
          <cell r="C211" t="str">
            <v xml:space="preserve">  -----------------------</v>
          </cell>
          <cell r="D211" t="str">
            <v xml:space="preserve">  -----------------------</v>
          </cell>
          <cell r="E211" t="str">
            <v xml:space="preserve">  -----------------------</v>
          </cell>
          <cell r="F211" t="str">
            <v xml:space="preserve">  -----------------------</v>
          </cell>
          <cell r="G211" t="str">
            <v xml:space="preserve">  -----------------------</v>
          </cell>
          <cell r="H211" t="str">
            <v xml:space="preserve">  -----------------------</v>
          </cell>
          <cell r="I211" t="str">
            <v xml:space="preserve">  -----------------------</v>
          </cell>
          <cell r="J211" t="str">
            <v xml:space="preserve">  -----------------------</v>
          </cell>
          <cell r="K211" t="str">
            <v xml:space="preserve">  -----------------------</v>
          </cell>
          <cell r="L211" t="str">
            <v xml:space="preserve">  -----------------------</v>
          </cell>
          <cell r="M211" t="str">
            <v xml:space="preserve">  -----------------------</v>
          </cell>
          <cell r="N211" t="str">
            <v xml:space="preserve">  -----------------------</v>
          </cell>
          <cell r="O211" t="str">
            <v xml:space="preserve">  -----------------------</v>
          </cell>
          <cell r="P211" t="str">
            <v xml:space="preserve">  -----------------------</v>
          </cell>
          <cell r="Q211" t="str">
            <v xml:space="preserve">  -----------------------</v>
          </cell>
          <cell r="R211" t="str">
            <v xml:space="preserve">  -----------------------</v>
          </cell>
          <cell r="S211" t="str">
            <v xml:space="preserve">  -----------------------</v>
          </cell>
          <cell r="T211" t="str">
            <v xml:space="preserve">  -----------------------</v>
          </cell>
          <cell r="U211" t="str">
            <v xml:space="preserve">  -----------------------</v>
          </cell>
          <cell r="V211" t="str">
            <v xml:space="preserve">  -----------------------</v>
          </cell>
          <cell r="W211" t="str">
            <v xml:space="preserve">  -----------------------</v>
          </cell>
          <cell r="X211" t="str">
            <v xml:space="preserve">  -----------------------</v>
          </cell>
          <cell r="Y211" t="str">
            <v xml:space="preserve">  -----------------------</v>
          </cell>
          <cell r="Z211" t="str">
            <v xml:space="preserve">  -----------------------</v>
          </cell>
          <cell r="AA211" t="str">
            <v xml:space="preserve">  -----------------------</v>
          </cell>
          <cell r="AB211" t="str">
            <v xml:space="preserve">  -----------------------</v>
          </cell>
          <cell r="AC211" t="str">
            <v xml:space="preserve">  -----------------------</v>
          </cell>
          <cell r="AD211" t="str">
            <v xml:space="preserve">  -----------------------</v>
          </cell>
          <cell r="AE211" t="str">
            <v xml:space="preserve">  -----------------------</v>
          </cell>
          <cell r="AF211" t="str">
            <v xml:space="preserve">  -----------------------</v>
          </cell>
          <cell r="AG211" t="str">
            <v xml:space="preserve">  -----------------------</v>
          </cell>
          <cell r="AH211" t="str">
            <v xml:space="preserve">  -----------------------</v>
          </cell>
          <cell r="AI211" t="str">
            <v xml:space="preserve">  -----------------------</v>
          </cell>
          <cell r="AJ211" t="str">
            <v xml:space="preserve">  -----------------------</v>
          </cell>
          <cell r="AK211" t="str">
            <v xml:space="preserve">  -----------------------</v>
          </cell>
          <cell r="AL211" t="str">
            <v xml:space="preserve">  -----------------------</v>
          </cell>
          <cell r="AM211" t="str">
            <v xml:space="preserve">  -----------------------</v>
          </cell>
        </row>
        <row r="212">
          <cell r="C212">
            <v>19608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6989.48</v>
          </cell>
          <cell r="I212">
            <v>0</v>
          </cell>
          <cell r="J212">
            <v>0</v>
          </cell>
          <cell r="K212">
            <v>26597.48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3027.84</v>
          </cell>
          <cell r="R212">
            <v>0</v>
          </cell>
          <cell r="S212">
            <v>3027.84</v>
          </cell>
          <cell r="T212">
            <v>564.55999999999995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3592.4</v>
          </cell>
          <cell r="AG212">
            <v>23005.08</v>
          </cell>
          <cell r="AH212">
            <v>396.74</v>
          </cell>
          <cell r="AI212">
            <v>714.12</v>
          </cell>
          <cell r="AJ212">
            <v>1565.64</v>
          </cell>
          <cell r="AK212">
            <v>453.42</v>
          </cell>
          <cell r="AL212">
            <v>531.94000000000005</v>
          </cell>
          <cell r="AM212">
            <v>11335.3</v>
          </cell>
        </row>
        <row r="214">
          <cell r="A214" t="str">
            <v>Departamento 9115 CDE COORD DE ORG Y CONSERVACION DE ARCHI</v>
          </cell>
        </row>
        <row r="215">
          <cell r="A215" t="str">
            <v>00216</v>
          </cell>
          <cell r="B215" t="str">
            <v>Decena Hernandez Lizette</v>
          </cell>
          <cell r="C215">
            <v>10446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10446</v>
          </cell>
          <cell r="L215">
            <v>0</v>
          </cell>
          <cell r="M215">
            <v>0</v>
          </cell>
          <cell r="N215">
            <v>4041.87</v>
          </cell>
          <cell r="O215">
            <v>0</v>
          </cell>
          <cell r="P215">
            <v>0</v>
          </cell>
          <cell r="Q215">
            <v>915.2</v>
          </cell>
          <cell r="R215">
            <v>0</v>
          </cell>
          <cell r="S215">
            <v>915.2</v>
          </cell>
          <cell r="T215">
            <v>302.86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5259.93</v>
          </cell>
          <cell r="AG215">
            <v>5186.07</v>
          </cell>
          <cell r="AH215">
            <v>211.36</v>
          </cell>
          <cell r="AI215">
            <v>380.44</v>
          </cell>
          <cell r="AJ215">
            <v>803.96</v>
          </cell>
          <cell r="AK215">
            <v>241.54</v>
          </cell>
          <cell r="AL215">
            <v>208.92</v>
          </cell>
          <cell r="AM215">
            <v>6038.64</v>
          </cell>
        </row>
        <row r="216">
          <cell r="A216" t="str">
            <v>Total Depto</v>
          </cell>
          <cell r="C216" t="str">
            <v xml:space="preserve">  -----------------------</v>
          </cell>
          <cell r="D216" t="str">
            <v xml:space="preserve">  -----------------------</v>
          </cell>
          <cell r="E216" t="str">
            <v xml:space="preserve">  -----------------------</v>
          </cell>
          <cell r="F216" t="str">
            <v xml:space="preserve">  -----------------------</v>
          </cell>
          <cell r="G216" t="str">
            <v xml:space="preserve">  -----------------------</v>
          </cell>
          <cell r="H216" t="str">
            <v xml:space="preserve">  -----------------------</v>
          </cell>
          <cell r="I216" t="str">
            <v xml:space="preserve">  -----------------------</v>
          </cell>
          <cell r="J216" t="str">
            <v xml:space="preserve">  -----------------------</v>
          </cell>
          <cell r="K216" t="str">
            <v xml:space="preserve">  -----------------------</v>
          </cell>
          <cell r="L216" t="str">
            <v xml:space="preserve">  -----------------------</v>
          </cell>
          <cell r="M216" t="str">
            <v xml:space="preserve">  -----------------------</v>
          </cell>
          <cell r="N216" t="str">
            <v xml:space="preserve">  -----------------------</v>
          </cell>
          <cell r="O216" t="str">
            <v xml:space="preserve">  -----------------------</v>
          </cell>
          <cell r="P216" t="str">
            <v xml:space="preserve">  -----------------------</v>
          </cell>
          <cell r="Q216" t="str">
            <v xml:space="preserve">  -----------------------</v>
          </cell>
          <cell r="R216" t="str">
            <v xml:space="preserve">  -----------------------</v>
          </cell>
          <cell r="S216" t="str">
            <v xml:space="preserve">  -----------------------</v>
          </cell>
          <cell r="T216" t="str">
            <v xml:space="preserve">  -----------------------</v>
          </cell>
          <cell r="U216" t="str">
            <v xml:space="preserve">  -----------------------</v>
          </cell>
          <cell r="V216" t="str">
            <v xml:space="preserve">  -----------------------</v>
          </cell>
          <cell r="W216" t="str">
            <v xml:space="preserve">  -----------------------</v>
          </cell>
          <cell r="X216" t="str">
            <v xml:space="preserve">  -----------------------</v>
          </cell>
          <cell r="Y216" t="str">
            <v xml:space="preserve">  -----------------------</v>
          </cell>
          <cell r="Z216" t="str">
            <v xml:space="preserve">  -----------------------</v>
          </cell>
          <cell r="AA216" t="str">
            <v xml:space="preserve">  -----------------------</v>
          </cell>
          <cell r="AB216" t="str">
            <v xml:space="preserve">  -----------------------</v>
          </cell>
          <cell r="AC216" t="str">
            <v xml:space="preserve">  -----------------------</v>
          </cell>
          <cell r="AD216" t="str">
            <v xml:space="preserve">  -----------------------</v>
          </cell>
          <cell r="AE216" t="str">
            <v xml:space="preserve">  -----------------------</v>
          </cell>
          <cell r="AF216" t="str">
            <v xml:space="preserve">  -----------------------</v>
          </cell>
          <cell r="AG216" t="str">
            <v xml:space="preserve">  -----------------------</v>
          </cell>
          <cell r="AH216" t="str">
            <v xml:space="preserve">  -----------------------</v>
          </cell>
          <cell r="AI216" t="str">
            <v xml:space="preserve">  -----------------------</v>
          </cell>
          <cell r="AJ216" t="str">
            <v xml:space="preserve">  -----------------------</v>
          </cell>
          <cell r="AK216" t="str">
            <v xml:space="preserve">  -----------------------</v>
          </cell>
          <cell r="AL216" t="str">
            <v xml:space="preserve">  -----------------------</v>
          </cell>
          <cell r="AM216" t="str">
            <v xml:space="preserve">  -----------------------</v>
          </cell>
        </row>
        <row r="217">
          <cell r="C217">
            <v>10446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10446</v>
          </cell>
          <cell r="L217">
            <v>0</v>
          </cell>
          <cell r="M217">
            <v>0</v>
          </cell>
          <cell r="N217">
            <v>4041.87</v>
          </cell>
          <cell r="O217">
            <v>0</v>
          </cell>
          <cell r="P217">
            <v>0</v>
          </cell>
          <cell r="Q217">
            <v>915.2</v>
          </cell>
          <cell r="R217">
            <v>0</v>
          </cell>
          <cell r="S217">
            <v>915.2</v>
          </cell>
          <cell r="T217">
            <v>302.86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5259.93</v>
          </cell>
          <cell r="AG217">
            <v>5186.07</v>
          </cell>
          <cell r="AH217">
            <v>211.36</v>
          </cell>
          <cell r="AI217">
            <v>380.44</v>
          </cell>
          <cell r="AJ217">
            <v>803.96</v>
          </cell>
          <cell r="AK217">
            <v>241.54</v>
          </cell>
          <cell r="AL217">
            <v>208.92</v>
          </cell>
          <cell r="AM217">
            <v>6038.64</v>
          </cell>
        </row>
        <row r="219">
          <cell r="A219"/>
          <cell r="C219" t="str">
            <v xml:space="preserve">  =============</v>
          </cell>
          <cell r="D219" t="str">
            <v xml:space="preserve">  =============</v>
          </cell>
          <cell r="E219" t="str">
            <v xml:space="preserve">  =============</v>
          </cell>
          <cell r="F219" t="str">
            <v xml:space="preserve">  =============</v>
          </cell>
          <cell r="G219" t="str">
            <v xml:space="preserve">  =============</v>
          </cell>
          <cell r="H219" t="str">
            <v xml:space="preserve">  =============</v>
          </cell>
          <cell r="I219" t="str">
            <v xml:space="preserve">  =============</v>
          </cell>
          <cell r="J219" t="str">
            <v xml:space="preserve">  =============</v>
          </cell>
          <cell r="K219" t="str">
            <v xml:space="preserve">  =============</v>
          </cell>
          <cell r="L219" t="str">
            <v xml:space="preserve">  =============</v>
          </cell>
          <cell r="M219" t="str">
            <v xml:space="preserve">  =============</v>
          </cell>
          <cell r="N219" t="str">
            <v xml:space="preserve">  =============</v>
          </cell>
          <cell r="O219" t="str">
            <v xml:space="preserve">  =============</v>
          </cell>
          <cell r="P219" t="str">
            <v xml:space="preserve">  =============</v>
          </cell>
          <cell r="Q219" t="str">
            <v xml:space="preserve">  =============</v>
          </cell>
          <cell r="R219" t="str">
            <v xml:space="preserve">  =============</v>
          </cell>
          <cell r="S219" t="str">
            <v xml:space="preserve">  =============</v>
          </cell>
          <cell r="T219" t="str">
            <v xml:space="preserve">  =============</v>
          </cell>
          <cell r="U219" t="str">
            <v xml:space="preserve">  =============</v>
          </cell>
          <cell r="V219" t="str">
            <v xml:space="preserve">  =============</v>
          </cell>
          <cell r="W219" t="str">
            <v xml:space="preserve">  =============</v>
          </cell>
          <cell r="X219" t="str">
            <v xml:space="preserve">  =============</v>
          </cell>
          <cell r="Y219" t="str">
            <v xml:space="preserve">  =============</v>
          </cell>
          <cell r="Z219" t="str">
            <v xml:space="preserve">  =============</v>
          </cell>
          <cell r="AA219" t="str">
            <v xml:space="preserve">  =============</v>
          </cell>
          <cell r="AB219" t="str">
            <v xml:space="preserve">  =============</v>
          </cell>
          <cell r="AC219" t="str">
            <v xml:space="preserve">  =============</v>
          </cell>
          <cell r="AD219" t="str">
            <v xml:space="preserve">  =============</v>
          </cell>
          <cell r="AE219" t="str">
            <v xml:space="preserve">  =============</v>
          </cell>
          <cell r="AF219" t="str">
            <v xml:space="preserve">  =============</v>
          </cell>
          <cell r="AG219" t="str">
            <v xml:space="preserve">  =============</v>
          </cell>
          <cell r="AH219" t="str">
            <v xml:space="preserve">  =============</v>
          </cell>
          <cell r="AI219" t="str">
            <v xml:space="preserve">  =============</v>
          </cell>
          <cell r="AJ219" t="str">
            <v xml:space="preserve">  =============</v>
          </cell>
          <cell r="AK219" t="str">
            <v xml:space="preserve">  =============</v>
          </cell>
          <cell r="AL219" t="str">
            <v xml:space="preserve">  =============</v>
          </cell>
          <cell r="AM219" t="str">
            <v xml:space="preserve">  =============</v>
          </cell>
        </row>
        <row r="220">
          <cell r="A220" t="str">
            <v>Total Gral.</v>
          </cell>
          <cell r="B220" t="str">
            <v xml:space="preserve"> </v>
          </cell>
          <cell r="C220">
            <v>722432.68</v>
          </cell>
          <cell r="D220">
            <v>8949.81</v>
          </cell>
          <cell r="E220">
            <v>0</v>
          </cell>
          <cell r="F220">
            <v>598.35</v>
          </cell>
          <cell r="G220">
            <v>4273.97</v>
          </cell>
          <cell r="H220">
            <v>226241.35</v>
          </cell>
          <cell r="I220">
            <v>0</v>
          </cell>
          <cell r="J220">
            <v>0</v>
          </cell>
          <cell r="K220">
            <v>962496.16</v>
          </cell>
          <cell r="L220">
            <v>0</v>
          </cell>
          <cell r="M220">
            <v>18624.84</v>
          </cell>
          <cell r="N220">
            <v>24387.599999999999</v>
          </cell>
          <cell r="O220">
            <v>-9006.58</v>
          </cell>
          <cell r="P220">
            <v>-1378.38</v>
          </cell>
          <cell r="Q220">
            <v>97661.73</v>
          </cell>
          <cell r="R220">
            <v>0</v>
          </cell>
          <cell r="S220">
            <v>90128.88</v>
          </cell>
          <cell r="T220">
            <v>25353.87</v>
          </cell>
          <cell r="U220">
            <v>13550</v>
          </cell>
          <cell r="V220">
            <v>0</v>
          </cell>
          <cell r="W220">
            <v>8.56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148.72</v>
          </cell>
          <cell r="AE220">
            <v>0</v>
          </cell>
          <cell r="AF220">
            <v>170824.09</v>
          </cell>
          <cell r="AG220">
            <v>791672.07</v>
          </cell>
          <cell r="AH220">
            <v>18604.53</v>
          </cell>
          <cell r="AI220">
            <v>33488.230000000003</v>
          </cell>
          <cell r="AJ220">
            <v>73108.47</v>
          </cell>
          <cell r="AK220">
            <v>21043.63</v>
          </cell>
          <cell r="AL220">
            <v>19249.91</v>
          </cell>
          <cell r="AM220">
            <v>524286.15</v>
          </cell>
        </row>
        <row r="222"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  <cell r="P222" t="str">
            <v xml:space="preserve"> </v>
          </cell>
          <cell r="Q222" t="str">
            <v xml:space="preserve"> </v>
          </cell>
          <cell r="R222" t="str">
            <v xml:space="preserve"> </v>
          </cell>
          <cell r="S222" t="str">
            <v xml:space="preserve"> </v>
          </cell>
          <cell r="T222" t="str">
            <v xml:space="preserve"> </v>
          </cell>
          <cell r="U222" t="str">
            <v xml:space="preserve"> </v>
          </cell>
          <cell r="V222" t="str">
            <v xml:space="preserve"> </v>
          </cell>
          <cell r="W222" t="str">
            <v xml:space="preserve"> </v>
          </cell>
          <cell r="X222" t="str">
            <v xml:space="preserve"> </v>
          </cell>
          <cell r="Y222" t="str">
            <v xml:space="preserve"> </v>
          </cell>
          <cell r="Z222" t="str">
            <v xml:space="preserve"> </v>
          </cell>
          <cell r="AA222" t="str">
            <v xml:space="preserve"> </v>
          </cell>
          <cell r="AB222" t="str">
            <v xml:space="preserve"> </v>
          </cell>
          <cell r="AC222" t="str">
            <v xml:space="preserve"> </v>
          </cell>
          <cell r="AD222" t="str">
            <v xml:space="preserve"> </v>
          </cell>
          <cell r="AE222" t="str">
            <v xml:space="preserve"> </v>
          </cell>
          <cell r="AF222" t="str">
            <v xml:space="preserve"> </v>
          </cell>
          <cell r="AG222" t="str">
            <v xml:space="preserve"> </v>
          </cell>
          <cell r="AH222" t="str">
            <v xml:space="preserve"> </v>
          </cell>
          <cell r="AI222" t="str">
            <v xml:space="preserve"> </v>
          </cell>
          <cell r="AJ222" t="str">
            <v xml:space="preserve"> </v>
          </cell>
          <cell r="AK222" t="str">
            <v xml:space="preserve"> </v>
          </cell>
          <cell r="AL222" t="str">
            <v xml:space="preserve"> </v>
          </cell>
          <cell r="AM222" t="str">
            <v xml:space="preserve"> </v>
          </cell>
        </row>
        <row r="223">
          <cell r="A223" t="str">
            <v xml:space="preserve"> </v>
          </cell>
          <cell r="B223" t="str">
            <v xml:space="preserve"> </v>
          </cell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7"/>
  <sheetViews>
    <sheetView showGridLines="0" tabSelected="1" zoomScale="96" zoomScaleNormal="96" workbookViewId="0">
      <pane ySplit="6" topLeftCell="A11" activePane="bottomLeft" state="frozen"/>
      <selection pane="bottomLeft" activeCell="B30" sqref="A30:XFD30"/>
    </sheetView>
  </sheetViews>
  <sheetFormatPr baseColWidth="10" defaultRowHeight="14.25" x14ac:dyDescent="0.25"/>
  <cols>
    <col min="1" max="1" width="14.7109375" style="25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6" customWidth="1"/>
    <col min="6" max="6" width="13.85546875" style="26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8" customWidth="1"/>
    <col min="12" max="12" width="16.7109375" style="28" customWidth="1"/>
    <col min="13" max="13" width="16.5703125" style="28" customWidth="1"/>
    <col min="14" max="16384" width="11.42578125" style="1"/>
  </cols>
  <sheetData>
    <row r="1" spans="1:15" ht="30" x14ac:dyDescent="0.25">
      <c r="A1" s="43" t="s">
        <v>150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ht="30" x14ac:dyDescent="0.25">
      <c r="A3" s="45" t="s">
        <v>249</v>
      </c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" customHeight="1" x14ac:dyDescent="0.25">
      <c r="A5" s="47" t="s">
        <v>1</v>
      </c>
      <c r="B5" s="48" t="s">
        <v>2</v>
      </c>
      <c r="C5" s="48" t="s">
        <v>3</v>
      </c>
      <c r="D5" s="48" t="s">
        <v>4</v>
      </c>
      <c r="E5" s="49" t="s">
        <v>5</v>
      </c>
      <c r="F5" s="50"/>
      <c r="G5" s="50"/>
      <c r="H5" s="50"/>
      <c r="I5" s="50"/>
      <c r="J5" s="51"/>
      <c r="K5" s="42" t="s">
        <v>6</v>
      </c>
      <c r="L5" s="42" t="s">
        <v>7</v>
      </c>
      <c r="M5" s="42" t="s">
        <v>8</v>
      </c>
    </row>
    <row r="6" spans="1:15" s="5" customFormat="1" ht="47.25" customHeight="1" x14ac:dyDescent="0.25">
      <c r="A6" s="47"/>
      <c r="B6" s="48"/>
      <c r="C6" s="48"/>
      <c r="D6" s="48"/>
      <c r="E6" s="3" t="s">
        <v>9</v>
      </c>
      <c r="F6" s="3" t="s">
        <v>188</v>
      </c>
      <c r="G6" s="4" t="s">
        <v>10</v>
      </c>
      <c r="H6" s="4" t="s">
        <v>11</v>
      </c>
      <c r="I6" s="4" t="s">
        <v>12</v>
      </c>
      <c r="J6" s="4" t="s">
        <v>13</v>
      </c>
      <c r="K6" s="42"/>
      <c r="L6" s="42"/>
      <c r="M6" s="42"/>
    </row>
    <row r="7" spans="1:15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5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VLOOKUP($A8,[1]Hoja1!$A$9:$AM$280,3,0)</f>
        <v>11767.5</v>
      </c>
      <c r="G8" s="15">
        <f>VLOOKUP($A8,[1]Hoja1!$A$9:$AM$280,7,0)</f>
        <v>0</v>
      </c>
      <c r="H8" s="15">
        <f>VLOOKUP($A8,[1]Hoja1!$A$9:$AM$280,6,0)+VLOOKUP($A8,[1]Hoja1!$A$9:$AM$280,5,0)</f>
        <v>0</v>
      </c>
      <c r="I8" s="15">
        <f>VLOOKUP($A8,[1]Hoja1!$A$9:$AM$280,4,0)</f>
        <v>0</v>
      </c>
      <c r="J8" s="15">
        <f>VLOOKUP($A8,[1]Hoja1!$A$9:$AM$280,8,0)+VLOOKUP($A8,[1]Hoja1!$A$9:$AM$280,9,0)+VLOOKUP($A8,[1]Hoja1!$A$9:$AM$280,10,0)</f>
        <v>0</v>
      </c>
      <c r="K8" s="16">
        <f>SUM(F8:J8)</f>
        <v>11767.5</v>
      </c>
      <c r="L8" s="15">
        <f>VLOOKUP($A8,[1]Hoja1!$A$9:$AM$280,32,0)</f>
        <v>1486.1</v>
      </c>
      <c r="M8" s="16">
        <f>+K8-L8</f>
        <v>10281.4</v>
      </c>
      <c r="O8" s="39"/>
    </row>
    <row r="9" spans="1:15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5" si="0">+F9/30</f>
        <v>580.98</v>
      </c>
      <c r="F9" s="15">
        <f>VLOOKUP($A9,[1]Hoja1!$A$9:$AM$280,3,0)</f>
        <v>17429.400000000001</v>
      </c>
      <c r="G9" s="15">
        <f>VLOOKUP($A9,[1]Hoja1!$A$9:$AM$280,7,0)</f>
        <v>0</v>
      </c>
      <c r="H9" s="15">
        <f>VLOOKUP($A9,[1]Hoja1!$A$9:$AM$280,6,0)+VLOOKUP($A9,[1]Hoja1!$A$9:$AM$280,5,0)</f>
        <v>0</v>
      </c>
      <c r="I9" s="15">
        <f>VLOOKUP($A9,[1]Hoja1!$A$9:$AM$280,4,0)</f>
        <v>0</v>
      </c>
      <c r="J9" s="15">
        <f>VLOOKUP($A9,[1]Hoja1!$A$9:$AM$280,8,0)+VLOOKUP($A9,[1]Hoja1!$A$9:$AM$280,9,0)+VLOOKUP($A9,[1]Hoja1!$A$9:$AM$280,10,0)</f>
        <v>0</v>
      </c>
      <c r="K9" s="16">
        <f t="shared" ref="K9:K15" si="1">SUM(F9:J9)</f>
        <v>17429.400000000001</v>
      </c>
      <c r="L9" s="15">
        <f>VLOOKUP($A9,[1]Hoja1!$A$9:$AM$280,32,0)</f>
        <v>2827.64</v>
      </c>
      <c r="M9" s="16">
        <f t="shared" ref="M9:M15" si="2">+K9-L9</f>
        <v>14601.760000000002</v>
      </c>
    </row>
    <row r="10" spans="1:15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VLOOKUP($A10,[1]Hoja1!$A$9:$AM$280,3,0)</f>
        <v>11767.5</v>
      </c>
      <c r="G10" s="15">
        <f>VLOOKUP($A10,[1]Hoja1!$A$9:$AM$280,7,0)</f>
        <v>0</v>
      </c>
      <c r="H10" s="15">
        <f>VLOOKUP($A10,[1]Hoja1!$A$9:$AM$280,6,0)+VLOOKUP($A10,[1]Hoja1!$A$9:$AM$280,5,0)</f>
        <v>0</v>
      </c>
      <c r="I10" s="15">
        <f>VLOOKUP($A10,[1]Hoja1!$A$9:$AM$280,4,0)</f>
        <v>0</v>
      </c>
      <c r="J10" s="15">
        <f>VLOOKUP($A10,[1]Hoja1!$A$9:$AM$280,8,0)+VLOOKUP($A10,[1]Hoja1!$A$9:$AM$280,9,0)+VLOOKUP($A10,[1]Hoja1!$A$9:$AM$280,10,0)</f>
        <v>0</v>
      </c>
      <c r="K10" s="16">
        <f t="shared" si="1"/>
        <v>11767.5</v>
      </c>
      <c r="L10" s="15">
        <f>VLOOKUP($A10,[1]Hoja1!$A$9:$AM$280,32,0)</f>
        <v>1486.1</v>
      </c>
      <c r="M10" s="16">
        <f t="shared" si="2"/>
        <v>10281.4</v>
      </c>
    </row>
    <row r="11" spans="1:15" s="11" customFormat="1" ht="10.5" customHeight="1" x14ac:dyDescent="0.25">
      <c r="A11" s="12" t="s">
        <v>55</v>
      </c>
      <c r="B11" s="13" t="s">
        <v>56</v>
      </c>
      <c r="C11" s="14" t="s">
        <v>48</v>
      </c>
      <c r="D11" s="14" t="s">
        <v>18</v>
      </c>
      <c r="E11" s="15">
        <f t="shared" si="0"/>
        <v>285</v>
      </c>
      <c r="F11" s="15">
        <f>VLOOKUP($A11,[1]Hoja1!$A$9:$AM$280,3,0)</f>
        <v>8550</v>
      </c>
      <c r="G11" s="15">
        <f>VLOOKUP($A11,[1]Hoja1!$A$9:$AM$280,7,0)</f>
        <v>0</v>
      </c>
      <c r="H11" s="15">
        <f>VLOOKUP($A11,[1]Hoja1!$A$9:$AM$280,6,0)+VLOOKUP($A11,[1]Hoja1!$A$9:$AM$280,5,0)</f>
        <v>0</v>
      </c>
      <c r="I11" s="15">
        <f>VLOOKUP($A11,[1]Hoja1!$A$9:$AM$280,4,0)</f>
        <v>0</v>
      </c>
      <c r="J11" s="15">
        <f>VLOOKUP($A11,[1]Hoja1!$A$9:$AM$280,8,0)+VLOOKUP($A11,[1]Hoja1!$A$9:$AM$280,9,0)+VLOOKUP($A11,[1]Hoja1!$A$9:$AM$280,10,0)</f>
        <v>0</v>
      </c>
      <c r="K11" s="16">
        <f t="shared" si="1"/>
        <v>8550</v>
      </c>
      <c r="L11" s="15">
        <f>VLOOKUP($A11,[1]Hoja1!$A$9:$AM$280,32,0)</f>
        <v>4978.6499999999996</v>
      </c>
      <c r="M11" s="16">
        <f t="shared" si="2"/>
        <v>3571.3500000000004</v>
      </c>
    </row>
    <row r="12" spans="1:15" s="11" customFormat="1" ht="10.5" customHeight="1" x14ac:dyDescent="0.25">
      <c r="A12" s="12" t="s">
        <v>153</v>
      </c>
      <c r="B12" s="13" t="s">
        <v>131</v>
      </c>
      <c r="C12" s="14" t="s">
        <v>135</v>
      </c>
      <c r="D12" s="14" t="s">
        <v>189</v>
      </c>
      <c r="E12" s="15">
        <f t="shared" si="0"/>
        <v>348</v>
      </c>
      <c r="F12" s="15">
        <f>VLOOKUP($A12,[1]Hoja1!$A$9:$AM$280,3,0)</f>
        <v>10440</v>
      </c>
      <c r="G12" s="15">
        <f>VLOOKUP($A12,[1]Hoja1!$A$9:$AM$280,7,0)</f>
        <v>0</v>
      </c>
      <c r="H12" s="15">
        <f>VLOOKUP($A12,[1]Hoja1!$A$9:$AM$280,6,0)+VLOOKUP($A12,[1]Hoja1!$A$9:$AM$280,5,0)</f>
        <v>0</v>
      </c>
      <c r="I12" s="15">
        <f>VLOOKUP($A12,[1]Hoja1!$A$9:$AM$280,4,0)</f>
        <v>0</v>
      </c>
      <c r="J12" s="15">
        <f>VLOOKUP($A12,[1]Hoja1!$A$9:$AM$280,8,0)+VLOOKUP($A12,[1]Hoja1!$A$9:$AM$280,9,0)+VLOOKUP($A12,[1]Hoja1!$A$9:$AM$280,10,0)</f>
        <v>6989.48</v>
      </c>
      <c r="K12" s="16">
        <f t="shared" si="1"/>
        <v>17429.48</v>
      </c>
      <c r="L12" s="15">
        <f>VLOOKUP($A12,[1]Hoja1!$A$9:$AM$280,32,0)</f>
        <v>2794.22</v>
      </c>
      <c r="M12" s="16">
        <f t="shared" si="2"/>
        <v>14635.26</v>
      </c>
    </row>
    <row r="13" spans="1:15" s="11" customFormat="1" ht="10.5" customHeight="1" x14ac:dyDescent="0.25">
      <c r="A13" s="12" t="s">
        <v>173</v>
      </c>
      <c r="B13" s="13" t="s">
        <v>132</v>
      </c>
      <c r="C13" s="14" t="s">
        <v>134</v>
      </c>
      <c r="D13" s="14" t="s">
        <v>189</v>
      </c>
      <c r="E13" s="15">
        <f t="shared" si="0"/>
        <v>475</v>
      </c>
      <c r="F13" s="15">
        <f>VLOOKUP($A13,[1]Hoja1!$A$9:$AM$280,3,0)</f>
        <v>14250</v>
      </c>
      <c r="G13" s="15">
        <f>VLOOKUP($A13,[1]Hoja1!$A$9:$AM$280,7,0)</f>
        <v>0</v>
      </c>
      <c r="H13" s="15">
        <f>VLOOKUP($A13,[1]Hoja1!$A$9:$AM$280,6,0)+VLOOKUP($A13,[1]Hoja1!$A$9:$AM$280,5,0)</f>
        <v>0</v>
      </c>
      <c r="I13" s="15">
        <f>VLOOKUP($A13,[1]Hoja1!$A$9:$AM$280,4,0)</f>
        <v>0</v>
      </c>
      <c r="J13" s="15">
        <f>VLOOKUP($A13,[1]Hoja1!$A$9:$AM$280,8,0)+VLOOKUP($A13,[1]Hoja1!$A$9:$AM$280,9,0)+VLOOKUP($A13,[1]Hoja1!$A$9:$AM$280,10,0)</f>
        <v>9537.56</v>
      </c>
      <c r="K13" s="16">
        <f t="shared" si="1"/>
        <v>23787.559999999998</v>
      </c>
      <c r="L13" s="15">
        <f>VLOOKUP($A13,[1]Hoja1!$A$9:$AM$280,32,0)</f>
        <v>4344.08</v>
      </c>
      <c r="M13" s="16">
        <f t="shared" si="2"/>
        <v>19443.479999999996</v>
      </c>
    </row>
    <row r="14" spans="1:15" s="11" customFormat="1" ht="10.5" customHeight="1" x14ac:dyDescent="0.25">
      <c r="A14" s="12" t="s">
        <v>154</v>
      </c>
      <c r="B14" s="13" t="s">
        <v>133</v>
      </c>
      <c r="C14" s="14" t="s">
        <v>135</v>
      </c>
      <c r="D14" s="14" t="s">
        <v>189</v>
      </c>
      <c r="E14" s="15">
        <f t="shared" si="0"/>
        <v>348</v>
      </c>
      <c r="F14" s="15">
        <f>VLOOKUP($A14,[1]Hoja1!$A$9:$AM$280,3,0)</f>
        <v>10440</v>
      </c>
      <c r="G14" s="15">
        <f>VLOOKUP($A14,[1]Hoja1!$A$9:$AM$280,7,0)</f>
        <v>0</v>
      </c>
      <c r="H14" s="15">
        <f>VLOOKUP($A14,[1]Hoja1!$A$9:$AM$280,6,0)+VLOOKUP($A14,[1]Hoja1!$A$9:$AM$280,5,0)</f>
        <v>0</v>
      </c>
      <c r="I14" s="15">
        <f>VLOOKUP($A14,[1]Hoja1!$A$9:$AM$280,4,0)</f>
        <v>0</v>
      </c>
      <c r="J14" s="15">
        <f>VLOOKUP($A14,[1]Hoja1!$A$9:$AM$280,8,0)+VLOOKUP($A14,[1]Hoja1!$A$9:$AM$280,9,0)+VLOOKUP($A14,[1]Hoja1!$A$9:$AM$280,10,0)</f>
        <v>6989.48</v>
      </c>
      <c r="K14" s="16">
        <f t="shared" si="1"/>
        <v>17429.48</v>
      </c>
      <c r="L14" s="15">
        <f>VLOOKUP($A14,[1]Hoja1!$A$9:$AM$280,32,0)</f>
        <v>2794.22</v>
      </c>
      <c r="M14" s="16">
        <f t="shared" si="2"/>
        <v>14635.26</v>
      </c>
    </row>
    <row r="15" spans="1:15" s="11" customFormat="1" ht="10.5" customHeight="1" x14ac:dyDescent="0.25">
      <c r="A15" s="12" t="s">
        <v>67</v>
      </c>
      <c r="B15" s="13" t="s">
        <v>151</v>
      </c>
      <c r="C15" s="14" t="s">
        <v>135</v>
      </c>
      <c r="D15" s="14" t="s">
        <v>189</v>
      </c>
      <c r="E15" s="15">
        <f t="shared" si="0"/>
        <v>200</v>
      </c>
      <c r="F15" s="15">
        <f>VLOOKUP($A15,[1]Hoja1!$A$9:$AM$280,3,0)</f>
        <v>6000</v>
      </c>
      <c r="G15" s="15">
        <f>VLOOKUP($A15,[1]Hoja1!$A$9:$AM$280,7,0)</f>
        <v>0</v>
      </c>
      <c r="H15" s="15">
        <f>VLOOKUP($A15,[1]Hoja1!$A$9:$AM$280,6,0)+VLOOKUP($A15,[1]Hoja1!$A$9:$AM$280,5,0)</f>
        <v>0</v>
      </c>
      <c r="I15" s="15">
        <f>VLOOKUP($A15,[1]Hoja1!$A$9:$AM$280,4,0)</f>
        <v>0</v>
      </c>
      <c r="J15" s="15">
        <f>VLOOKUP($A15,[1]Hoja1!$A$9:$AM$280,8,0)+VLOOKUP($A15,[1]Hoja1!$A$9:$AM$280,9,0)+VLOOKUP($A15,[1]Hoja1!$A$9:$AM$280,10,0)</f>
        <v>4705.1000000000004</v>
      </c>
      <c r="K15" s="16">
        <f t="shared" si="1"/>
        <v>10705.1</v>
      </c>
      <c r="L15" s="15">
        <f>VLOOKUP($A15,[1]Hoja1!$A$9:$AM$280,32,0)</f>
        <v>3852.97</v>
      </c>
      <c r="M15" s="16">
        <f t="shared" si="2"/>
        <v>6852.130000000001</v>
      </c>
    </row>
    <row r="16" spans="1:15" s="11" customFormat="1" ht="10.5" customHeight="1" x14ac:dyDescent="0.25">
      <c r="A16" s="12"/>
      <c r="B16" s="17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3" s="11" customFormat="1" ht="17.25" customHeight="1" x14ac:dyDescent="0.25">
      <c r="A17" s="6" t="s">
        <v>179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19</v>
      </c>
      <c r="B18" s="13" t="s">
        <v>20</v>
      </c>
      <c r="C18" s="14" t="s">
        <v>180</v>
      </c>
      <c r="D18" s="14" t="s">
        <v>18</v>
      </c>
      <c r="E18" s="15">
        <f>+F18/30</f>
        <v>348.2</v>
      </c>
      <c r="F18" s="15">
        <f>VLOOKUP($A18,[1]Hoja1!$A$9:$AM$280,3,0)</f>
        <v>10446</v>
      </c>
      <c r="G18" s="15">
        <f>VLOOKUP($A18,[1]Hoja1!$A$9:$AM$280,7,0)</f>
        <v>0</v>
      </c>
      <c r="H18" s="15">
        <f>VLOOKUP($A18,[1]Hoja1!$A$9:$AM$280,6,0)+VLOOKUP($A18,[1]Hoja1!$A$9:$AM$280,5,0)</f>
        <v>0</v>
      </c>
      <c r="I18" s="15">
        <f>VLOOKUP($A18,[1]Hoja1!$A$9:$AM$280,4,0)</f>
        <v>0</v>
      </c>
      <c r="J18" s="15">
        <f>VLOOKUP($A18,[1]Hoja1!$A$9:$AM$280,8,0)+VLOOKUP($A18,[1]Hoja1!$A$9:$AM$280,9,0)+VLOOKUP($A18,[1]Hoja1!$A$9:$AM$280,10,0)</f>
        <v>0</v>
      </c>
      <c r="K18" s="16">
        <f>SUM(F18:J18)</f>
        <v>10446</v>
      </c>
      <c r="L18" s="15">
        <f>VLOOKUP($A18,[1]Hoja1!$A$9:$AM$280,32,0)</f>
        <v>5259.93</v>
      </c>
      <c r="M18" s="16">
        <f>+K18-L18</f>
        <v>5186.07</v>
      </c>
    </row>
    <row r="19" spans="1:13" s="11" customFormat="1" ht="10.5" customHeight="1" x14ac:dyDescent="0.25">
      <c r="A19" s="12"/>
      <c r="B19" s="17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3" s="11" customFormat="1" ht="17.25" customHeight="1" x14ac:dyDescent="0.25">
      <c r="A20" s="6" t="s">
        <v>25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3" s="11" customFormat="1" ht="10.5" customHeight="1" x14ac:dyDescent="0.25">
      <c r="A21" s="12" t="s">
        <v>26</v>
      </c>
      <c r="B21" s="13" t="s">
        <v>27</v>
      </c>
      <c r="C21" s="14" t="s">
        <v>17</v>
      </c>
      <c r="D21" s="14" t="s">
        <v>18</v>
      </c>
      <c r="E21" s="15">
        <f t="shared" ref="E21:E23" si="3">+F21/30</f>
        <v>235.05</v>
      </c>
      <c r="F21" s="15">
        <f>VLOOKUP($A21,[1]Hoja1!$A$9:$AM$280,3,0)</f>
        <v>7051.5</v>
      </c>
      <c r="G21" s="15">
        <f>VLOOKUP($A21,[1]Hoja1!$A$9:$AM$280,7,0)</f>
        <v>0</v>
      </c>
      <c r="H21" s="15">
        <f>VLOOKUP($A21,[1]Hoja1!$A$9:$AM$280,6,0)+VLOOKUP($A21,[1]Hoja1!$A$9:$AM$280,5,0)</f>
        <v>0</v>
      </c>
      <c r="I21" s="15">
        <f>VLOOKUP($A21,[1]Hoja1!$A$9:$AM$280,4,0)</f>
        <v>0</v>
      </c>
      <c r="J21" s="15">
        <f>VLOOKUP($A21,[1]Hoja1!$A$9:$AM$280,8,0)+VLOOKUP($A21,[1]Hoja1!$A$9:$AM$280,9,0)+VLOOKUP($A21,[1]Hoja1!$A$9:$AM$280,10,0)</f>
        <v>0</v>
      </c>
      <c r="K21" s="16">
        <f t="shared" ref="K21:K23" si="4">SUM(F21:J21)</f>
        <v>7051.5</v>
      </c>
      <c r="L21" s="15">
        <f>VLOOKUP($A21,[1]Hoja1!$A$9:$AM$280,32,0)</f>
        <v>1476.06</v>
      </c>
      <c r="M21" s="16">
        <f t="shared" ref="M21:M23" si="5">+K21-L21</f>
        <v>5575.4400000000005</v>
      </c>
    </row>
    <row r="22" spans="1:13" s="11" customFormat="1" ht="10.5" customHeight="1" x14ac:dyDescent="0.25">
      <c r="A22" s="12" t="s">
        <v>127</v>
      </c>
      <c r="B22" s="13" t="s">
        <v>147</v>
      </c>
      <c r="C22" s="14" t="s">
        <v>17</v>
      </c>
      <c r="D22" s="14" t="s">
        <v>189</v>
      </c>
      <c r="E22" s="15">
        <f t="shared" si="3"/>
        <v>200</v>
      </c>
      <c r="F22" s="15">
        <f>VLOOKUP($A22,[1]Hoja1!$A$9:$AM$280,3,0)</f>
        <v>6000</v>
      </c>
      <c r="G22" s="15">
        <f>VLOOKUP($A22,[1]Hoja1!$A$9:$AM$280,7,0)</f>
        <v>0</v>
      </c>
      <c r="H22" s="15">
        <f>VLOOKUP($A22,[1]Hoja1!$A$9:$AM$280,6,0)+VLOOKUP($A22,[1]Hoja1!$A$9:$AM$280,5,0)</f>
        <v>0</v>
      </c>
      <c r="I22" s="15">
        <f>VLOOKUP($A22,[1]Hoja1!$A$9:$AM$280,4,0)</f>
        <v>0</v>
      </c>
      <c r="J22" s="15">
        <f>VLOOKUP($A22,[1]Hoja1!$A$9:$AM$280,8,0)+VLOOKUP($A22,[1]Hoja1!$A$9:$AM$280,9,0)+VLOOKUP($A22,[1]Hoja1!$A$9:$AM$280,10,0)</f>
        <v>4705.1000000000004</v>
      </c>
      <c r="K22" s="16">
        <f t="shared" si="4"/>
        <v>10705.1</v>
      </c>
      <c r="L22" s="15">
        <f>VLOOKUP($A22,[1]Hoja1!$A$9:$AM$280,32,0)</f>
        <v>6190.74</v>
      </c>
      <c r="M22" s="16">
        <f t="shared" ref="M22" si="6">+K22-L22</f>
        <v>4514.3600000000006</v>
      </c>
    </row>
    <row r="23" spans="1:13" s="11" customFormat="1" ht="10.5" customHeight="1" x14ac:dyDescent="0.25">
      <c r="A23" s="12" t="s">
        <v>247</v>
      </c>
      <c r="B23" s="13" t="s">
        <v>248</v>
      </c>
      <c r="C23" s="14" t="s">
        <v>17</v>
      </c>
      <c r="D23" s="14" t="s">
        <v>189</v>
      </c>
      <c r="E23" s="15">
        <f t="shared" si="3"/>
        <v>333.33</v>
      </c>
      <c r="F23" s="15">
        <f>VLOOKUP($A23,[1]Hoja1!$A$9:$AM$280,3,0)</f>
        <v>9999.9</v>
      </c>
      <c r="G23" s="15">
        <f>VLOOKUP($A23,[1]Hoja1!$A$9:$AM$280,7,0)</f>
        <v>0</v>
      </c>
      <c r="H23" s="15">
        <f>VLOOKUP($A23,[1]Hoja1!$A$9:$AM$280,6,0)+VLOOKUP($A23,[1]Hoja1!$A$9:$AM$280,5,0)</f>
        <v>0</v>
      </c>
      <c r="I23" s="15">
        <f>VLOOKUP($A23,[1]Hoja1!$A$9:$AM$280,4,0)</f>
        <v>0</v>
      </c>
      <c r="J23" s="15">
        <f>VLOOKUP($A23,[1]Hoja1!$A$9:$AM$280,8,0)+VLOOKUP($A23,[1]Hoja1!$A$9:$AM$280,9,0)+VLOOKUP($A23,[1]Hoja1!$A$9:$AM$280,10,0)</f>
        <v>3614.72</v>
      </c>
      <c r="K23" s="16">
        <f t="shared" si="4"/>
        <v>13614.619999999999</v>
      </c>
      <c r="L23" s="15">
        <f>VLOOKUP($A23,[1]Hoja1!$A$9:$AM$280,32,0)</f>
        <v>1774.46</v>
      </c>
      <c r="M23" s="16">
        <f t="shared" si="5"/>
        <v>11840.16</v>
      </c>
    </row>
    <row r="24" spans="1:13" s="11" customFormat="1" ht="10.5" customHeight="1" x14ac:dyDescent="0.25">
      <c r="A24" s="12"/>
      <c r="B24" s="17"/>
      <c r="C24" s="14"/>
      <c r="D24" s="14"/>
      <c r="E24" s="15"/>
      <c r="F24" s="15"/>
      <c r="G24" s="14"/>
      <c r="H24" s="14"/>
      <c r="I24" s="15">
        <v>0</v>
      </c>
      <c r="J24" s="14"/>
      <c r="K24" s="16"/>
      <c r="L24" s="16"/>
      <c r="M24" s="16"/>
    </row>
    <row r="25" spans="1:13" s="11" customFormat="1" ht="17.25" customHeight="1" x14ac:dyDescent="0.25">
      <c r="A25" s="6" t="s">
        <v>28</v>
      </c>
      <c r="B25" s="7"/>
      <c r="C25" s="8"/>
      <c r="D25" s="8"/>
      <c r="E25" s="9"/>
      <c r="F25" s="9"/>
      <c r="G25" s="8"/>
      <c r="H25" s="8"/>
      <c r="I25" s="8"/>
      <c r="J25" s="8"/>
      <c r="K25" s="10"/>
      <c r="L25" s="10"/>
      <c r="M25" s="10"/>
    </row>
    <row r="26" spans="1:13" s="11" customFormat="1" ht="10.5" customHeight="1" x14ac:dyDescent="0.25">
      <c r="A26" s="12" t="s">
        <v>29</v>
      </c>
      <c r="B26" s="13" t="s">
        <v>30</v>
      </c>
      <c r="C26" s="14" t="s">
        <v>17</v>
      </c>
      <c r="D26" s="14" t="s">
        <v>18</v>
      </c>
      <c r="E26" s="15">
        <f t="shared" ref="E26:E31" si="7">+F26/30</f>
        <v>305.60000000000002</v>
      </c>
      <c r="F26" s="15">
        <f>VLOOKUP($A26,[1]Hoja1!$A$9:$AM$280,3,0)</f>
        <v>9168</v>
      </c>
      <c r="G26" s="15">
        <f>VLOOKUP($A26,[1]Hoja1!$A$9:$AM$280,7,0)</f>
        <v>0</v>
      </c>
      <c r="H26" s="15">
        <f>VLOOKUP($A26,[1]Hoja1!$A$9:$AM$280,6,0)+VLOOKUP($A26,[1]Hoja1!$A$9:$AM$280,5,0)</f>
        <v>0</v>
      </c>
      <c r="I26" s="15">
        <f>VLOOKUP($A26,[1]Hoja1!$A$9:$AM$280,4,0)</f>
        <v>0</v>
      </c>
      <c r="J26" s="15">
        <f>VLOOKUP($A26,[1]Hoja1!$A$9:$AM$280,8,0)+VLOOKUP($A26,[1]Hoja1!$A$9:$AM$280,9,0)+VLOOKUP($A26,[1]Hoja1!$A$9:$AM$280,10,0)</f>
        <v>0</v>
      </c>
      <c r="K26" s="16">
        <f t="shared" ref="K26:K31" si="8">SUM(F26:J26)</f>
        <v>9168</v>
      </c>
      <c r="L26" s="15">
        <f>VLOOKUP($A26,[1]Hoja1!$A$9:$AM$280,32,0)</f>
        <v>997.46</v>
      </c>
      <c r="M26" s="16">
        <f t="shared" ref="M26:M31" si="9">+K26-L26</f>
        <v>8170.54</v>
      </c>
    </row>
    <row r="27" spans="1:13" s="11" customFormat="1" ht="10.5" customHeight="1" x14ac:dyDescent="0.25">
      <c r="A27" s="12" t="s">
        <v>31</v>
      </c>
      <c r="B27" s="13" t="s">
        <v>32</v>
      </c>
      <c r="C27" s="14" t="s">
        <v>17</v>
      </c>
      <c r="D27" s="14" t="s">
        <v>18</v>
      </c>
      <c r="E27" s="15">
        <f t="shared" si="7"/>
        <v>384.8</v>
      </c>
      <c r="F27" s="15">
        <f>VLOOKUP($A27,[1]Hoja1!$A$9:$AM$280,3,0)</f>
        <v>11544</v>
      </c>
      <c r="G27" s="15">
        <f>VLOOKUP($A27,[1]Hoja1!$A$9:$AM$280,7,0)</f>
        <v>0</v>
      </c>
      <c r="H27" s="15">
        <f>VLOOKUP($A27,[1]Hoja1!$A$9:$AM$280,6,0)+VLOOKUP($A27,[1]Hoja1!$A$9:$AM$280,5,0)</f>
        <v>0</v>
      </c>
      <c r="I27" s="15">
        <f>VLOOKUP($A27,[1]Hoja1!$A$9:$AM$280,4,0)</f>
        <v>0</v>
      </c>
      <c r="J27" s="15">
        <f>VLOOKUP($A27,[1]Hoja1!$A$9:$AM$280,8,0)+VLOOKUP($A27,[1]Hoja1!$A$9:$AM$280,9,0)+VLOOKUP($A27,[1]Hoja1!$A$9:$AM$280,10,0)</f>
        <v>0</v>
      </c>
      <c r="K27" s="16">
        <f t="shared" si="8"/>
        <v>11544</v>
      </c>
      <c r="L27" s="15">
        <f>VLOOKUP($A27,[1]Hoja1!$A$9:$AM$280,32,0)</f>
        <v>1483.9</v>
      </c>
      <c r="M27" s="16">
        <f t="shared" si="9"/>
        <v>10060.1</v>
      </c>
    </row>
    <row r="28" spans="1:13" s="11" customFormat="1" ht="10.5" customHeight="1" x14ac:dyDescent="0.25">
      <c r="A28" s="12" t="s">
        <v>228</v>
      </c>
      <c r="B28" s="13" t="s">
        <v>229</v>
      </c>
      <c r="C28" s="14" t="s">
        <v>17</v>
      </c>
      <c r="D28" s="14" t="s">
        <v>18</v>
      </c>
      <c r="E28" s="15">
        <f t="shared" si="7"/>
        <v>150</v>
      </c>
      <c r="F28" s="15">
        <f>VLOOKUP($A28,[1]Hoja1!$A$9:$AM$280,3,0)</f>
        <v>4500</v>
      </c>
      <c r="G28" s="15">
        <f>VLOOKUP($A28,[1]Hoja1!$A$9:$AM$280,7,0)</f>
        <v>0</v>
      </c>
      <c r="H28" s="15">
        <f>VLOOKUP($A28,[1]Hoja1!$A$9:$AM$280,6,0)+VLOOKUP($A28,[1]Hoja1!$A$9:$AM$280,5,0)</f>
        <v>0</v>
      </c>
      <c r="I28" s="15">
        <f>VLOOKUP($A28,[1]Hoja1!$A$9:$AM$280,4,0)</f>
        <v>0</v>
      </c>
      <c r="J28" s="15">
        <f>VLOOKUP($A28,[1]Hoja1!$A$9:$AM$280,8,0)+VLOOKUP($A28,[1]Hoja1!$A$9:$AM$280,9,0)+VLOOKUP($A28,[1]Hoja1!$A$9:$AM$280,10,0)</f>
        <v>1800</v>
      </c>
      <c r="K28" s="16">
        <f t="shared" si="8"/>
        <v>6300</v>
      </c>
      <c r="L28" s="15">
        <f>VLOOKUP($A28,[1]Hoja1!$A$9:$AM$280,32,0)</f>
        <v>375.22</v>
      </c>
      <c r="M28" s="16">
        <f t="shared" si="9"/>
        <v>5924.78</v>
      </c>
    </row>
    <row r="29" spans="1:13" s="11" customFormat="1" ht="10.5" customHeight="1" x14ac:dyDescent="0.25">
      <c r="A29" s="12" t="s">
        <v>212</v>
      </c>
      <c r="B29" s="13" t="s">
        <v>213</v>
      </c>
      <c r="C29" s="14" t="s">
        <v>17</v>
      </c>
      <c r="D29" s="14" t="s">
        <v>18</v>
      </c>
      <c r="E29" s="15">
        <f t="shared" si="7"/>
        <v>348</v>
      </c>
      <c r="F29" s="15">
        <f>VLOOKUP($A29,[1]Hoja1!$A$9:$AM$280,3,0)</f>
        <v>10440</v>
      </c>
      <c r="G29" s="15">
        <f>VLOOKUP($A29,[1]Hoja1!$A$9:$AM$280,7,0)</f>
        <v>0</v>
      </c>
      <c r="H29" s="15">
        <f>VLOOKUP($A29,[1]Hoja1!$A$9:$AM$280,6,0)+VLOOKUP($A29,[1]Hoja1!$A$9:$AM$280,5,0)</f>
        <v>0</v>
      </c>
      <c r="I29" s="15">
        <f>VLOOKUP($A29,[1]Hoja1!$A$9:$AM$280,4,0)</f>
        <v>0</v>
      </c>
      <c r="J29" s="15">
        <f>VLOOKUP($A29,[1]Hoja1!$A$9:$AM$280,8,0)+VLOOKUP($A29,[1]Hoja1!$A$9:$AM$280,9,0)+VLOOKUP($A29,[1]Hoja1!$A$9:$AM$280,10,0)</f>
        <v>6989.48</v>
      </c>
      <c r="K29" s="16">
        <f t="shared" si="8"/>
        <v>17429.48</v>
      </c>
      <c r="L29" s="15">
        <f>VLOOKUP($A29,[1]Hoja1!$A$9:$AM$280,32,0)</f>
        <v>2794.22</v>
      </c>
      <c r="M29" s="16">
        <f t="shared" si="9"/>
        <v>14635.26</v>
      </c>
    </row>
    <row r="30" spans="1:13" s="11" customFormat="1" ht="10.5" customHeight="1" x14ac:dyDescent="0.25">
      <c r="A30" s="12" t="s">
        <v>214</v>
      </c>
      <c r="B30" s="13" t="s">
        <v>215</v>
      </c>
      <c r="C30" s="14" t="s">
        <v>17</v>
      </c>
      <c r="D30" s="14" t="s">
        <v>18</v>
      </c>
      <c r="E30" s="15">
        <f t="shared" si="7"/>
        <v>150</v>
      </c>
      <c r="F30" s="15">
        <f>VLOOKUP($A30,[1]Hoja1!$A$9:$AM$280,3,0)</f>
        <v>4500</v>
      </c>
      <c r="G30" s="15">
        <f>VLOOKUP($A30,[1]Hoja1!$A$9:$AM$280,7,0)</f>
        <v>0</v>
      </c>
      <c r="H30" s="15">
        <f>VLOOKUP($A30,[1]Hoja1!$A$9:$AM$280,6,0)+VLOOKUP($A30,[1]Hoja1!$A$9:$AM$280,5,0)</f>
        <v>0</v>
      </c>
      <c r="I30" s="15">
        <f>VLOOKUP($A30,[1]Hoja1!$A$9:$AM$280,4,0)</f>
        <v>0</v>
      </c>
      <c r="J30" s="15">
        <f>VLOOKUP($A30,[1]Hoja1!$A$9:$AM$280,8,0)+VLOOKUP($A30,[1]Hoja1!$A$9:$AM$280,9,0)+VLOOKUP($A30,[1]Hoja1!$A$9:$AM$280,10,0)</f>
        <v>1800</v>
      </c>
      <c r="K30" s="16">
        <f t="shared" si="8"/>
        <v>6300</v>
      </c>
      <c r="L30" s="15">
        <f>VLOOKUP($A30,[1]Hoja1!$A$9:$AM$280,32,0)</f>
        <v>330.5</v>
      </c>
      <c r="M30" s="16">
        <f t="shared" si="9"/>
        <v>5969.5</v>
      </c>
    </row>
    <row r="31" spans="1:13" s="11" customFormat="1" ht="10.5" customHeight="1" x14ac:dyDescent="0.25">
      <c r="A31" s="12" t="s">
        <v>234</v>
      </c>
      <c r="B31" s="13" t="s">
        <v>235</v>
      </c>
      <c r="C31" s="14" t="s">
        <v>17</v>
      </c>
      <c r="D31" s="14" t="s">
        <v>18</v>
      </c>
      <c r="E31" s="15">
        <f t="shared" si="7"/>
        <v>150</v>
      </c>
      <c r="F31" s="15">
        <f>VLOOKUP($A31,[1]Hoja1!$A$9:$AM$280,3,0)</f>
        <v>4500</v>
      </c>
      <c r="G31" s="15">
        <f>VLOOKUP($A31,[1]Hoja1!$A$9:$AM$280,7,0)</f>
        <v>0</v>
      </c>
      <c r="H31" s="15">
        <f>VLOOKUP($A31,[1]Hoja1!$A$9:$AM$280,6,0)+VLOOKUP($A31,[1]Hoja1!$A$9:$AM$280,5,0)</f>
        <v>0</v>
      </c>
      <c r="I31" s="15">
        <f>VLOOKUP($A31,[1]Hoja1!$A$9:$AM$280,4,0)</f>
        <v>0</v>
      </c>
      <c r="J31" s="15">
        <f>VLOOKUP($A31,[1]Hoja1!$A$9:$AM$280,8,0)+VLOOKUP($A31,[1]Hoja1!$A$9:$AM$280,9,0)+VLOOKUP($A31,[1]Hoja1!$A$9:$AM$280,10,0)</f>
        <v>1800</v>
      </c>
      <c r="K31" s="16">
        <f t="shared" si="8"/>
        <v>6300</v>
      </c>
      <c r="L31" s="15">
        <f>VLOOKUP($A31,[1]Hoja1!$A$9:$AM$280,32,0)</f>
        <v>333.96</v>
      </c>
      <c r="M31" s="16">
        <f t="shared" si="9"/>
        <v>5966.04</v>
      </c>
    </row>
    <row r="32" spans="1:13" s="11" customFormat="1" ht="10.5" customHeight="1" x14ac:dyDescent="0.25">
      <c r="A32" s="12"/>
      <c r="B32" s="17"/>
      <c r="C32" s="14"/>
      <c r="D32" s="14"/>
      <c r="E32" s="15"/>
      <c r="F32" s="15"/>
      <c r="G32" s="14"/>
      <c r="H32" s="14"/>
      <c r="I32" s="15"/>
      <c r="J32" s="14"/>
      <c r="K32" s="16"/>
      <c r="L32" s="16"/>
      <c r="M32" s="16"/>
    </row>
    <row r="33" spans="1:13" s="11" customFormat="1" ht="17.25" customHeight="1" x14ac:dyDescent="0.25">
      <c r="A33" s="6" t="s">
        <v>33</v>
      </c>
      <c r="B33" s="7"/>
      <c r="C33" s="8"/>
      <c r="D33" s="8"/>
      <c r="E33" s="9"/>
      <c r="F33" s="9"/>
      <c r="G33" s="8"/>
      <c r="H33" s="8"/>
      <c r="I33" s="8"/>
      <c r="J33" s="8"/>
      <c r="K33" s="10"/>
      <c r="L33" s="10"/>
      <c r="M33" s="10"/>
    </row>
    <row r="34" spans="1:13" s="20" customFormat="1" ht="10.5" customHeight="1" x14ac:dyDescent="0.25">
      <c r="A34" s="18" t="s">
        <v>34</v>
      </c>
      <c r="B34" s="13" t="s">
        <v>35</v>
      </c>
      <c r="C34" s="19" t="s">
        <v>36</v>
      </c>
      <c r="D34" s="19" t="s">
        <v>18</v>
      </c>
      <c r="E34" s="15">
        <f>+F34/30</f>
        <v>342.5</v>
      </c>
      <c r="F34" s="15">
        <f>VLOOKUP($A34,[1]Hoja1!$A$9:$AM$280,3,0)</f>
        <v>10275</v>
      </c>
      <c r="G34" s="15">
        <f>VLOOKUP($A34,[1]Hoja1!$A$9:$AM$280,7,0)</f>
        <v>0</v>
      </c>
      <c r="H34" s="15">
        <f>VLOOKUP($A34,[1]Hoja1!$A$9:$AM$280,6,0)+VLOOKUP($A34,[1]Hoja1!$A$9:$AM$280,5,0)</f>
        <v>0</v>
      </c>
      <c r="I34" s="15">
        <f>VLOOKUP($A34,[1]Hoja1!$A$9:$AM$280,4,0)</f>
        <v>0</v>
      </c>
      <c r="J34" s="15">
        <f>VLOOKUP($A34,[1]Hoja1!$A$9:$AM$280,8,0)+VLOOKUP($A34,[1]Hoja1!$A$9:$AM$280,9,0)+VLOOKUP($A34,[1]Hoja1!$A$9:$AM$280,10,0)</f>
        <v>0</v>
      </c>
      <c r="K34" s="16">
        <f>SUM(F34:J34)</f>
        <v>10275</v>
      </c>
      <c r="L34" s="15">
        <f>VLOOKUP($A34,[1]Hoja1!$A$9:$AM$280,32,0)</f>
        <v>2484.36</v>
      </c>
      <c r="M34" s="16">
        <f>+K34-L34</f>
        <v>7790.6399999999994</v>
      </c>
    </row>
    <row r="35" spans="1:13" s="11" customFormat="1" ht="10.5" customHeight="1" x14ac:dyDescent="0.25">
      <c r="A35" s="21"/>
      <c r="B35" s="17"/>
      <c r="C35" s="14"/>
      <c r="D35" s="14"/>
      <c r="E35" s="15"/>
      <c r="F35" s="15"/>
      <c r="G35" s="14"/>
      <c r="H35" s="14"/>
      <c r="I35" s="14"/>
      <c r="J35" s="14"/>
      <c r="K35" s="16"/>
      <c r="L35" s="16"/>
      <c r="M35" s="16"/>
    </row>
    <row r="36" spans="1:13" s="11" customFormat="1" ht="17.25" customHeight="1" x14ac:dyDescent="0.25">
      <c r="A36" s="6" t="s">
        <v>37</v>
      </c>
      <c r="B36" s="7"/>
      <c r="C36" s="8"/>
      <c r="D36" s="8"/>
      <c r="E36" s="9"/>
      <c r="F36" s="9"/>
      <c r="G36" s="8"/>
      <c r="H36" s="8"/>
      <c r="I36" s="8"/>
      <c r="J36" s="8"/>
      <c r="K36" s="10"/>
      <c r="L36" s="10"/>
      <c r="M36" s="10"/>
    </row>
    <row r="37" spans="1:13" s="11" customFormat="1" ht="10.5" customHeight="1" x14ac:dyDescent="0.25">
      <c r="A37" s="12" t="s">
        <v>38</v>
      </c>
      <c r="B37" s="13" t="s">
        <v>39</v>
      </c>
      <c r="C37" s="14" t="s">
        <v>17</v>
      </c>
      <c r="D37" s="14" t="s">
        <v>18</v>
      </c>
      <c r="E37" s="15">
        <f t="shared" ref="E37:E41" si="10">+F37/30</f>
        <v>480.3</v>
      </c>
      <c r="F37" s="15">
        <f>VLOOKUP($A37,[1]Hoja1!$A$9:$AM$280,3,0)</f>
        <v>14409</v>
      </c>
      <c r="G37" s="15">
        <f>VLOOKUP($A37,[1]Hoja1!$A$9:$AM$280,7,0)</f>
        <v>0</v>
      </c>
      <c r="H37" s="15">
        <f>VLOOKUP($A37,[1]Hoja1!$A$9:$AM$280,6,0)+VLOOKUP($A37,[1]Hoja1!$A$9:$AM$280,5,0)</f>
        <v>0</v>
      </c>
      <c r="I37" s="15">
        <f>VLOOKUP($A37,[1]Hoja1!$A$9:$AM$280,4,0)</f>
        <v>0</v>
      </c>
      <c r="J37" s="15">
        <f>VLOOKUP($A37,[1]Hoja1!$A$9:$AM$280,8,0)+VLOOKUP($A37,[1]Hoja1!$A$9:$AM$280,9,0)+VLOOKUP($A37,[1]Hoja1!$A$9:$AM$280,10,0)</f>
        <v>0</v>
      </c>
      <c r="K37" s="16">
        <f t="shared" ref="K37:K41" si="11">SUM(F37:J37)</f>
        <v>14409</v>
      </c>
      <c r="L37" s="15">
        <f>VLOOKUP($A37,[1]Hoja1!$A$9:$AM$280,32,0)</f>
        <v>2085.6</v>
      </c>
      <c r="M37" s="16">
        <f t="shared" ref="M37:M41" si="12">+K37-L37</f>
        <v>12323.4</v>
      </c>
    </row>
    <row r="38" spans="1:13" s="11" customFormat="1" ht="10.5" customHeight="1" x14ac:dyDescent="0.25">
      <c r="A38" s="36" t="s">
        <v>201</v>
      </c>
      <c r="B38" s="13" t="s">
        <v>202</v>
      </c>
      <c r="C38" s="14" t="s">
        <v>17</v>
      </c>
      <c r="D38" s="14" t="s">
        <v>18</v>
      </c>
      <c r="E38" s="15">
        <f t="shared" si="10"/>
        <v>150</v>
      </c>
      <c r="F38" s="15">
        <f>VLOOKUP($A38,[1]Hoja1!$A$9:$AM$280,3,0)</f>
        <v>4500</v>
      </c>
      <c r="G38" s="15">
        <f>VLOOKUP($A38,[1]Hoja1!$A$9:$AM$280,7,0)</f>
        <v>0</v>
      </c>
      <c r="H38" s="15">
        <f>VLOOKUP($A38,[1]Hoja1!$A$9:$AM$280,6,0)+VLOOKUP($A38,[1]Hoja1!$A$9:$AM$280,5,0)</f>
        <v>0</v>
      </c>
      <c r="I38" s="15">
        <f>VLOOKUP($A38,[1]Hoja1!$A$9:$AM$280,4,0)</f>
        <v>0</v>
      </c>
      <c r="J38" s="15">
        <f>VLOOKUP($A38,[1]Hoja1!$A$9:$AM$280,8,0)+VLOOKUP($A38,[1]Hoja1!$A$9:$AM$280,9,0)+VLOOKUP($A38,[1]Hoja1!$A$9:$AM$280,10,0)</f>
        <v>4500</v>
      </c>
      <c r="K38" s="16">
        <f t="shared" si="11"/>
        <v>9000</v>
      </c>
      <c r="L38" s="15">
        <f>VLOOKUP($A38,[1]Hoja1!$A$9:$AM$280,32,0)</f>
        <v>943.76</v>
      </c>
      <c r="M38" s="16">
        <f t="shared" si="12"/>
        <v>8056.24</v>
      </c>
    </row>
    <row r="39" spans="1:13" s="11" customFormat="1" ht="10.5" customHeight="1" x14ac:dyDescent="0.2">
      <c r="A39" s="29" t="s">
        <v>156</v>
      </c>
      <c r="B39" s="13" t="s">
        <v>128</v>
      </c>
      <c r="C39" s="14" t="s">
        <v>129</v>
      </c>
      <c r="D39" s="14" t="s">
        <v>189</v>
      </c>
      <c r="E39" s="15">
        <f t="shared" si="10"/>
        <v>475</v>
      </c>
      <c r="F39" s="15">
        <f>VLOOKUP($A39,[1]Hoja1!$A$9:$AM$280,3,0)</f>
        <v>14250</v>
      </c>
      <c r="G39" s="15">
        <f>VLOOKUP($A39,[1]Hoja1!$A$9:$AM$280,7,0)</f>
        <v>0</v>
      </c>
      <c r="H39" s="15">
        <f>VLOOKUP($A39,[1]Hoja1!$A$9:$AM$280,6,0)+VLOOKUP($A39,[1]Hoja1!$A$9:$AM$280,5,0)</f>
        <v>0</v>
      </c>
      <c r="I39" s="15">
        <f>VLOOKUP($A39,[1]Hoja1!$A$9:$AM$280,4,0)</f>
        <v>0</v>
      </c>
      <c r="J39" s="15">
        <f>VLOOKUP($A39,[1]Hoja1!$A$9:$AM$280,8,0)+VLOOKUP($A39,[1]Hoja1!$A$9:$AM$280,9,0)+VLOOKUP($A39,[1]Hoja1!$A$9:$AM$280,10,0)</f>
        <v>9537.56</v>
      </c>
      <c r="K39" s="16">
        <f t="shared" si="11"/>
        <v>23787.559999999998</v>
      </c>
      <c r="L39" s="15">
        <f>VLOOKUP($A39,[1]Hoja1!$A$9:$AM$280,32,0)</f>
        <v>4344.08</v>
      </c>
      <c r="M39" s="16">
        <f t="shared" si="12"/>
        <v>19443.479999999996</v>
      </c>
    </row>
    <row r="40" spans="1:13" s="11" customFormat="1" ht="10.5" customHeight="1" x14ac:dyDescent="0.2">
      <c r="A40" s="38" t="s">
        <v>206</v>
      </c>
      <c r="B40" s="37" t="s">
        <v>207</v>
      </c>
      <c r="C40" s="14" t="s">
        <v>17</v>
      </c>
      <c r="D40" s="14" t="s">
        <v>189</v>
      </c>
      <c r="E40" s="15">
        <f t="shared" si="10"/>
        <v>150</v>
      </c>
      <c r="F40" s="15">
        <f>VLOOKUP($A40,[1]Hoja1!$A$9:$AM$280,3,0)</f>
        <v>4500</v>
      </c>
      <c r="G40" s="15">
        <f>VLOOKUP($A40,[1]Hoja1!$A$9:$AM$280,7,0)</f>
        <v>0</v>
      </c>
      <c r="H40" s="15">
        <f>VLOOKUP($A40,[1]Hoja1!$A$9:$AM$280,6,0)+VLOOKUP($A40,[1]Hoja1!$A$9:$AM$280,5,0)</f>
        <v>0</v>
      </c>
      <c r="I40" s="15">
        <f>VLOOKUP($A40,[1]Hoja1!$A$9:$AM$280,4,0)</f>
        <v>0</v>
      </c>
      <c r="J40" s="15">
        <f>VLOOKUP($A40,[1]Hoja1!$A$9:$AM$280,8,0)+VLOOKUP($A40,[1]Hoja1!$A$9:$AM$280,9,0)+VLOOKUP($A40,[1]Hoja1!$A$9:$AM$280,10,0)</f>
        <v>3100</v>
      </c>
      <c r="K40" s="16">
        <f t="shared" si="11"/>
        <v>7600</v>
      </c>
      <c r="L40" s="15">
        <f>VLOOKUP($A40,[1]Hoja1!$A$9:$AM$280,32,0)</f>
        <v>753.24</v>
      </c>
      <c r="M40" s="16">
        <f t="shared" si="12"/>
        <v>6846.76</v>
      </c>
    </row>
    <row r="41" spans="1:13" s="11" customFormat="1" ht="10.5" customHeight="1" x14ac:dyDescent="0.2">
      <c r="A41" s="38" t="s">
        <v>208</v>
      </c>
      <c r="B41" s="37" t="s">
        <v>209</v>
      </c>
      <c r="C41" s="14" t="s">
        <v>17</v>
      </c>
      <c r="D41" s="14" t="s">
        <v>189</v>
      </c>
      <c r="E41" s="15">
        <f t="shared" si="10"/>
        <v>150</v>
      </c>
      <c r="F41" s="15">
        <f>VLOOKUP($A41,[1]Hoja1!$A$9:$AM$280,3,0)</f>
        <v>4500</v>
      </c>
      <c r="G41" s="15">
        <f>VLOOKUP($A41,[1]Hoja1!$A$9:$AM$280,7,0)</f>
        <v>0</v>
      </c>
      <c r="H41" s="15">
        <f>VLOOKUP($A41,[1]Hoja1!$A$9:$AM$280,6,0)+VLOOKUP($A41,[1]Hoja1!$A$9:$AM$280,5,0)</f>
        <v>0</v>
      </c>
      <c r="I41" s="15">
        <f>VLOOKUP($A41,[1]Hoja1!$A$9:$AM$280,4,0)</f>
        <v>0</v>
      </c>
      <c r="J41" s="15">
        <f>VLOOKUP($A41,[1]Hoja1!$A$9:$AM$280,8,0)+VLOOKUP($A41,[1]Hoja1!$A$9:$AM$280,9,0)+VLOOKUP($A41,[1]Hoja1!$A$9:$AM$280,10,0)</f>
        <v>3100</v>
      </c>
      <c r="K41" s="16">
        <f t="shared" si="11"/>
        <v>7600</v>
      </c>
      <c r="L41" s="15">
        <f>VLOOKUP($A41,[1]Hoja1!$A$9:$AM$280,32,0)</f>
        <v>753.24</v>
      </c>
      <c r="M41" s="16">
        <f t="shared" si="12"/>
        <v>6846.76</v>
      </c>
    </row>
    <row r="42" spans="1:13" s="11" customFormat="1" ht="10.5" customHeight="1" x14ac:dyDescent="0.25">
      <c r="A42" s="12"/>
      <c r="B42" s="17"/>
      <c r="C42" s="14"/>
      <c r="D42" s="14"/>
      <c r="E42" s="15"/>
      <c r="F42" s="15"/>
      <c r="G42" s="14"/>
      <c r="H42" s="14"/>
      <c r="I42" s="14"/>
      <c r="J42" s="14"/>
      <c r="K42" s="16"/>
      <c r="L42" s="16"/>
      <c r="M42" s="16"/>
    </row>
    <row r="43" spans="1:13" s="11" customFormat="1" ht="17.25" customHeight="1" x14ac:dyDescent="0.25">
      <c r="A43" s="6" t="s">
        <v>42</v>
      </c>
      <c r="B43" s="7"/>
      <c r="C43" s="8"/>
      <c r="D43" s="8"/>
      <c r="E43" s="9"/>
      <c r="F43" s="9"/>
      <c r="G43" s="8"/>
      <c r="H43" s="8"/>
      <c r="I43" s="8"/>
      <c r="J43" s="8"/>
      <c r="K43" s="10"/>
      <c r="L43" s="10"/>
      <c r="M43" s="10"/>
    </row>
    <row r="44" spans="1:13" s="11" customFormat="1" ht="10.5" customHeight="1" x14ac:dyDescent="0.25">
      <c r="A44" s="12" t="s">
        <v>43</v>
      </c>
      <c r="B44" s="13" t="s">
        <v>44</v>
      </c>
      <c r="C44" s="14" t="s">
        <v>45</v>
      </c>
      <c r="D44" s="14" t="s">
        <v>18</v>
      </c>
      <c r="E44" s="15">
        <f t="shared" ref="E44:E69" si="13">+F44/30</f>
        <v>326.875</v>
      </c>
      <c r="F44" s="15">
        <f>VLOOKUP($A44,[1]Hoja1!$A$9:$AM$280,3,0)</f>
        <v>9806.25</v>
      </c>
      <c r="G44" s="15">
        <f>VLOOKUP($A44,[1]Hoja1!$A$9:$AM$280,7,0)</f>
        <v>0</v>
      </c>
      <c r="H44" s="15">
        <f>VLOOKUP($A44,[1]Hoja1!$A$9:$AM$280,6,0)+VLOOKUP($A44,[1]Hoja1!$A$9:$AM$280,5,0)</f>
        <v>0</v>
      </c>
      <c r="I44" s="15">
        <f>VLOOKUP($A44,[1]Hoja1!$A$9:$AM$280,4,0)</f>
        <v>1961.25</v>
      </c>
      <c r="J44" s="15">
        <f>VLOOKUP($A44,[1]Hoja1!$A$9:$AM$280,8,0)+VLOOKUP($A44,[1]Hoja1!$A$9:$AM$280,9,0)+VLOOKUP($A44,[1]Hoja1!$A$9:$AM$280,10,0)</f>
        <v>0</v>
      </c>
      <c r="K44" s="16">
        <f t="shared" ref="K44:K69" si="14">SUM(F44:J44)</f>
        <v>11767.5</v>
      </c>
      <c r="L44" s="15">
        <f>VLOOKUP($A44,[1]Hoja1!$A$9:$AM$280,32,0)</f>
        <v>3493.19</v>
      </c>
      <c r="M44" s="16">
        <f t="shared" ref="M44:M69" si="15">+K44-L44</f>
        <v>8274.31</v>
      </c>
    </row>
    <row r="45" spans="1:13" s="11" customFormat="1" ht="10.5" customHeight="1" x14ac:dyDescent="0.25">
      <c r="A45" s="12" t="s">
        <v>46</v>
      </c>
      <c r="B45" s="13" t="s">
        <v>47</v>
      </c>
      <c r="C45" s="14" t="s">
        <v>48</v>
      </c>
      <c r="D45" s="14" t="s">
        <v>18</v>
      </c>
      <c r="E45" s="15">
        <f t="shared" si="13"/>
        <v>172.9</v>
      </c>
      <c r="F45" s="15">
        <f>VLOOKUP($A45,[1]Hoja1!$A$9:$AM$280,3,0)</f>
        <v>5187</v>
      </c>
      <c r="G45" s="15">
        <f>VLOOKUP($A45,[1]Hoja1!$A$9:$AM$280,7,0)</f>
        <v>0</v>
      </c>
      <c r="H45" s="15">
        <f>VLOOKUP($A45,[1]Hoja1!$A$9:$AM$280,6,0)+VLOOKUP($A45,[1]Hoja1!$A$9:$AM$280,5,0)</f>
        <v>0</v>
      </c>
      <c r="I45" s="15">
        <f>VLOOKUP($A45,[1]Hoja1!$A$9:$AM$280,4,0)</f>
        <v>0</v>
      </c>
      <c r="J45" s="15">
        <f>VLOOKUP($A45,[1]Hoja1!$A$9:$AM$280,8,0)+VLOOKUP($A45,[1]Hoja1!$A$9:$AM$280,9,0)+VLOOKUP($A45,[1]Hoja1!$A$9:$AM$280,10,0)</f>
        <v>600</v>
      </c>
      <c r="K45" s="16">
        <f t="shared" si="14"/>
        <v>5787</v>
      </c>
      <c r="L45" s="15">
        <f>VLOOKUP($A45,[1]Hoja1!$A$9:$AM$280,32,0)</f>
        <v>232.86</v>
      </c>
      <c r="M45" s="16">
        <f t="shared" si="15"/>
        <v>5554.14</v>
      </c>
    </row>
    <row r="46" spans="1:13" s="11" customFormat="1" ht="10.5" customHeight="1" x14ac:dyDescent="0.25">
      <c r="A46" s="12" t="s">
        <v>49</v>
      </c>
      <c r="B46" s="13" t="s">
        <v>50</v>
      </c>
      <c r="C46" s="14" t="s">
        <v>48</v>
      </c>
      <c r="D46" s="14" t="s">
        <v>18</v>
      </c>
      <c r="E46" s="15">
        <f t="shared" si="13"/>
        <v>222</v>
      </c>
      <c r="F46" s="15">
        <f>VLOOKUP($A46,[1]Hoja1!$A$9:$AM$280,3,0)</f>
        <v>6660</v>
      </c>
      <c r="G46" s="15">
        <f>VLOOKUP($A46,[1]Hoja1!$A$9:$AM$280,7,0)</f>
        <v>0</v>
      </c>
      <c r="H46" s="15">
        <f>VLOOKUP($A46,[1]Hoja1!$A$9:$AM$280,6,0)+VLOOKUP($A46,[1]Hoja1!$A$9:$AM$280,5,0)</f>
        <v>0</v>
      </c>
      <c r="I46" s="15">
        <f>VLOOKUP($A46,[1]Hoja1!$A$9:$AM$280,4,0)</f>
        <v>0</v>
      </c>
      <c r="J46" s="15">
        <f>VLOOKUP($A46,[1]Hoja1!$A$9:$AM$280,8,0)+VLOOKUP($A46,[1]Hoja1!$A$9:$AM$280,9,0)+VLOOKUP($A46,[1]Hoja1!$A$9:$AM$280,10,0)</f>
        <v>0</v>
      </c>
      <c r="K46" s="16">
        <f t="shared" si="14"/>
        <v>6660</v>
      </c>
      <c r="L46" s="15">
        <f>VLOOKUP($A46,[1]Hoja1!$A$9:$AM$280,32,0)</f>
        <v>2728.9</v>
      </c>
      <c r="M46" s="16">
        <f t="shared" si="15"/>
        <v>3931.1</v>
      </c>
    </row>
    <row r="47" spans="1:13" s="11" customFormat="1" ht="10.5" customHeight="1" x14ac:dyDescent="0.25">
      <c r="A47" s="12" t="s">
        <v>51</v>
      </c>
      <c r="B47" s="13" t="s">
        <v>52</v>
      </c>
      <c r="C47" s="14" t="s">
        <v>48</v>
      </c>
      <c r="D47" s="14" t="s">
        <v>18</v>
      </c>
      <c r="E47" s="15">
        <f t="shared" si="13"/>
        <v>172.9</v>
      </c>
      <c r="F47" s="15">
        <f>VLOOKUP($A47,[1]Hoja1!$A$9:$AM$280,3,0)</f>
        <v>5187</v>
      </c>
      <c r="G47" s="15">
        <f>VLOOKUP($A47,[1]Hoja1!$A$9:$AM$280,7,0)</f>
        <v>0</v>
      </c>
      <c r="H47" s="15">
        <f>VLOOKUP($A47,[1]Hoja1!$A$9:$AM$280,6,0)+VLOOKUP($A47,[1]Hoja1!$A$9:$AM$280,5,0)</f>
        <v>0</v>
      </c>
      <c r="I47" s="15">
        <f>VLOOKUP($A47,[1]Hoja1!$A$9:$AM$280,4,0)</f>
        <v>0</v>
      </c>
      <c r="J47" s="15">
        <f>VLOOKUP($A47,[1]Hoja1!$A$9:$AM$280,8,0)+VLOOKUP($A47,[1]Hoja1!$A$9:$AM$280,9,0)+VLOOKUP($A47,[1]Hoja1!$A$9:$AM$280,10,0)</f>
        <v>0</v>
      </c>
      <c r="K47" s="16">
        <f t="shared" si="14"/>
        <v>5187</v>
      </c>
      <c r="L47" s="15">
        <f>VLOOKUP($A47,[1]Hoja1!$A$9:$AM$280,32,0)</f>
        <v>2577.35</v>
      </c>
      <c r="M47" s="16">
        <f t="shared" si="15"/>
        <v>2609.65</v>
      </c>
    </row>
    <row r="48" spans="1:13" s="11" customFormat="1" ht="10.5" customHeight="1" x14ac:dyDescent="0.25">
      <c r="A48" s="12" t="s">
        <v>53</v>
      </c>
      <c r="B48" s="13" t="s">
        <v>54</v>
      </c>
      <c r="C48" s="14" t="s">
        <v>45</v>
      </c>
      <c r="D48" s="14" t="s">
        <v>18</v>
      </c>
      <c r="E48" s="15">
        <f t="shared" si="13"/>
        <v>305.60000000000002</v>
      </c>
      <c r="F48" s="15">
        <f>VLOOKUP($A48,[1]Hoja1!$A$9:$AM$280,3,0)</f>
        <v>9168</v>
      </c>
      <c r="G48" s="15">
        <f>VLOOKUP($A48,[1]Hoja1!$A$9:$AM$280,7,0)</f>
        <v>0</v>
      </c>
      <c r="H48" s="15">
        <f>VLOOKUP($A48,[1]Hoja1!$A$9:$AM$280,6,0)+VLOOKUP($A48,[1]Hoja1!$A$9:$AM$280,5,0)</f>
        <v>0</v>
      </c>
      <c r="I48" s="15">
        <f>VLOOKUP($A48,[1]Hoja1!$A$9:$AM$280,4,0)</f>
        <v>0</v>
      </c>
      <c r="J48" s="15">
        <f>VLOOKUP($A48,[1]Hoja1!$A$9:$AM$280,8,0)+VLOOKUP($A48,[1]Hoja1!$A$9:$AM$280,9,0)+VLOOKUP($A48,[1]Hoja1!$A$9:$AM$280,10,0)</f>
        <v>2000</v>
      </c>
      <c r="K48" s="16">
        <f t="shared" si="14"/>
        <v>11168</v>
      </c>
      <c r="L48" s="15">
        <f>VLOOKUP($A48,[1]Hoja1!$A$9:$AM$280,32,0)</f>
        <v>6407.42</v>
      </c>
      <c r="M48" s="16">
        <f t="shared" si="15"/>
        <v>4760.58</v>
      </c>
    </row>
    <row r="49" spans="1:13" s="11" customFormat="1" ht="10.5" customHeight="1" x14ac:dyDescent="0.25">
      <c r="A49" s="12" t="s">
        <v>40</v>
      </c>
      <c r="B49" s="13" t="s">
        <v>41</v>
      </c>
      <c r="C49" s="14" t="s">
        <v>17</v>
      </c>
      <c r="D49" s="14" t="s">
        <v>18</v>
      </c>
      <c r="E49" s="15">
        <f t="shared" si="13"/>
        <v>263.94</v>
      </c>
      <c r="F49" s="15">
        <f>VLOOKUP($A49,[1]Hoja1!$A$9:$AM$280,3,0)</f>
        <v>7918.2</v>
      </c>
      <c r="G49" s="15">
        <f>VLOOKUP($A49,[1]Hoja1!$A$9:$AM$280,7,0)</f>
        <v>0</v>
      </c>
      <c r="H49" s="15">
        <f>VLOOKUP($A49,[1]Hoja1!$A$9:$AM$280,6,0)+VLOOKUP($A49,[1]Hoja1!$A$9:$AM$280,5,0)</f>
        <v>0</v>
      </c>
      <c r="I49" s="15">
        <f>VLOOKUP($A49,[1]Hoja1!$A$9:$AM$280,4,0)</f>
        <v>0</v>
      </c>
      <c r="J49" s="15">
        <f>VLOOKUP($A49,[1]Hoja1!$A$9:$AM$280,8,0)+VLOOKUP($A49,[1]Hoja1!$A$9:$AM$280,9,0)+VLOOKUP($A49,[1]Hoja1!$A$9:$AM$280,10,0)</f>
        <v>0</v>
      </c>
      <c r="K49" s="16">
        <f t="shared" si="14"/>
        <v>7918.2</v>
      </c>
      <c r="L49" s="15">
        <f>VLOOKUP($A49,[1]Hoja1!$A$9:$AM$280,32,0)</f>
        <v>818.76</v>
      </c>
      <c r="M49" s="16">
        <f t="shared" si="15"/>
        <v>7099.44</v>
      </c>
    </row>
    <row r="50" spans="1:13" s="11" customFormat="1" ht="10.5" customHeight="1" x14ac:dyDescent="0.25">
      <c r="A50" s="12" t="s">
        <v>57</v>
      </c>
      <c r="B50" s="13" t="s">
        <v>58</v>
      </c>
      <c r="C50" s="14" t="s">
        <v>17</v>
      </c>
      <c r="D50" s="14" t="s">
        <v>18</v>
      </c>
      <c r="E50" s="15">
        <f t="shared" si="13"/>
        <v>516.79999999999995</v>
      </c>
      <c r="F50" s="15">
        <f>VLOOKUP($A50,[1]Hoja1!$A$9:$AM$280,3,0)</f>
        <v>15504</v>
      </c>
      <c r="G50" s="15">
        <f>VLOOKUP($A50,[1]Hoja1!$A$9:$AM$280,7,0)</f>
        <v>0</v>
      </c>
      <c r="H50" s="15">
        <f>VLOOKUP($A50,[1]Hoja1!$A$9:$AM$280,6,0)+VLOOKUP($A50,[1]Hoja1!$A$9:$AM$280,5,0)</f>
        <v>0</v>
      </c>
      <c r="I50" s="15">
        <f>VLOOKUP($A50,[1]Hoja1!$A$9:$AM$280,4,0)</f>
        <v>0</v>
      </c>
      <c r="J50" s="15">
        <f>VLOOKUP($A50,[1]Hoja1!$A$9:$AM$280,8,0)+VLOOKUP($A50,[1]Hoja1!$A$9:$AM$280,9,0)+VLOOKUP($A50,[1]Hoja1!$A$9:$AM$280,10,0)</f>
        <v>1000</v>
      </c>
      <c r="K50" s="16">
        <f t="shared" si="14"/>
        <v>16504</v>
      </c>
      <c r="L50" s="15">
        <f>VLOOKUP($A50,[1]Hoja1!$A$9:$AM$280,32,0)</f>
        <v>8160.6</v>
      </c>
      <c r="M50" s="16">
        <f t="shared" si="15"/>
        <v>8343.4</v>
      </c>
    </row>
    <row r="51" spans="1:13" s="11" customFormat="1" ht="10.5" customHeight="1" x14ac:dyDescent="0.25">
      <c r="A51" s="12" t="s">
        <v>59</v>
      </c>
      <c r="B51" s="13" t="s">
        <v>60</v>
      </c>
      <c r="C51" s="14" t="s">
        <v>61</v>
      </c>
      <c r="D51" s="14" t="s">
        <v>18</v>
      </c>
      <c r="E51" s="15">
        <f t="shared" si="13"/>
        <v>507.5</v>
      </c>
      <c r="F51" s="15">
        <f>VLOOKUP($A51,[1]Hoja1!$A$9:$AM$280,3,0)</f>
        <v>15225</v>
      </c>
      <c r="G51" s="15">
        <f>VLOOKUP($A51,[1]Hoja1!$A$9:$AM$280,7,0)</f>
        <v>0</v>
      </c>
      <c r="H51" s="15">
        <f>VLOOKUP($A51,[1]Hoja1!$A$9:$AM$280,6,0)+VLOOKUP($A51,[1]Hoja1!$A$9:$AM$280,5,0)</f>
        <v>0</v>
      </c>
      <c r="I51" s="15">
        <f>VLOOKUP($A51,[1]Hoja1!$A$9:$AM$280,4,0)</f>
        <v>525</v>
      </c>
      <c r="J51" s="15">
        <f>VLOOKUP($A51,[1]Hoja1!$A$9:$AM$280,8,0)+VLOOKUP($A51,[1]Hoja1!$A$9:$AM$280,9,0)+VLOOKUP($A51,[1]Hoja1!$A$9:$AM$280,10,0)</f>
        <v>0</v>
      </c>
      <c r="K51" s="16">
        <f t="shared" si="14"/>
        <v>15750</v>
      </c>
      <c r="L51" s="15">
        <f>VLOOKUP($A51,[1]Hoja1!$A$9:$AM$280,32,0)</f>
        <v>4256.8999999999996</v>
      </c>
      <c r="M51" s="16">
        <f t="shared" si="15"/>
        <v>11493.1</v>
      </c>
    </row>
    <row r="52" spans="1:13" s="11" customFormat="1" ht="10.5" customHeight="1" x14ac:dyDescent="0.25">
      <c r="A52" s="12" t="s">
        <v>62</v>
      </c>
      <c r="B52" s="13" t="s">
        <v>63</v>
      </c>
      <c r="C52" s="14" t="s">
        <v>64</v>
      </c>
      <c r="D52" s="14" t="s">
        <v>18</v>
      </c>
      <c r="E52" s="15">
        <f t="shared" si="13"/>
        <v>212.8</v>
      </c>
      <c r="F52" s="15">
        <f>VLOOKUP($A52,[1]Hoja1!$A$9:$AM$280,3,0)</f>
        <v>6384</v>
      </c>
      <c r="G52" s="15">
        <f>VLOOKUP($A52,[1]Hoja1!$A$9:$AM$280,7,0)</f>
        <v>0</v>
      </c>
      <c r="H52" s="15">
        <f>VLOOKUP($A52,[1]Hoja1!$A$9:$AM$280,6,0)+VLOOKUP($A52,[1]Hoja1!$A$9:$AM$280,5,0)</f>
        <v>0</v>
      </c>
      <c r="I52" s="15">
        <f>VLOOKUP($A52,[1]Hoja1!$A$9:$AM$280,4,0)</f>
        <v>0</v>
      </c>
      <c r="J52" s="15">
        <f>VLOOKUP($A52,[1]Hoja1!$A$9:$AM$280,8,0)+VLOOKUP($A52,[1]Hoja1!$A$9:$AM$280,9,0)+VLOOKUP($A52,[1]Hoja1!$A$9:$AM$280,10,0)</f>
        <v>0</v>
      </c>
      <c r="K52" s="16">
        <f t="shared" si="14"/>
        <v>6384</v>
      </c>
      <c r="L52" s="15">
        <f>VLOOKUP($A52,[1]Hoja1!$A$9:$AM$280,32,0)</f>
        <v>349.32</v>
      </c>
      <c r="M52" s="16">
        <f t="shared" si="15"/>
        <v>6034.68</v>
      </c>
    </row>
    <row r="53" spans="1:13" s="11" customFormat="1" ht="10.5" customHeight="1" x14ac:dyDescent="0.25">
      <c r="A53" s="12" t="s">
        <v>169</v>
      </c>
      <c r="B53" s="13" t="s">
        <v>66</v>
      </c>
      <c r="C53" s="14" t="s">
        <v>65</v>
      </c>
      <c r="D53" s="14" t="s">
        <v>18</v>
      </c>
      <c r="E53" s="15">
        <f t="shared" si="13"/>
        <v>445.55</v>
      </c>
      <c r="F53" s="15">
        <f>VLOOKUP($A53,[1]Hoja1!$A$9:$AM$280,3,0)</f>
        <v>13366.5</v>
      </c>
      <c r="G53" s="15">
        <f>VLOOKUP($A53,[1]Hoja1!$A$9:$AM$280,7,0)</f>
        <v>0</v>
      </c>
      <c r="H53" s="15">
        <f>VLOOKUP($A53,[1]Hoja1!$A$9:$AM$280,6,0)+VLOOKUP($A53,[1]Hoja1!$A$9:$AM$280,5,0)</f>
        <v>0</v>
      </c>
      <c r="I53" s="15">
        <f>VLOOKUP($A53,[1]Hoja1!$A$9:$AM$280,4,0)</f>
        <v>0</v>
      </c>
      <c r="J53" s="15">
        <f>VLOOKUP($A53,[1]Hoja1!$A$9:$AM$280,8,0)+VLOOKUP($A53,[1]Hoja1!$A$9:$AM$280,9,0)+VLOOKUP($A53,[1]Hoja1!$A$9:$AM$280,10,0)</f>
        <v>2666.42</v>
      </c>
      <c r="K53" s="16">
        <f t="shared" si="14"/>
        <v>16032.92</v>
      </c>
      <c r="L53" s="15">
        <f>VLOOKUP($A53,[1]Hoja1!$A$9:$AM$280,32,0)</f>
        <v>4757.4799999999996</v>
      </c>
      <c r="M53" s="16">
        <f t="shared" si="15"/>
        <v>11275.44</v>
      </c>
    </row>
    <row r="54" spans="1:13" s="11" customFormat="1" ht="10.5" customHeight="1" x14ac:dyDescent="0.25">
      <c r="A54" s="12" t="s">
        <v>170</v>
      </c>
      <c r="B54" s="13" t="s">
        <v>68</v>
      </c>
      <c r="C54" s="14" t="s">
        <v>65</v>
      </c>
      <c r="D54" s="14" t="s">
        <v>18</v>
      </c>
      <c r="E54" s="15">
        <f t="shared" si="13"/>
        <v>366.6</v>
      </c>
      <c r="F54" s="15">
        <f>VLOOKUP($A54,[1]Hoja1!$A$9:$AM$280,3,0)</f>
        <v>10998</v>
      </c>
      <c r="G54" s="15">
        <f>VLOOKUP($A54,[1]Hoja1!$A$9:$AM$280,7,0)</f>
        <v>0</v>
      </c>
      <c r="H54" s="15">
        <f>VLOOKUP($A54,[1]Hoja1!$A$9:$AM$280,6,0)+VLOOKUP($A54,[1]Hoja1!$A$9:$AM$280,5,0)</f>
        <v>0</v>
      </c>
      <c r="I54" s="15">
        <f>VLOOKUP($A54,[1]Hoja1!$A$9:$AM$280,4,0)</f>
        <v>0</v>
      </c>
      <c r="J54" s="15">
        <f>VLOOKUP($A54,[1]Hoja1!$A$9:$AM$280,8,0)+VLOOKUP($A54,[1]Hoja1!$A$9:$AM$280,9,0)+VLOOKUP($A54,[1]Hoja1!$A$9:$AM$280,10,0)</f>
        <v>2397.79</v>
      </c>
      <c r="K54" s="16">
        <f t="shared" si="14"/>
        <v>13395.79</v>
      </c>
      <c r="L54" s="15">
        <f>VLOOKUP($A54,[1]Hoja1!$A$9:$AM$280,32,0)</f>
        <v>2332.14</v>
      </c>
      <c r="M54" s="16">
        <f t="shared" si="15"/>
        <v>11063.650000000001</v>
      </c>
    </row>
    <row r="55" spans="1:13" s="11" customFormat="1" ht="10.5" customHeight="1" x14ac:dyDescent="0.25">
      <c r="A55" s="12" t="s">
        <v>171</v>
      </c>
      <c r="B55" s="13" t="s">
        <v>120</v>
      </c>
      <c r="C55" s="14" t="s">
        <v>65</v>
      </c>
      <c r="D55" s="14" t="s">
        <v>189</v>
      </c>
      <c r="E55" s="15">
        <f t="shared" si="13"/>
        <v>141.69999999999999</v>
      </c>
      <c r="F55" s="15">
        <f>VLOOKUP($A55,[1]Hoja1!$A$9:$AM$280,3,0)</f>
        <v>4251</v>
      </c>
      <c r="G55" s="15">
        <f>VLOOKUP($A55,[1]Hoja1!$A$9:$AM$280,7,0)</f>
        <v>0</v>
      </c>
      <c r="H55" s="15">
        <f>VLOOKUP($A55,[1]Hoja1!$A$9:$AM$280,6,0)+VLOOKUP($A55,[1]Hoja1!$A$9:$AM$280,5,0)</f>
        <v>0</v>
      </c>
      <c r="I55" s="15">
        <f>VLOOKUP($A55,[1]Hoja1!$A$9:$AM$280,4,0)</f>
        <v>0</v>
      </c>
      <c r="J55" s="15">
        <f>VLOOKUP($A55,[1]Hoja1!$A$9:$AM$280,8,0)+VLOOKUP($A55,[1]Hoja1!$A$9:$AM$280,9,0)+VLOOKUP($A55,[1]Hoja1!$A$9:$AM$280,10,0)</f>
        <v>1250</v>
      </c>
      <c r="K55" s="16">
        <f t="shared" si="14"/>
        <v>5501</v>
      </c>
      <c r="L55" s="15">
        <f>VLOOKUP($A55,[1]Hoja1!$A$9:$AM$280,32,0)</f>
        <v>106.97</v>
      </c>
      <c r="M55" s="16">
        <f t="shared" si="15"/>
        <v>5394.03</v>
      </c>
    </row>
    <row r="56" spans="1:13" s="11" customFormat="1" ht="10.5" customHeight="1" x14ac:dyDescent="0.25">
      <c r="A56" s="12" t="s">
        <v>172</v>
      </c>
      <c r="B56" s="13" t="s">
        <v>121</v>
      </c>
      <c r="C56" s="14" t="s">
        <v>65</v>
      </c>
      <c r="D56" s="14" t="s">
        <v>189</v>
      </c>
      <c r="E56" s="15">
        <f t="shared" si="13"/>
        <v>141.69999999999999</v>
      </c>
      <c r="F56" s="15">
        <f>VLOOKUP($A56,[1]Hoja1!$A$9:$AM$280,3,0)</f>
        <v>4251</v>
      </c>
      <c r="G56" s="15">
        <f>VLOOKUP($A56,[1]Hoja1!$A$9:$AM$280,7,0)</f>
        <v>0</v>
      </c>
      <c r="H56" s="15">
        <f>VLOOKUP($A56,[1]Hoja1!$A$9:$AM$280,6,0)+VLOOKUP($A56,[1]Hoja1!$A$9:$AM$280,5,0)</f>
        <v>0</v>
      </c>
      <c r="I56" s="15">
        <f>VLOOKUP($A56,[1]Hoja1!$A$9:$AM$280,4,0)</f>
        <v>0</v>
      </c>
      <c r="J56" s="15">
        <f>VLOOKUP($A56,[1]Hoja1!$A$9:$AM$280,8,0)+VLOOKUP($A56,[1]Hoja1!$A$9:$AM$280,9,0)+VLOOKUP($A56,[1]Hoja1!$A$9:$AM$280,10,0)</f>
        <v>1250</v>
      </c>
      <c r="K56" s="16">
        <f t="shared" si="14"/>
        <v>5501</v>
      </c>
      <c r="L56" s="15">
        <f>VLOOKUP($A56,[1]Hoja1!$A$9:$AM$280,32,0)</f>
        <v>106.97</v>
      </c>
      <c r="M56" s="16">
        <f t="shared" si="15"/>
        <v>5394.03</v>
      </c>
    </row>
    <row r="57" spans="1:13" s="11" customFormat="1" ht="10.5" customHeight="1" x14ac:dyDescent="0.25">
      <c r="A57" s="12" t="s">
        <v>157</v>
      </c>
      <c r="B57" s="13" t="s">
        <v>69</v>
      </c>
      <c r="C57" s="14" t="s">
        <v>70</v>
      </c>
      <c r="D57" s="14" t="s">
        <v>189</v>
      </c>
      <c r="E57" s="15">
        <f t="shared" si="13"/>
        <v>233.32999999999998</v>
      </c>
      <c r="F57" s="15">
        <f>VLOOKUP($A57,[1]Hoja1!$A$9:$AM$280,3,0)</f>
        <v>6999.9</v>
      </c>
      <c r="G57" s="15">
        <f>VLOOKUP($A57,[1]Hoja1!$A$9:$AM$280,7,0)</f>
        <v>0</v>
      </c>
      <c r="H57" s="15">
        <f>VLOOKUP($A57,[1]Hoja1!$A$9:$AM$280,6,0)+VLOOKUP($A57,[1]Hoja1!$A$9:$AM$280,5,0)</f>
        <v>0</v>
      </c>
      <c r="I57" s="15">
        <f>VLOOKUP($A57,[1]Hoja1!$A$9:$AM$280,4,0)</f>
        <v>0</v>
      </c>
      <c r="J57" s="15">
        <f>VLOOKUP($A57,[1]Hoja1!$A$9:$AM$280,8,0)+VLOOKUP($A57,[1]Hoja1!$A$9:$AM$280,9,0)+VLOOKUP($A57,[1]Hoja1!$A$9:$AM$280,10,0)</f>
        <v>1476.41</v>
      </c>
      <c r="K57" s="16">
        <f t="shared" si="14"/>
        <v>8476.31</v>
      </c>
      <c r="L57" s="15">
        <f>VLOOKUP($A57,[1]Hoja1!$A$9:$AM$280,32,0)</f>
        <v>884.47</v>
      </c>
      <c r="M57" s="16">
        <f t="shared" si="15"/>
        <v>7591.8399999999992</v>
      </c>
    </row>
    <row r="58" spans="1:13" s="11" customFormat="1" ht="10.5" customHeight="1" x14ac:dyDescent="0.25">
      <c r="A58" s="12" t="s">
        <v>158</v>
      </c>
      <c r="B58" s="13" t="s">
        <v>71</v>
      </c>
      <c r="C58" s="14" t="s">
        <v>70</v>
      </c>
      <c r="D58" s="14" t="s">
        <v>189</v>
      </c>
      <c r="E58" s="15">
        <f t="shared" si="13"/>
        <v>275</v>
      </c>
      <c r="F58" s="15">
        <f>VLOOKUP($A58,[1]Hoja1!$A$9:$AM$280,3,0)</f>
        <v>8250</v>
      </c>
      <c r="G58" s="15">
        <f>VLOOKUP($A58,[1]Hoja1!$A$9:$AM$280,7,0)</f>
        <v>0</v>
      </c>
      <c r="H58" s="15">
        <f>VLOOKUP($A58,[1]Hoja1!$A$9:$AM$280,6,0)+VLOOKUP($A58,[1]Hoja1!$A$9:$AM$280,5,0)</f>
        <v>0</v>
      </c>
      <c r="I58" s="15">
        <f>VLOOKUP($A58,[1]Hoja1!$A$9:$AM$280,4,0)</f>
        <v>0</v>
      </c>
      <c r="J58" s="15">
        <f>VLOOKUP($A58,[1]Hoja1!$A$9:$AM$280,8,0)+VLOOKUP($A58,[1]Hoja1!$A$9:$AM$280,9,0)+VLOOKUP($A58,[1]Hoja1!$A$9:$AM$280,10,0)</f>
        <v>2647.79</v>
      </c>
      <c r="K58" s="16">
        <f t="shared" si="14"/>
        <v>10897.79</v>
      </c>
      <c r="L58" s="15">
        <f>VLOOKUP($A58,[1]Hoja1!$A$9:$AM$280,32,0)</f>
        <v>1291.28</v>
      </c>
      <c r="M58" s="16">
        <f t="shared" si="15"/>
        <v>9606.51</v>
      </c>
    </row>
    <row r="59" spans="1:13" s="11" customFormat="1" ht="10.5" customHeight="1" x14ac:dyDescent="0.25">
      <c r="A59" s="12" t="s">
        <v>122</v>
      </c>
      <c r="B59" s="13" t="s">
        <v>125</v>
      </c>
      <c r="C59" s="14" t="s">
        <v>126</v>
      </c>
      <c r="D59" s="14" t="s">
        <v>189</v>
      </c>
      <c r="E59" s="15">
        <f t="shared" si="13"/>
        <v>348</v>
      </c>
      <c r="F59" s="15">
        <f>VLOOKUP($A59,[1]Hoja1!$A$9:$AM$280,3,0)</f>
        <v>10440</v>
      </c>
      <c r="G59" s="15">
        <f>VLOOKUP($A59,[1]Hoja1!$A$9:$AM$280,7,0)</f>
        <v>0</v>
      </c>
      <c r="H59" s="15">
        <f>VLOOKUP($A59,[1]Hoja1!$A$9:$AM$280,6,0)+VLOOKUP($A59,[1]Hoja1!$A$9:$AM$280,5,0)</f>
        <v>0</v>
      </c>
      <c r="I59" s="15">
        <f>VLOOKUP($A59,[1]Hoja1!$A$9:$AM$280,4,0)</f>
        <v>0</v>
      </c>
      <c r="J59" s="15">
        <f>VLOOKUP($A59,[1]Hoja1!$A$9:$AM$280,8,0)+VLOOKUP($A59,[1]Hoja1!$A$9:$AM$280,9,0)+VLOOKUP($A59,[1]Hoja1!$A$9:$AM$280,10,0)</f>
        <v>6989.48</v>
      </c>
      <c r="K59" s="16">
        <f t="shared" si="14"/>
        <v>17429.48</v>
      </c>
      <c r="L59" s="15">
        <f>VLOOKUP($A59,[1]Hoja1!$A$9:$AM$280,32,0)</f>
        <v>2794.22</v>
      </c>
      <c r="M59" s="16">
        <f t="shared" si="15"/>
        <v>14635.26</v>
      </c>
    </row>
    <row r="60" spans="1:13" s="11" customFormat="1" ht="10.5" customHeight="1" x14ac:dyDescent="0.25">
      <c r="A60" s="12" t="s">
        <v>190</v>
      </c>
      <c r="B60" s="13" t="s">
        <v>191</v>
      </c>
      <c r="C60" s="14" t="s">
        <v>192</v>
      </c>
      <c r="D60" s="14" t="s">
        <v>189</v>
      </c>
      <c r="E60" s="15">
        <f t="shared" si="13"/>
        <v>348</v>
      </c>
      <c r="F60" s="15">
        <f>VLOOKUP($A60,[1]Hoja1!$A$9:$AM$280,3,0)</f>
        <v>10440</v>
      </c>
      <c r="G60" s="15">
        <f>VLOOKUP($A60,[1]Hoja1!$A$9:$AM$280,7,0)</f>
        <v>0</v>
      </c>
      <c r="H60" s="15">
        <f>VLOOKUP($A60,[1]Hoja1!$A$9:$AM$280,6,0)+VLOOKUP($A60,[1]Hoja1!$A$9:$AM$280,5,0)</f>
        <v>0</v>
      </c>
      <c r="I60" s="15">
        <f>VLOOKUP($A60,[1]Hoja1!$A$9:$AM$280,4,0)</f>
        <v>0</v>
      </c>
      <c r="J60" s="15">
        <f>VLOOKUP($A60,[1]Hoja1!$A$9:$AM$280,8,0)+VLOOKUP($A60,[1]Hoja1!$A$9:$AM$280,9,0)+VLOOKUP($A60,[1]Hoja1!$A$9:$AM$280,10,0)</f>
        <v>6989.48</v>
      </c>
      <c r="K60" s="16">
        <f t="shared" si="14"/>
        <v>17429.48</v>
      </c>
      <c r="L60" s="15">
        <f>VLOOKUP($A60,[1]Hoja1!$A$9:$AM$280,32,0)</f>
        <v>2794.22</v>
      </c>
      <c r="M60" s="16">
        <f t="shared" si="15"/>
        <v>14635.26</v>
      </c>
    </row>
    <row r="61" spans="1:13" s="11" customFormat="1" ht="10.5" customHeight="1" x14ac:dyDescent="0.25">
      <c r="A61" s="12" t="s">
        <v>193</v>
      </c>
      <c r="B61" s="13" t="s">
        <v>194</v>
      </c>
      <c r="C61" s="14" t="s">
        <v>65</v>
      </c>
      <c r="D61" s="14" t="s">
        <v>189</v>
      </c>
      <c r="E61" s="15">
        <f t="shared" si="13"/>
        <v>175</v>
      </c>
      <c r="F61" s="15">
        <f>VLOOKUP($A61,[1]Hoja1!$A$9:$AM$280,3,0)</f>
        <v>5250</v>
      </c>
      <c r="G61" s="15">
        <f>VLOOKUP($A61,[1]Hoja1!$A$9:$AM$280,7,0)</f>
        <v>0</v>
      </c>
      <c r="H61" s="15">
        <f>VLOOKUP($A61,[1]Hoja1!$A$9:$AM$280,6,0)+VLOOKUP($A61,[1]Hoja1!$A$9:$AM$280,5,0)</f>
        <v>0</v>
      </c>
      <c r="I61" s="15">
        <f>VLOOKUP($A61,[1]Hoja1!$A$9:$AM$280,4,0)</f>
        <v>0</v>
      </c>
      <c r="J61" s="15">
        <f>VLOOKUP($A61,[1]Hoja1!$A$9:$AM$280,8,0)+VLOOKUP($A61,[1]Hoja1!$A$9:$AM$280,9,0)+VLOOKUP($A61,[1]Hoja1!$A$9:$AM$280,10,0)</f>
        <v>4690</v>
      </c>
      <c r="K61" s="16">
        <f t="shared" si="14"/>
        <v>9940</v>
      </c>
      <c r="L61" s="15">
        <f>VLOOKUP($A61,[1]Hoja1!$A$9:$AM$280,32,0)</f>
        <v>1149.44</v>
      </c>
      <c r="M61" s="16">
        <f t="shared" si="15"/>
        <v>8790.56</v>
      </c>
    </row>
    <row r="62" spans="1:13" s="11" customFormat="1" ht="10.5" customHeight="1" x14ac:dyDescent="0.25">
      <c r="A62" s="12" t="s">
        <v>216</v>
      </c>
      <c r="B62" s="13" t="s">
        <v>217</v>
      </c>
      <c r="C62" s="14" t="s">
        <v>65</v>
      </c>
      <c r="D62" s="14" t="s">
        <v>189</v>
      </c>
      <c r="E62" s="15">
        <f t="shared" si="13"/>
        <v>150</v>
      </c>
      <c r="F62" s="15">
        <f>VLOOKUP($A62,[1]Hoja1!$A$9:$AM$280,3,0)</f>
        <v>4500</v>
      </c>
      <c r="G62" s="15">
        <f>VLOOKUP($A62,[1]Hoja1!$A$9:$AM$280,7,0)</f>
        <v>0</v>
      </c>
      <c r="H62" s="15">
        <f>VLOOKUP($A62,[1]Hoja1!$A$9:$AM$280,6,0)+VLOOKUP($A62,[1]Hoja1!$A$9:$AM$280,5,0)</f>
        <v>0</v>
      </c>
      <c r="I62" s="15">
        <f>VLOOKUP($A62,[1]Hoja1!$A$9:$AM$280,4,0)</f>
        <v>0</v>
      </c>
      <c r="J62" s="15">
        <f>VLOOKUP($A62,[1]Hoja1!$A$9:$AM$280,8,0)+VLOOKUP($A62,[1]Hoja1!$A$9:$AM$280,9,0)+VLOOKUP($A62,[1]Hoja1!$A$9:$AM$280,10,0)</f>
        <v>2500</v>
      </c>
      <c r="K62" s="16">
        <f t="shared" si="14"/>
        <v>7000</v>
      </c>
      <c r="L62" s="15">
        <f>VLOOKUP($A62,[1]Hoja1!$A$9:$AM$280,32,0)</f>
        <v>423</v>
      </c>
      <c r="M62" s="16">
        <f t="shared" si="15"/>
        <v>6577</v>
      </c>
    </row>
    <row r="63" spans="1:13" s="11" customFormat="1" ht="10.5" customHeight="1" x14ac:dyDescent="0.25">
      <c r="A63" s="12" t="s">
        <v>226</v>
      </c>
      <c r="B63" s="13" t="s">
        <v>227</v>
      </c>
      <c r="C63" s="14" t="s">
        <v>65</v>
      </c>
      <c r="D63" s="14" t="s">
        <v>189</v>
      </c>
      <c r="E63" s="15">
        <f t="shared" si="13"/>
        <v>0</v>
      </c>
      <c r="F63" s="15">
        <f>VLOOKUP($A63,[1]Hoja1!$A$9:$AM$280,3,0)</f>
        <v>0</v>
      </c>
      <c r="G63" s="15">
        <f>VLOOKUP($A63,[1]Hoja1!$A$9:$AM$280,7,0)</f>
        <v>2219.1799999999998</v>
      </c>
      <c r="H63" s="15">
        <f>VLOOKUP($A63,[1]Hoja1!$A$9:$AM$280,6,0)+VLOOKUP($A63,[1]Hoja1!$A$9:$AM$280,5,0)</f>
        <v>310.68</v>
      </c>
      <c r="I63" s="15">
        <f>VLOOKUP($A63,[1]Hoja1!$A$9:$AM$280,4,0)</f>
        <v>887.67</v>
      </c>
      <c r="J63" s="15">
        <f>VLOOKUP($A63,[1]Hoja1!$A$9:$AM$280,8,0)+VLOOKUP($A63,[1]Hoja1!$A$9:$AM$280,9,0)+VLOOKUP($A63,[1]Hoja1!$A$9:$AM$280,10,0)</f>
        <v>1000</v>
      </c>
      <c r="K63" s="16">
        <f t="shared" si="14"/>
        <v>4417.53</v>
      </c>
      <c r="L63" s="15">
        <f>VLOOKUP($A63,[1]Hoja1!$A$9:$AM$280,32,0)</f>
        <v>8.84</v>
      </c>
      <c r="M63" s="16">
        <f t="shared" si="15"/>
        <v>4408.6899999999996</v>
      </c>
    </row>
    <row r="64" spans="1:13" s="11" customFormat="1" ht="10.5" customHeight="1" x14ac:dyDescent="0.25">
      <c r="A64" s="12" t="s">
        <v>222</v>
      </c>
      <c r="B64" s="13" t="s">
        <v>223</v>
      </c>
      <c r="C64" s="14" t="s">
        <v>65</v>
      </c>
      <c r="D64" s="14" t="s">
        <v>189</v>
      </c>
      <c r="E64" s="15">
        <f t="shared" si="13"/>
        <v>150</v>
      </c>
      <c r="F64" s="15">
        <f>VLOOKUP($A64,[1]Hoja1!$A$9:$AM$280,3,0)</f>
        <v>4500</v>
      </c>
      <c r="G64" s="15">
        <f>VLOOKUP($A64,[1]Hoja1!$A$9:$AM$280,7,0)</f>
        <v>0</v>
      </c>
      <c r="H64" s="15">
        <f>VLOOKUP($A64,[1]Hoja1!$A$9:$AM$280,6,0)+VLOOKUP($A64,[1]Hoja1!$A$9:$AM$280,5,0)</f>
        <v>0</v>
      </c>
      <c r="I64" s="15">
        <f>VLOOKUP($A64,[1]Hoja1!$A$9:$AM$280,4,0)</f>
        <v>0</v>
      </c>
      <c r="J64" s="15">
        <f>VLOOKUP($A64,[1]Hoja1!$A$9:$AM$280,8,0)+VLOOKUP($A64,[1]Hoja1!$A$9:$AM$280,9,0)+VLOOKUP($A64,[1]Hoja1!$A$9:$AM$280,10,0)</f>
        <v>2500</v>
      </c>
      <c r="K64" s="16">
        <f t="shared" si="14"/>
        <v>7000</v>
      </c>
      <c r="L64" s="15">
        <f>VLOOKUP($A64,[1]Hoja1!$A$9:$AM$280,32,0)</f>
        <v>426.5</v>
      </c>
      <c r="M64" s="16">
        <f t="shared" si="15"/>
        <v>6573.5</v>
      </c>
    </row>
    <row r="65" spans="1:13" s="11" customFormat="1" ht="10.5" customHeight="1" x14ac:dyDescent="0.25">
      <c r="A65" s="12" t="s">
        <v>230</v>
      </c>
      <c r="B65" s="13" t="s">
        <v>231</v>
      </c>
      <c r="C65" s="14" t="s">
        <v>65</v>
      </c>
      <c r="D65" s="14" t="s">
        <v>189</v>
      </c>
      <c r="E65" s="15">
        <f t="shared" si="13"/>
        <v>175</v>
      </c>
      <c r="F65" s="15">
        <f>VLOOKUP($A65,[1]Hoja1!$A$9:$AM$280,3,0)</f>
        <v>5250</v>
      </c>
      <c r="G65" s="15">
        <f>VLOOKUP($A65,[1]Hoja1!$A$9:$AM$280,7,0)</f>
        <v>0</v>
      </c>
      <c r="H65" s="15">
        <f>VLOOKUP($A65,[1]Hoja1!$A$9:$AM$280,6,0)+VLOOKUP($A65,[1]Hoja1!$A$9:$AM$280,5,0)</f>
        <v>0</v>
      </c>
      <c r="I65" s="15">
        <f>VLOOKUP($A65,[1]Hoja1!$A$9:$AM$280,4,0)</f>
        <v>0</v>
      </c>
      <c r="J65" s="15">
        <f>VLOOKUP($A65,[1]Hoja1!$A$9:$AM$280,8,0)+VLOOKUP($A65,[1]Hoja1!$A$9:$AM$280,9,0)+VLOOKUP($A65,[1]Hoja1!$A$9:$AM$280,10,0)</f>
        <v>2950</v>
      </c>
      <c r="K65" s="16">
        <f t="shared" si="14"/>
        <v>8200</v>
      </c>
      <c r="L65" s="15">
        <f>VLOOKUP($A65,[1]Hoja1!$A$9:$AM$280,32,0)</f>
        <v>833.08</v>
      </c>
      <c r="M65" s="16">
        <f t="shared" si="15"/>
        <v>7366.92</v>
      </c>
    </row>
    <row r="66" spans="1:13" s="11" customFormat="1" ht="10.5" customHeight="1" x14ac:dyDescent="0.25">
      <c r="A66" s="12" t="s">
        <v>232</v>
      </c>
      <c r="B66" s="13" t="s">
        <v>233</v>
      </c>
      <c r="C66" s="14" t="s">
        <v>65</v>
      </c>
      <c r="D66" s="14" t="s">
        <v>189</v>
      </c>
      <c r="E66" s="15">
        <f t="shared" si="13"/>
        <v>40</v>
      </c>
      <c r="F66" s="15">
        <f>VLOOKUP($A66,[1]Hoja1!$A$9:$AM$280,3,0)</f>
        <v>1200</v>
      </c>
      <c r="G66" s="15">
        <f>VLOOKUP($A66,[1]Hoja1!$A$9:$AM$280,7,0)</f>
        <v>2054.79</v>
      </c>
      <c r="H66" s="15">
        <f>VLOOKUP($A66,[1]Hoja1!$A$9:$AM$280,6,0)+VLOOKUP($A66,[1]Hoja1!$A$9:$AM$280,5,0)</f>
        <v>287.67</v>
      </c>
      <c r="I66" s="15">
        <f>VLOOKUP($A66,[1]Hoja1!$A$9:$AM$280,4,0)</f>
        <v>821.92</v>
      </c>
      <c r="J66" s="15">
        <f>VLOOKUP($A66,[1]Hoja1!$A$9:$AM$280,8,0)+VLOOKUP($A66,[1]Hoja1!$A$9:$AM$280,9,0)+VLOOKUP($A66,[1]Hoja1!$A$9:$AM$280,10,0)</f>
        <v>1700</v>
      </c>
      <c r="K66" s="16">
        <f t="shared" si="14"/>
        <v>6064.38</v>
      </c>
      <c r="L66" s="15">
        <f>VLOOKUP($A66,[1]Hoja1!$A$9:$AM$280,32,0)</f>
        <v>365.22</v>
      </c>
      <c r="M66" s="16">
        <f t="shared" si="15"/>
        <v>5699.16</v>
      </c>
    </row>
    <row r="67" spans="1:13" s="11" customFormat="1" ht="10.5" customHeight="1" x14ac:dyDescent="0.25">
      <c r="A67" s="12" t="s">
        <v>243</v>
      </c>
      <c r="B67" s="13" t="s">
        <v>244</v>
      </c>
      <c r="C67" s="14" t="s">
        <v>48</v>
      </c>
      <c r="D67" s="14" t="s">
        <v>189</v>
      </c>
      <c r="E67" s="15">
        <f t="shared" si="13"/>
        <v>142</v>
      </c>
      <c r="F67" s="15">
        <f>VLOOKUP($A67,[1]Hoja1!$A$9:$AM$280,3,0)</f>
        <v>4260</v>
      </c>
      <c r="G67" s="15">
        <f>VLOOKUP($A67,[1]Hoja1!$A$9:$AM$280,7,0)</f>
        <v>0</v>
      </c>
      <c r="H67" s="15">
        <f>VLOOKUP($A67,[1]Hoja1!$A$9:$AM$280,6,0)+VLOOKUP($A67,[1]Hoja1!$A$9:$AM$280,5,0)</f>
        <v>0</v>
      </c>
      <c r="I67" s="15">
        <f>VLOOKUP($A67,[1]Hoja1!$A$9:$AM$280,4,0)</f>
        <v>0</v>
      </c>
      <c r="J67" s="15">
        <f>VLOOKUP($A67,[1]Hoja1!$A$9:$AM$280,8,0)+VLOOKUP($A67,[1]Hoja1!$A$9:$AM$280,9,0)+VLOOKUP($A67,[1]Hoja1!$A$9:$AM$280,10,0)</f>
        <v>0</v>
      </c>
      <c r="K67" s="16">
        <f t="shared" si="14"/>
        <v>4260</v>
      </c>
      <c r="L67" s="15">
        <f>VLOOKUP($A67,[1]Hoja1!$A$9:$AM$280,32,0)</f>
        <v>-16.28</v>
      </c>
      <c r="M67" s="16">
        <f t="shared" ref="M67:M68" si="16">+K67-L67</f>
        <v>4276.28</v>
      </c>
    </row>
    <row r="68" spans="1:13" s="11" customFormat="1" ht="10.5" hidden="1" customHeight="1" x14ac:dyDescent="0.25">
      <c r="A68" s="12" t="s">
        <v>245</v>
      </c>
      <c r="B68" s="13" t="s">
        <v>246</v>
      </c>
      <c r="C68" s="14" t="s">
        <v>17</v>
      </c>
      <c r="D68" s="14" t="s">
        <v>189</v>
      </c>
      <c r="E68" s="15">
        <f>+F68/15</f>
        <v>300</v>
      </c>
      <c r="F68" s="15">
        <f>VLOOKUP($A68,[1]Hoja1!$A$9:$AM$280,3,0)</f>
        <v>4500</v>
      </c>
      <c r="G68" s="15">
        <f>VLOOKUP($A68,[1]Hoja1!$A$9:$AM$280,7,0)</f>
        <v>0</v>
      </c>
      <c r="H68" s="15">
        <f>VLOOKUP($A68,[1]Hoja1!$A$9:$AM$280,6,0)+VLOOKUP($A68,[1]Hoja1!$A$9:$AM$280,5,0)</f>
        <v>0</v>
      </c>
      <c r="I68" s="15">
        <f>VLOOKUP($A68,[1]Hoja1!$A$9:$AM$280,4,0)</f>
        <v>0</v>
      </c>
      <c r="J68" s="15">
        <f>VLOOKUP($A68,[1]Hoja1!$A$9:$AM$280,8,0)+VLOOKUP($A68,[1]Hoja1!$A$9:$AM$280,9,0)+VLOOKUP($A68,[1]Hoja1!$A$9:$AM$280,10,0)</f>
        <v>2500</v>
      </c>
      <c r="K68" s="16">
        <f t="shared" si="14"/>
        <v>7000</v>
      </c>
      <c r="L68" s="15">
        <f>VLOOKUP($A68,[1]Hoja1!$A$9:$AM$280,32,0)</f>
        <v>364.6</v>
      </c>
      <c r="M68" s="16">
        <f t="shared" si="16"/>
        <v>6635.4</v>
      </c>
    </row>
    <row r="69" spans="1:13" s="11" customFormat="1" ht="10.5" customHeight="1" x14ac:dyDescent="0.25">
      <c r="A69" s="12" t="s">
        <v>236</v>
      </c>
      <c r="B69" s="13" t="s">
        <v>237</v>
      </c>
      <c r="C69" s="14" t="s">
        <v>48</v>
      </c>
      <c r="D69" s="14" t="s">
        <v>189</v>
      </c>
      <c r="E69" s="15">
        <f t="shared" si="13"/>
        <v>142</v>
      </c>
      <c r="F69" s="15">
        <f>VLOOKUP($A69,[1]Hoja1!$A$9:$AM$280,3,0)</f>
        <v>4260</v>
      </c>
      <c r="G69" s="15">
        <f>VLOOKUP($A69,[1]Hoja1!$A$9:$AM$280,7,0)</f>
        <v>0</v>
      </c>
      <c r="H69" s="15">
        <f>VLOOKUP($A69,[1]Hoja1!$A$9:$AM$280,6,0)+VLOOKUP($A69,[1]Hoja1!$A$9:$AM$280,5,0)</f>
        <v>0</v>
      </c>
      <c r="I69" s="15">
        <f>VLOOKUP($A69,[1]Hoja1!$A$9:$AM$280,4,0)</f>
        <v>0</v>
      </c>
      <c r="J69" s="15">
        <f>VLOOKUP($A69,[1]Hoja1!$A$9:$AM$280,8,0)+VLOOKUP($A69,[1]Hoja1!$A$9:$AM$280,9,0)+VLOOKUP($A69,[1]Hoja1!$A$9:$AM$280,10,0)</f>
        <v>0</v>
      </c>
      <c r="K69" s="16">
        <f t="shared" si="14"/>
        <v>4260</v>
      </c>
      <c r="L69" s="15">
        <f>VLOOKUP($A69,[1]Hoja1!$A$9:$AM$280,32,0)</f>
        <v>-16.28</v>
      </c>
      <c r="M69" s="16">
        <f t="shared" si="15"/>
        <v>4276.28</v>
      </c>
    </row>
    <row r="70" spans="1:13" s="11" customFormat="1" ht="10.5" customHeight="1" x14ac:dyDescent="0.25">
      <c r="A70" s="12"/>
      <c r="B70" s="17"/>
      <c r="C70" s="14"/>
      <c r="D70" s="14"/>
      <c r="E70" s="15"/>
      <c r="F70" s="15"/>
      <c r="G70" s="14"/>
      <c r="H70" s="14"/>
      <c r="I70" s="14"/>
      <c r="J70" s="14"/>
      <c r="K70" s="16"/>
      <c r="L70" s="16"/>
      <c r="M70" s="16"/>
    </row>
    <row r="71" spans="1:13" s="11" customFormat="1" ht="17.25" customHeight="1" x14ac:dyDescent="0.25">
      <c r="A71" s="6" t="s">
        <v>72</v>
      </c>
      <c r="B71" s="7"/>
      <c r="C71" s="8"/>
      <c r="D71" s="8"/>
      <c r="E71" s="9"/>
      <c r="F71" s="9"/>
      <c r="G71" s="8"/>
      <c r="H71" s="8"/>
      <c r="I71" s="8"/>
      <c r="J71" s="8"/>
      <c r="K71" s="10"/>
      <c r="L71" s="10"/>
      <c r="M71" s="10"/>
    </row>
    <row r="72" spans="1:13" s="11" customFormat="1" ht="10.5" customHeight="1" x14ac:dyDescent="0.2">
      <c r="A72" s="29" t="s">
        <v>159</v>
      </c>
      <c r="B72" s="17" t="s">
        <v>73</v>
      </c>
      <c r="C72" s="14" t="s">
        <v>74</v>
      </c>
      <c r="D72" s="14" t="s">
        <v>189</v>
      </c>
      <c r="E72" s="15">
        <f t="shared" ref="E72:E76" si="17">+F72/30</f>
        <v>177.82000000000002</v>
      </c>
      <c r="F72" s="15">
        <f>VLOOKUP($A72,[1]Hoja1!$A$9:$AM$280,3,0)</f>
        <v>5334.6</v>
      </c>
      <c r="G72" s="15">
        <f>VLOOKUP($A72,[1]Hoja1!$A$9:$AM$280,7,0)</f>
        <v>0</v>
      </c>
      <c r="H72" s="15">
        <f>VLOOKUP($A72,[1]Hoja1!$A$9:$AM$280,6,0)+VLOOKUP($A72,[1]Hoja1!$A$9:$AM$280,5,0)</f>
        <v>0</v>
      </c>
      <c r="I72" s="15">
        <f>VLOOKUP($A72,[1]Hoja1!$A$9:$AM$280,4,0)</f>
        <v>0</v>
      </c>
      <c r="J72" s="15">
        <f>VLOOKUP($A72,[1]Hoja1!$A$9:$AM$280,8,0)+VLOOKUP($A72,[1]Hoja1!$A$9:$AM$280,9,0)+VLOOKUP($A72,[1]Hoja1!$A$9:$AM$280,10,0)</f>
        <v>0</v>
      </c>
      <c r="K72" s="16">
        <f t="shared" ref="K72:K76" si="18">SUM(F72:J72)</f>
        <v>5334.6</v>
      </c>
      <c r="L72" s="15">
        <f>VLOOKUP($A72,[1]Hoja1!$A$9:$AM$280,32,0)</f>
        <v>168.66</v>
      </c>
      <c r="M72" s="16">
        <f t="shared" ref="M72:M76" si="19">+K72-L72</f>
        <v>5165.9400000000005</v>
      </c>
    </row>
    <row r="73" spans="1:13" s="11" customFormat="1" ht="10.5" customHeight="1" x14ac:dyDescent="0.2">
      <c r="A73" s="29" t="s">
        <v>155</v>
      </c>
      <c r="B73" s="17" t="s">
        <v>100</v>
      </c>
      <c r="C73" s="14" t="s">
        <v>74</v>
      </c>
      <c r="D73" s="14" t="s">
        <v>189</v>
      </c>
      <c r="E73" s="15">
        <f t="shared" si="17"/>
        <v>141.69999999999999</v>
      </c>
      <c r="F73" s="15">
        <f>VLOOKUP($A73,[1]Hoja1!$A$9:$AM$280,3,0)</f>
        <v>4251</v>
      </c>
      <c r="G73" s="15">
        <f>VLOOKUP($A73,[1]Hoja1!$A$9:$AM$280,7,0)</f>
        <v>0</v>
      </c>
      <c r="H73" s="15">
        <f>VLOOKUP($A73,[1]Hoja1!$A$9:$AM$280,6,0)+VLOOKUP($A73,[1]Hoja1!$A$9:$AM$280,5,0)</f>
        <v>0</v>
      </c>
      <c r="I73" s="15">
        <f>VLOOKUP($A73,[1]Hoja1!$A$9:$AM$280,4,0)</f>
        <v>0</v>
      </c>
      <c r="J73" s="15">
        <f>VLOOKUP($A73,[1]Hoja1!$A$9:$AM$280,8,0)+VLOOKUP($A73,[1]Hoja1!$A$9:$AM$280,9,0)+VLOOKUP($A73,[1]Hoja1!$A$9:$AM$280,10,0)</f>
        <v>0</v>
      </c>
      <c r="K73" s="16">
        <f t="shared" si="18"/>
        <v>4251</v>
      </c>
      <c r="L73" s="15">
        <f>VLOOKUP($A73,[1]Hoja1!$A$9:$AM$280,32,0)</f>
        <v>-133.86000000000001</v>
      </c>
      <c r="M73" s="16">
        <f t="shared" si="19"/>
        <v>4384.8599999999997</v>
      </c>
    </row>
    <row r="74" spans="1:13" s="11" customFormat="1" ht="10.5" customHeight="1" x14ac:dyDescent="0.2">
      <c r="A74" s="29" t="s">
        <v>117</v>
      </c>
      <c r="B74" s="17" t="s">
        <v>75</v>
      </c>
      <c r="C74" s="14" t="s">
        <v>74</v>
      </c>
      <c r="D74" s="14" t="s">
        <v>189</v>
      </c>
      <c r="E74" s="15">
        <f t="shared" si="17"/>
        <v>141.69999999999999</v>
      </c>
      <c r="F74" s="15">
        <f>VLOOKUP($A74,[1]Hoja1!$A$9:$AM$280,3,0)</f>
        <v>4251</v>
      </c>
      <c r="G74" s="15">
        <f>VLOOKUP($A74,[1]Hoja1!$A$9:$AM$280,7,0)</f>
        <v>0</v>
      </c>
      <c r="H74" s="15">
        <f>VLOOKUP($A74,[1]Hoja1!$A$9:$AM$280,6,0)+VLOOKUP($A74,[1]Hoja1!$A$9:$AM$280,5,0)</f>
        <v>0</v>
      </c>
      <c r="I74" s="15">
        <f>VLOOKUP($A74,[1]Hoja1!$A$9:$AM$280,4,0)</f>
        <v>0</v>
      </c>
      <c r="J74" s="15">
        <f>VLOOKUP($A74,[1]Hoja1!$A$9:$AM$280,8,0)+VLOOKUP($A74,[1]Hoja1!$A$9:$AM$280,9,0)+VLOOKUP($A74,[1]Hoja1!$A$9:$AM$280,10,0)</f>
        <v>0</v>
      </c>
      <c r="K74" s="16">
        <f t="shared" si="18"/>
        <v>4251</v>
      </c>
      <c r="L74" s="15">
        <f>VLOOKUP($A74,[1]Hoja1!$A$9:$AM$280,32,0)</f>
        <v>-133.86000000000001</v>
      </c>
      <c r="M74" s="16">
        <f t="shared" si="19"/>
        <v>4384.8599999999997</v>
      </c>
    </row>
    <row r="75" spans="1:13" s="11" customFormat="1" ht="10.5" customHeight="1" x14ac:dyDescent="0.2">
      <c r="A75" s="29" t="s">
        <v>119</v>
      </c>
      <c r="B75" s="17" t="s">
        <v>76</v>
      </c>
      <c r="C75" s="14" t="s">
        <v>74</v>
      </c>
      <c r="D75" s="14" t="s">
        <v>189</v>
      </c>
      <c r="E75" s="15">
        <f t="shared" si="17"/>
        <v>141.69999999999999</v>
      </c>
      <c r="F75" s="15">
        <f>VLOOKUP($A75,[1]Hoja1!$A$9:$AM$280,3,0)</f>
        <v>4251</v>
      </c>
      <c r="G75" s="15">
        <f>VLOOKUP($A75,[1]Hoja1!$A$9:$AM$280,7,0)</f>
        <v>0</v>
      </c>
      <c r="H75" s="15">
        <f>VLOOKUP($A75,[1]Hoja1!$A$9:$AM$280,6,0)+VLOOKUP($A75,[1]Hoja1!$A$9:$AM$280,5,0)</f>
        <v>0</v>
      </c>
      <c r="I75" s="15">
        <f>VLOOKUP($A75,[1]Hoja1!$A$9:$AM$280,4,0)</f>
        <v>0</v>
      </c>
      <c r="J75" s="15">
        <f>VLOOKUP($A75,[1]Hoja1!$A$9:$AM$280,8,0)+VLOOKUP($A75,[1]Hoja1!$A$9:$AM$280,9,0)+VLOOKUP($A75,[1]Hoja1!$A$9:$AM$280,10,0)</f>
        <v>0</v>
      </c>
      <c r="K75" s="16">
        <f t="shared" si="18"/>
        <v>4251</v>
      </c>
      <c r="L75" s="15">
        <f>VLOOKUP($A75,[1]Hoja1!$A$9:$AM$280,32,0)</f>
        <v>-133.86000000000001</v>
      </c>
      <c r="M75" s="16">
        <f t="shared" si="19"/>
        <v>4384.8599999999997</v>
      </c>
    </row>
    <row r="76" spans="1:13" s="11" customFormat="1" ht="10.5" customHeight="1" x14ac:dyDescent="0.2">
      <c r="A76" s="29" t="s">
        <v>181</v>
      </c>
      <c r="B76" s="17" t="s">
        <v>178</v>
      </c>
      <c r="C76" s="14" t="s">
        <v>74</v>
      </c>
      <c r="D76" s="14" t="s">
        <v>189</v>
      </c>
      <c r="E76" s="15">
        <f t="shared" si="17"/>
        <v>250</v>
      </c>
      <c r="F76" s="15">
        <f>VLOOKUP($A76,[1]Hoja1!$A$9:$AM$280,3,0)</f>
        <v>7500</v>
      </c>
      <c r="G76" s="15">
        <f>VLOOKUP($A76,[1]Hoja1!$A$9:$AM$280,7,0)</f>
        <v>0</v>
      </c>
      <c r="H76" s="15">
        <f>VLOOKUP($A76,[1]Hoja1!$A$9:$AM$280,6,0)+VLOOKUP($A76,[1]Hoja1!$A$9:$AM$280,5,0)</f>
        <v>0</v>
      </c>
      <c r="I76" s="15">
        <f>VLOOKUP($A76,[1]Hoja1!$A$9:$AM$280,4,0)</f>
        <v>0</v>
      </c>
      <c r="J76" s="15">
        <f>VLOOKUP($A76,[1]Hoja1!$A$9:$AM$280,8,0)+VLOOKUP($A76,[1]Hoja1!$A$9:$AM$280,9,0)+VLOOKUP($A76,[1]Hoja1!$A$9:$AM$280,10,0)</f>
        <v>2395.58</v>
      </c>
      <c r="K76" s="16">
        <f t="shared" si="18"/>
        <v>9895.58</v>
      </c>
      <c r="L76" s="15">
        <f>VLOOKUP($A76,[1]Hoja1!$A$9:$AM$280,32,0)</f>
        <v>1100.8599999999999</v>
      </c>
      <c r="M76" s="16">
        <f t="shared" si="19"/>
        <v>8794.7199999999993</v>
      </c>
    </row>
    <row r="77" spans="1:13" s="11" customFormat="1" ht="10.5" customHeight="1" x14ac:dyDescent="0.25">
      <c r="A77" s="12"/>
      <c r="B77" s="17"/>
      <c r="C77" s="14"/>
      <c r="D77" s="14"/>
      <c r="E77" s="15"/>
      <c r="F77" s="15"/>
      <c r="G77" s="14"/>
      <c r="H77" s="14"/>
      <c r="I77" s="14"/>
      <c r="J77" s="14"/>
      <c r="K77" s="16"/>
      <c r="L77" s="16"/>
      <c r="M77" s="16"/>
    </row>
    <row r="78" spans="1:13" s="11" customFormat="1" ht="17.25" customHeight="1" x14ac:dyDescent="0.25">
      <c r="A78" s="6" t="s">
        <v>77</v>
      </c>
      <c r="B78" s="7"/>
      <c r="C78" s="8"/>
      <c r="D78" s="8"/>
      <c r="E78" s="9"/>
      <c r="F78" s="9"/>
      <c r="G78" s="8"/>
      <c r="H78" s="8"/>
      <c r="I78" s="8"/>
      <c r="J78" s="8"/>
      <c r="K78" s="10"/>
      <c r="L78" s="10"/>
      <c r="M78" s="10"/>
    </row>
    <row r="79" spans="1:13" s="11" customFormat="1" ht="12" customHeight="1" x14ac:dyDescent="0.25">
      <c r="A79" s="22" t="s">
        <v>78</v>
      </c>
      <c r="B79" s="13" t="s">
        <v>79</v>
      </c>
      <c r="C79" s="23" t="s">
        <v>17</v>
      </c>
      <c r="D79" s="23" t="s">
        <v>18</v>
      </c>
      <c r="E79" s="15">
        <f t="shared" ref="E79:E85" si="20">+F79/30</f>
        <v>178.625</v>
      </c>
      <c r="F79" s="15">
        <f>VLOOKUP($A79,[1]Hoja1!$A$9:$AM$280,3,0)</f>
        <v>5358.75</v>
      </c>
      <c r="G79" s="15">
        <f>VLOOKUP($A79,[1]Hoja1!$A$9:$AM$280,7,0)</f>
        <v>0</v>
      </c>
      <c r="H79" s="15">
        <f>VLOOKUP($A79,[1]Hoja1!$A$9:$AM$280,6,0)+VLOOKUP($A79,[1]Hoja1!$A$9:$AM$280,5,0)</f>
        <v>0</v>
      </c>
      <c r="I79" s="15">
        <f>VLOOKUP($A79,[1]Hoja1!$A$9:$AM$280,4,0)</f>
        <v>1071.75</v>
      </c>
      <c r="J79" s="15">
        <f>VLOOKUP($A79,[1]Hoja1!$A$9:$AM$280,8,0)+VLOOKUP($A79,[1]Hoja1!$A$9:$AM$280,9,0)+VLOOKUP($A79,[1]Hoja1!$A$9:$AM$280,10,0)</f>
        <v>0</v>
      </c>
      <c r="K79" s="16">
        <f t="shared" ref="K79:K85" si="21">SUM(F79:J79)</f>
        <v>6430.5</v>
      </c>
      <c r="L79" s="15">
        <f>VLOOKUP($A79,[1]Hoja1!$A$9:$AM$280,32,0)</f>
        <v>3237.81</v>
      </c>
      <c r="M79" s="16">
        <f t="shared" ref="M79:M85" si="22">+K79-L79</f>
        <v>3192.69</v>
      </c>
    </row>
    <row r="80" spans="1:13" s="11" customFormat="1" ht="10.5" customHeight="1" x14ac:dyDescent="0.25">
      <c r="A80" s="22" t="s">
        <v>80</v>
      </c>
      <c r="B80" s="13" t="s">
        <v>81</v>
      </c>
      <c r="C80" s="23" t="s">
        <v>17</v>
      </c>
      <c r="D80" s="23" t="s">
        <v>18</v>
      </c>
      <c r="E80" s="15">
        <f t="shared" si="20"/>
        <v>305.60000000000002</v>
      </c>
      <c r="F80" s="15">
        <f>VLOOKUP($A80,[1]Hoja1!$A$9:$AM$280,3,0)</f>
        <v>9168</v>
      </c>
      <c r="G80" s="15">
        <f>VLOOKUP($A80,[1]Hoja1!$A$9:$AM$280,7,0)</f>
        <v>0</v>
      </c>
      <c r="H80" s="15">
        <f>VLOOKUP($A80,[1]Hoja1!$A$9:$AM$280,6,0)+VLOOKUP($A80,[1]Hoja1!$A$9:$AM$280,5,0)</f>
        <v>0</v>
      </c>
      <c r="I80" s="15">
        <f>VLOOKUP($A80,[1]Hoja1!$A$9:$AM$280,4,0)</f>
        <v>0</v>
      </c>
      <c r="J80" s="15">
        <f>VLOOKUP($A80,[1]Hoja1!$A$9:$AM$280,8,0)+VLOOKUP($A80,[1]Hoja1!$A$9:$AM$280,9,0)+VLOOKUP($A80,[1]Hoja1!$A$9:$AM$280,10,0)</f>
        <v>0</v>
      </c>
      <c r="K80" s="16">
        <f t="shared" si="21"/>
        <v>9168</v>
      </c>
      <c r="L80" s="15">
        <f>VLOOKUP($A80,[1]Hoja1!$A$9:$AM$280,32,0)</f>
        <v>1991.17</v>
      </c>
      <c r="M80" s="16">
        <f t="shared" si="22"/>
        <v>7176.83</v>
      </c>
    </row>
    <row r="81" spans="1:13" s="11" customFormat="1" ht="10.5" customHeight="1" x14ac:dyDescent="0.25">
      <c r="A81" s="22" t="s">
        <v>239</v>
      </c>
      <c r="B81" s="13" t="s">
        <v>240</v>
      </c>
      <c r="C81" s="23" t="s">
        <v>17</v>
      </c>
      <c r="D81" s="23" t="s">
        <v>18</v>
      </c>
      <c r="E81" s="15">
        <f>+F81/15</f>
        <v>300</v>
      </c>
      <c r="F81" s="15">
        <f>VLOOKUP($A81,[1]Hoja1!$A$9:$AM$280,3,0)</f>
        <v>4500</v>
      </c>
      <c r="G81" s="15">
        <f>VLOOKUP($A81,[1]Hoja1!$A$9:$AM$280,7,0)</f>
        <v>0</v>
      </c>
      <c r="H81" s="15">
        <f>VLOOKUP($A81,[1]Hoja1!$A$9:$AM$280,6,0)+VLOOKUP($A81,[1]Hoja1!$A$9:$AM$280,5,0)</f>
        <v>0</v>
      </c>
      <c r="I81" s="15">
        <f>VLOOKUP($A81,[1]Hoja1!$A$9:$AM$280,4,0)</f>
        <v>0</v>
      </c>
      <c r="J81" s="15">
        <f>VLOOKUP($A81,[1]Hoja1!$A$9:$AM$280,8,0)+VLOOKUP($A81,[1]Hoja1!$A$9:$AM$280,9,0)+VLOOKUP($A81,[1]Hoja1!$A$9:$AM$280,10,0)</f>
        <v>3200</v>
      </c>
      <c r="K81" s="16">
        <f t="shared" si="21"/>
        <v>7700</v>
      </c>
      <c r="L81" s="15">
        <f>VLOOKUP($A81,[1]Hoja1!$A$9:$AM$280,32,0)</f>
        <v>690.96</v>
      </c>
      <c r="M81" s="16">
        <f t="shared" ref="M81" si="23">+K81-L81</f>
        <v>7009.04</v>
      </c>
    </row>
    <row r="82" spans="1:13" s="11" customFormat="1" ht="10.5" customHeight="1" x14ac:dyDescent="0.25">
      <c r="A82" s="22" t="s">
        <v>160</v>
      </c>
      <c r="B82" s="13" t="s">
        <v>82</v>
      </c>
      <c r="C82" s="23" t="s">
        <v>17</v>
      </c>
      <c r="D82" s="23" t="s">
        <v>189</v>
      </c>
      <c r="E82" s="15">
        <f t="shared" si="20"/>
        <v>333.33</v>
      </c>
      <c r="F82" s="15">
        <f>VLOOKUP($A82,[1]Hoja1!$A$9:$AM$280,3,0)</f>
        <v>9999.9</v>
      </c>
      <c r="G82" s="15">
        <f>VLOOKUP($A82,[1]Hoja1!$A$9:$AM$280,7,0)</f>
        <v>0</v>
      </c>
      <c r="H82" s="15">
        <f>VLOOKUP($A82,[1]Hoja1!$A$9:$AM$280,6,0)+VLOOKUP($A82,[1]Hoja1!$A$9:$AM$280,5,0)</f>
        <v>0</v>
      </c>
      <c r="I82" s="15">
        <f>VLOOKUP($A82,[1]Hoja1!$A$9:$AM$280,4,0)</f>
        <v>0</v>
      </c>
      <c r="J82" s="15">
        <f>VLOOKUP($A82,[1]Hoja1!$A$9:$AM$280,8,0)+VLOOKUP($A82,[1]Hoja1!$A$9:$AM$280,9,0)+VLOOKUP($A82,[1]Hoja1!$A$9:$AM$280,10,0)</f>
        <v>5614.72</v>
      </c>
      <c r="K82" s="16">
        <f t="shared" si="21"/>
        <v>15614.619999999999</v>
      </c>
      <c r="L82" s="15">
        <f>VLOOKUP($A82,[1]Hoja1!$A$9:$AM$280,32,0)</f>
        <v>2354.92</v>
      </c>
      <c r="M82" s="16">
        <f t="shared" si="22"/>
        <v>13259.699999999999</v>
      </c>
    </row>
    <row r="83" spans="1:13" s="11" customFormat="1" ht="10.5" customHeight="1" x14ac:dyDescent="0.25">
      <c r="A83" s="22" t="s">
        <v>241</v>
      </c>
      <c r="B83" s="13" t="s">
        <v>242</v>
      </c>
      <c r="C83" s="23" t="s">
        <v>17</v>
      </c>
      <c r="D83" s="23" t="s">
        <v>189</v>
      </c>
      <c r="E83" s="15">
        <f>+F83/15</f>
        <v>300</v>
      </c>
      <c r="F83" s="15">
        <f>VLOOKUP($A83,[1]Hoja1!$A$9:$AM$280,3,0)</f>
        <v>4500</v>
      </c>
      <c r="G83" s="15">
        <f>VLOOKUP($A83,[1]Hoja1!$A$9:$AM$280,7,0)</f>
        <v>0</v>
      </c>
      <c r="H83" s="15">
        <f>VLOOKUP($A83,[1]Hoja1!$A$9:$AM$280,6,0)+VLOOKUP($A83,[1]Hoja1!$A$9:$AM$280,5,0)</f>
        <v>0</v>
      </c>
      <c r="I83" s="15">
        <f>VLOOKUP($A83,[1]Hoja1!$A$9:$AM$280,4,0)</f>
        <v>0</v>
      </c>
      <c r="J83" s="15">
        <f>VLOOKUP($A83,[1]Hoja1!$A$9:$AM$280,8,0)+VLOOKUP($A83,[1]Hoja1!$A$9:$AM$280,9,0)+VLOOKUP($A83,[1]Hoja1!$A$9:$AM$280,10,0)</f>
        <v>3750</v>
      </c>
      <c r="K83" s="16">
        <f t="shared" si="21"/>
        <v>8250</v>
      </c>
      <c r="L83" s="15">
        <f>VLOOKUP($A83,[1]Hoja1!$A$9:$AM$280,32,0)</f>
        <v>792.74</v>
      </c>
      <c r="M83" s="16">
        <f t="shared" ref="M83" si="24">+K83-L83</f>
        <v>7457.26</v>
      </c>
    </row>
    <row r="84" spans="1:13" s="11" customFormat="1" ht="10.5" customHeight="1" x14ac:dyDescent="0.25">
      <c r="A84" s="22" t="s">
        <v>199</v>
      </c>
      <c r="B84" s="13" t="s">
        <v>200</v>
      </c>
      <c r="C84" s="23" t="s">
        <v>17</v>
      </c>
      <c r="D84" s="23" t="s">
        <v>189</v>
      </c>
      <c r="E84" s="15">
        <f t="shared" si="20"/>
        <v>150</v>
      </c>
      <c r="F84" s="15">
        <f>VLOOKUP($A84,[1]Hoja1!$A$9:$AM$280,3,0)</f>
        <v>4500</v>
      </c>
      <c r="G84" s="15">
        <f>VLOOKUP($A84,[1]Hoja1!$A$9:$AM$280,7,0)</f>
        <v>0</v>
      </c>
      <c r="H84" s="15">
        <f>VLOOKUP($A84,[1]Hoja1!$A$9:$AM$280,6,0)+VLOOKUP($A84,[1]Hoja1!$A$9:$AM$280,5,0)</f>
        <v>0</v>
      </c>
      <c r="I84" s="15">
        <f>VLOOKUP($A84,[1]Hoja1!$A$9:$AM$280,4,0)</f>
        <v>0</v>
      </c>
      <c r="J84" s="15">
        <f>VLOOKUP($A84,[1]Hoja1!$A$9:$AM$280,8,0)+VLOOKUP($A84,[1]Hoja1!$A$9:$AM$280,9,0)+VLOOKUP($A84,[1]Hoja1!$A$9:$AM$280,10,0)</f>
        <v>4500</v>
      </c>
      <c r="K84" s="16">
        <f t="shared" si="21"/>
        <v>9000</v>
      </c>
      <c r="L84" s="15">
        <f>VLOOKUP($A84,[1]Hoja1!$A$9:$AM$280,32,0)</f>
        <v>902.82</v>
      </c>
      <c r="M84" s="16">
        <f t="shared" si="22"/>
        <v>8097.18</v>
      </c>
    </row>
    <row r="85" spans="1:13" s="11" customFormat="1" ht="10.5" customHeight="1" x14ac:dyDescent="0.25">
      <c r="A85" s="22" t="s">
        <v>196</v>
      </c>
      <c r="B85" s="13" t="s">
        <v>195</v>
      </c>
      <c r="C85" s="23" t="s">
        <v>130</v>
      </c>
      <c r="D85" s="23" t="s">
        <v>189</v>
      </c>
      <c r="E85" s="15">
        <f t="shared" si="20"/>
        <v>348</v>
      </c>
      <c r="F85" s="15">
        <f>VLOOKUP($A85,[1]Hoja1!$A$9:$AM$280,3,0)</f>
        <v>10440</v>
      </c>
      <c r="G85" s="15">
        <f>VLOOKUP($A85,[1]Hoja1!$A$9:$AM$280,7,0)</f>
        <v>0</v>
      </c>
      <c r="H85" s="15">
        <f>VLOOKUP($A85,[1]Hoja1!$A$9:$AM$280,6,0)+VLOOKUP($A85,[1]Hoja1!$A$9:$AM$280,5,0)</f>
        <v>0</v>
      </c>
      <c r="I85" s="15">
        <f>VLOOKUP($A85,[1]Hoja1!$A$9:$AM$280,4,0)</f>
        <v>0</v>
      </c>
      <c r="J85" s="15">
        <f>VLOOKUP($A85,[1]Hoja1!$A$9:$AM$280,8,0)+VLOOKUP($A85,[1]Hoja1!$A$9:$AM$280,9,0)+VLOOKUP($A85,[1]Hoja1!$A$9:$AM$280,10,0)</f>
        <v>6989.48</v>
      </c>
      <c r="K85" s="16">
        <f t="shared" si="21"/>
        <v>17429.48</v>
      </c>
      <c r="L85" s="15">
        <f>VLOOKUP($A85,[1]Hoja1!$A$9:$AM$280,32,0)</f>
        <v>2794.22</v>
      </c>
      <c r="M85" s="16">
        <f t="shared" si="22"/>
        <v>14635.26</v>
      </c>
    </row>
    <row r="87" spans="1:13" s="11" customFormat="1" ht="10.5" customHeight="1" x14ac:dyDescent="0.25">
      <c r="A87" s="12"/>
      <c r="B87" s="17"/>
      <c r="C87" s="14"/>
      <c r="D87" s="14"/>
      <c r="E87" s="15"/>
      <c r="F87" s="15"/>
      <c r="G87" s="14"/>
      <c r="H87" s="14"/>
      <c r="I87" s="14"/>
      <c r="J87" s="14"/>
      <c r="K87" s="16"/>
      <c r="L87" s="16"/>
      <c r="M87" s="16"/>
    </row>
    <row r="88" spans="1:13" s="11" customFormat="1" ht="17.25" customHeight="1" x14ac:dyDescent="0.25">
      <c r="A88" s="6" t="s">
        <v>136</v>
      </c>
      <c r="B88" s="7"/>
      <c r="C88" s="8"/>
      <c r="D88" s="8"/>
      <c r="E88" s="9"/>
      <c r="F88" s="9"/>
      <c r="G88" s="8"/>
      <c r="H88" s="8"/>
      <c r="I88" s="8"/>
      <c r="J88" s="8"/>
      <c r="K88" s="10"/>
      <c r="L88" s="10"/>
      <c r="M88" s="10"/>
    </row>
    <row r="89" spans="1:13" s="11" customFormat="1" ht="10.5" customHeight="1" x14ac:dyDescent="0.25">
      <c r="A89" s="22" t="s">
        <v>203</v>
      </c>
      <c r="B89" s="13" t="s">
        <v>204</v>
      </c>
      <c r="C89" s="23" t="s">
        <v>205</v>
      </c>
      <c r="D89" s="23" t="s">
        <v>18</v>
      </c>
      <c r="E89" s="15">
        <f>+F89/30</f>
        <v>348</v>
      </c>
      <c r="F89" s="15">
        <f>VLOOKUP($A89,[1]Hoja1!$A$9:$AM$280,3,0)</f>
        <v>10440</v>
      </c>
      <c r="G89" s="15">
        <f>VLOOKUP($A89,[1]Hoja1!$A$9:$AM$280,7,0)</f>
        <v>0</v>
      </c>
      <c r="H89" s="15">
        <f>VLOOKUP($A89,[1]Hoja1!$A$9:$AM$280,6,0)+VLOOKUP($A89,[1]Hoja1!$A$9:$AM$280,5,0)</f>
        <v>0</v>
      </c>
      <c r="I89" s="15">
        <f>VLOOKUP($A89,[1]Hoja1!$A$9:$AM$280,4,0)</f>
        <v>0</v>
      </c>
      <c r="J89" s="15">
        <f>VLOOKUP($A89,[1]Hoja1!$A$9:$AM$280,8,0)+VLOOKUP($A89,[1]Hoja1!$A$9:$AM$280,9,0)+VLOOKUP($A89,[1]Hoja1!$A$9:$AM$280,10,0)</f>
        <v>6989.48</v>
      </c>
      <c r="K89" s="16">
        <f>SUM(F89:J89)</f>
        <v>17429.48</v>
      </c>
      <c r="L89" s="15">
        <f>VLOOKUP($A89,[1]Hoja1!$A$9:$AM$280,32,0)</f>
        <v>2651.76</v>
      </c>
      <c r="M89" s="16">
        <f>+K89-L89</f>
        <v>14777.72</v>
      </c>
    </row>
    <row r="90" spans="1:13" s="11" customFormat="1" ht="10.5" customHeight="1" x14ac:dyDescent="0.25">
      <c r="A90" s="12"/>
      <c r="B90" s="17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3" s="11" customFormat="1" ht="17.25" customHeight="1" x14ac:dyDescent="0.25">
      <c r="A91" s="6" t="s">
        <v>83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3" s="11" customFormat="1" ht="10.5" customHeight="1" x14ac:dyDescent="0.25">
      <c r="A92" s="22" t="s">
        <v>84</v>
      </c>
      <c r="B92" s="13" t="s">
        <v>85</v>
      </c>
      <c r="C92" s="23" t="s">
        <v>86</v>
      </c>
      <c r="D92" s="23" t="s">
        <v>18</v>
      </c>
      <c r="E92" s="15">
        <f t="shared" ref="E92:E93" si="25">+F92/30</f>
        <v>246.34399999999999</v>
      </c>
      <c r="F92" s="15">
        <f>VLOOKUP($A92,[1]Hoja1!$A$9:$AM$280,3,0)</f>
        <v>7390.32</v>
      </c>
      <c r="G92" s="15">
        <f>VLOOKUP($A92,[1]Hoja1!$A$9:$AM$280,7,0)</f>
        <v>0</v>
      </c>
      <c r="H92" s="15">
        <f>VLOOKUP($A92,[1]Hoja1!$A$9:$AM$280,6,0)+VLOOKUP($A92,[1]Hoja1!$A$9:$AM$280,5,0)</f>
        <v>0</v>
      </c>
      <c r="I92" s="15">
        <f>VLOOKUP($A92,[1]Hoja1!$A$9:$AM$280,4,0)</f>
        <v>527.88</v>
      </c>
      <c r="J92" s="15">
        <f>VLOOKUP($A92,[1]Hoja1!$A$9:$AM$280,8,0)+VLOOKUP($A92,[1]Hoja1!$A$9:$AM$280,9,0)+VLOOKUP($A92,[1]Hoja1!$A$9:$AM$280,10,0)</f>
        <v>2000</v>
      </c>
      <c r="K92" s="16">
        <f t="shared" ref="K92:K93" si="26">SUM(F92:J92)</f>
        <v>9918.2000000000007</v>
      </c>
      <c r="L92" s="15">
        <f>VLOOKUP($A92,[1]Hoja1!$A$9:$AM$280,32,0)</f>
        <v>2079.8200000000002</v>
      </c>
      <c r="M92" s="16">
        <f t="shared" ref="M92:M93" si="27">+K92-L92</f>
        <v>7838.380000000001</v>
      </c>
    </row>
    <row r="93" spans="1:13" s="11" customFormat="1" ht="10.5" customHeight="1" x14ac:dyDescent="0.2">
      <c r="A93" s="29" t="s">
        <v>161</v>
      </c>
      <c r="B93" s="17" t="s">
        <v>148</v>
      </c>
      <c r="C93" s="14" t="s">
        <v>149</v>
      </c>
      <c r="D93" s="14" t="s">
        <v>189</v>
      </c>
      <c r="E93" s="15">
        <f t="shared" si="25"/>
        <v>475</v>
      </c>
      <c r="F93" s="15">
        <f>VLOOKUP($A93,[1]Hoja1!$A$9:$AM$280,3,0)</f>
        <v>14250</v>
      </c>
      <c r="G93" s="15">
        <f>VLOOKUP($A93,[1]Hoja1!$A$9:$AM$280,7,0)</f>
        <v>0</v>
      </c>
      <c r="H93" s="15">
        <f>VLOOKUP($A93,[1]Hoja1!$A$9:$AM$280,6,0)+VLOOKUP($A93,[1]Hoja1!$A$9:$AM$280,5,0)</f>
        <v>0</v>
      </c>
      <c r="I93" s="15">
        <f>VLOOKUP($A93,[1]Hoja1!$A$9:$AM$280,4,0)</f>
        <v>0</v>
      </c>
      <c r="J93" s="15">
        <f>VLOOKUP($A93,[1]Hoja1!$A$9:$AM$280,8,0)+VLOOKUP($A93,[1]Hoja1!$A$9:$AM$280,9,0)+VLOOKUP($A93,[1]Hoja1!$A$9:$AM$280,10,0)</f>
        <v>9537.56</v>
      </c>
      <c r="K93" s="16">
        <f t="shared" si="26"/>
        <v>23787.559999999998</v>
      </c>
      <c r="L93" s="15">
        <f>VLOOKUP($A93,[1]Hoja1!$A$9:$AM$280,32,0)</f>
        <v>4344.08</v>
      </c>
      <c r="M93" s="16">
        <f t="shared" si="27"/>
        <v>19443.479999999996</v>
      </c>
    </row>
    <row r="94" spans="1:13" s="11" customFormat="1" ht="10.5" customHeight="1" x14ac:dyDescent="0.25">
      <c r="A94" s="12"/>
      <c r="B94" s="17"/>
      <c r="C94" s="14"/>
      <c r="D94" s="14"/>
      <c r="E94" s="15"/>
      <c r="F94" s="15"/>
      <c r="G94" s="14"/>
      <c r="H94" s="14"/>
      <c r="I94" s="14"/>
      <c r="J94" s="14"/>
      <c r="K94" s="16"/>
      <c r="L94" s="16"/>
      <c r="M94" s="16"/>
    </row>
    <row r="95" spans="1:13" s="11" customFormat="1" ht="17.25" customHeight="1" x14ac:dyDescent="0.25">
      <c r="A95" s="6" t="s">
        <v>137</v>
      </c>
      <c r="B95" s="7"/>
      <c r="C95" s="8"/>
      <c r="D95" s="8"/>
      <c r="E95" s="9"/>
      <c r="F95" s="9"/>
      <c r="G95" s="8"/>
      <c r="H95" s="8"/>
      <c r="I95" s="8"/>
      <c r="J95" s="8"/>
      <c r="K95" s="10"/>
      <c r="L95" s="10"/>
      <c r="M95" s="10"/>
    </row>
    <row r="96" spans="1:13" s="11" customFormat="1" ht="10.5" customHeight="1" x14ac:dyDescent="0.2">
      <c r="A96" s="29" t="s">
        <v>162</v>
      </c>
      <c r="B96" s="13" t="s">
        <v>138</v>
      </c>
      <c r="C96" s="23" t="s">
        <v>17</v>
      </c>
      <c r="D96" s="14" t="s">
        <v>189</v>
      </c>
      <c r="E96" s="15">
        <f t="shared" ref="E96:E97" si="28">+F96/30</f>
        <v>200</v>
      </c>
      <c r="F96" s="15">
        <f>VLOOKUP($A96,[1]Hoja1!$A$9:$AM$280,3,0)</f>
        <v>6000</v>
      </c>
      <c r="G96" s="15">
        <f>VLOOKUP($A96,[1]Hoja1!$A$9:$AM$280,7,0)</f>
        <v>0</v>
      </c>
      <c r="H96" s="15">
        <f>VLOOKUP($A96,[1]Hoja1!$A$9:$AM$280,6,0)+VLOOKUP($A96,[1]Hoja1!$A$9:$AM$280,5,0)</f>
        <v>0</v>
      </c>
      <c r="I96" s="15">
        <f>VLOOKUP($A96,[1]Hoja1!$A$9:$AM$280,4,0)</f>
        <v>0</v>
      </c>
      <c r="J96" s="15">
        <f>VLOOKUP($A96,[1]Hoja1!$A$9:$AM$280,8,0)+VLOOKUP($A96,[1]Hoja1!$A$9:$AM$280,9,0)+VLOOKUP($A96,[1]Hoja1!$A$9:$AM$280,10,0)</f>
        <v>2139.6999999999998</v>
      </c>
      <c r="K96" s="16">
        <f t="shared" ref="K96:K97" si="29">SUM(F96:J96)</f>
        <v>8139.7</v>
      </c>
      <c r="L96" s="15">
        <f>VLOOKUP($A96,[1]Hoja1!$A$9:$AM$280,32,0)</f>
        <v>833.86</v>
      </c>
      <c r="M96" s="16">
        <f t="shared" ref="M96:M97" si="30">+K96-L96</f>
        <v>7305.84</v>
      </c>
    </row>
    <row r="97" spans="1:13" s="11" customFormat="1" ht="10.5" customHeight="1" x14ac:dyDescent="0.2">
      <c r="A97" s="29" t="s">
        <v>163</v>
      </c>
      <c r="B97" s="17" t="s">
        <v>139</v>
      </c>
      <c r="C97" s="14" t="s">
        <v>17</v>
      </c>
      <c r="D97" s="14" t="s">
        <v>189</v>
      </c>
      <c r="E97" s="15">
        <f t="shared" si="28"/>
        <v>200</v>
      </c>
      <c r="F97" s="15">
        <f>VLOOKUP($A97,[1]Hoja1!$A$9:$AM$280,3,0)</f>
        <v>6000</v>
      </c>
      <c r="G97" s="15">
        <f>VLOOKUP($A97,[1]Hoja1!$A$9:$AM$280,7,0)</f>
        <v>0</v>
      </c>
      <c r="H97" s="15">
        <f>VLOOKUP($A97,[1]Hoja1!$A$9:$AM$280,6,0)+VLOOKUP($A97,[1]Hoja1!$A$9:$AM$280,5,0)</f>
        <v>0</v>
      </c>
      <c r="I97" s="15">
        <f>VLOOKUP($A97,[1]Hoja1!$A$9:$AM$280,4,0)</f>
        <v>0</v>
      </c>
      <c r="J97" s="15">
        <f>VLOOKUP($A97,[1]Hoja1!$A$9:$AM$280,8,0)+VLOOKUP($A97,[1]Hoja1!$A$9:$AM$280,9,0)+VLOOKUP($A97,[1]Hoja1!$A$9:$AM$280,10,0)</f>
        <v>2139.6999999999998</v>
      </c>
      <c r="K97" s="16">
        <f t="shared" si="29"/>
        <v>8139.7</v>
      </c>
      <c r="L97" s="15">
        <f>VLOOKUP($A97,[1]Hoja1!$A$9:$AM$280,32,0)</f>
        <v>833.86</v>
      </c>
      <c r="M97" s="16">
        <f t="shared" si="30"/>
        <v>7305.84</v>
      </c>
    </row>
    <row r="98" spans="1:13" s="11" customFormat="1" ht="10.5" customHeight="1" x14ac:dyDescent="0.25">
      <c r="A98" s="12"/>
      <c r="B98" s="17"/>
      <c r="C98" s="14"/>
      <c r="D98" s="14"/>
      <c r="E98" s="15"/>
      <c r="F98" s="15"/>
      <c r="G98" s="14"/>
      <c r="H98" s="14"/>
      <c r="I98" s="14"/>
      <c r="J98" s="14"/>
      <c r="K98" s="16"/>
      <c r="L98" s="16"/>
      <c r="M98" s="16"/>
    </row>
    <row r="99" spans="1:13" s="11" customFormat="1" ht="17.25" customHeight="1" x14ac:dyDescent="0.25">
      <c r="A99" s="6" t="s">
        <v>87</v>
      </c>
      <c r="B99" s="7"/>
      <c r="C99" s="8"/>
      <c r="D99" s="8"/>
      <c r="E99" s="9"/>
      <c r="F99" s="9"/>
      <c r="G99" s="8"/>
      <c r="H99" s="8"/>
      <c r="I99" s="8"/>
      <c r="J99" s="8"/>
      <c r="K99" s="10"/>
      <c r="L99" s="10"/>
      <c r="M99" s="10"/>
    </row>
    <row r="100" spans="1:13" s="11" customFormat="1" ht="10.5" customHeight="1" x14ac:dyDescent="0.25">
      <c r="A100" s="22" t="s">
        <v>88</v>
      </c>
      <c r="B100" s="13" t="s">
        <v>89</v>
      </c>
      <c r="C100" s="23" t="s">
        <v>90</v>
      </c>
      <c r="D100" s="23" t="s">
        <v>18</v>
      </c>
      <c r="E100" s="15">
        <f>+F100/30</f>
        <v>436.25</v>
      </c>
      <c r="F100" s="15">
        <f>VLOOKUP($A100,[1]Hoja1!$A$9:$AM$280,3,0)</f>
        <v>13087.5</v>
      </c>
      <c r="G100" s="15">
        <f>VLOOKUP($A100,[1]Hoja1!$A$9:$AM$280,7,0)</f>
        <v>0</v>
      </c>
      <c r="H100" s="15">
        <f>VLOOKUP($A100,[1]Hoja1!$A$9:$AM$280,6,0)+VLOOKUP($A100,[1]Hoja1!$A$9:$AM$280,5,0)</f>
        <v>0</v>
      </c>
      <c r="I100" s="15">
        <f>VLOOKUP($A100,[1]Hoja1!$A$9:$AM$280,4,0)</f>
        <v>0</v>
      </c>
      <c r="J100" s="15">
        <f>VLOOKUP($A100,[1]Hoja1!$A$9:$AM$280,8,0)+VLOOKUP($A100,[1]Hoja1!$A$9:$AM$280,9,0)+VLOOKUP($A100,[1]Hoja1!$A$9:$AM$280,10,0)</f>
        <v>0</v>
      </c>
      <c r="K100" s="16">
        <f>SUM(F100:J100)</f>
        <v>13087.5</v>
      </c>
      <c r="L100" s="15">
        <f>VLOOKUP($A100,[1]Hoja1!$A$9:$AM$280,32,0)</f>
        <v>5525.72</v>
      </c>
      <c r="M100" s="16">
        <f>+K100-L100</f>
        <v>7561.78</v>
      </c>
    </row>
    <row r="101" spans="1:13" s="11" customFormat="1" ht="10.5" customHeight="1" x14ac:dyDescent="0.25">
      <c r="A101" s="12"/>
      <c r="B101" s="17"/>
      <c r="C101" s="14"/>
      <c r="D101" s="14"/>
      <c r="E101" s="15"/>
      <c r="F101" s="15"/>
      <c r="G101" s="14"/>
      <c r="H101" s="14"/>
      <c r="I101" s="14"/>
      <c r="J101" s="14"/>
      <c r="K101" s="16"/>
      <c r="L101" s="16"/>
      <c r="M101" s="16"/>
    </row>
    <row r="102" spans="1:13" s="11" customFormat="1" ht="17.25" customHeight="1" x14ac:dyDescent="0.25">
      <c r="A102" s="6" t="s">
        <v>91</v>
      </c>
      <c r="B102" s="7"/>
      <c r="C102" s="8"/>
      <c r="D102" s="8"/>
      <c r="E102" s="9"/>
      <c r="F102" s="9"/>
      <c r="G102" s="8"/>
      <c r="H102" s="8"/>
      <c r="I102" s="8"/>
      <c r="J102" s="8"/>
      <c r="K102" s="10"/>
      <c r="L102" s="10"/>
      <c r="M102" s="10"/>
    </row>
    <row r="103" spans="1:13" s="11" customFormat="1" ht="10.5" customHeight="1" x14ac:dyDescent="0.25">
      <c r="A103" s="22" t="s">
        <v>92</v>
      </c>
      <c r="B103" s="13" t="s">
        <v>93</v>
      </c>
      <c r="C103" s="23" t="s">
        <v>17</v>
      </c>
      <c r="D103" s="23" t="s">
        <v>18</v>
      </c>
      <c r="E103" s="15">
        <f t="shared" ref="E103:E104" si="31">+F103/30</f>
        <v>283.13133333333337</v>
      </c>
      <c r="F103" s="15">
        <f>VLOOKUP($A103,[1]Hoja1!$A$9:$AM$280,3,0)</f>
        <v>8493.94</v>
      </c>
      <c r="G103" s="15">
        <f>VLOOKUP($A103,[1]Hoja1!$A$9:$AM$280,7,0)</f>
        <v>0</v>
      </c>
      <c r="H103" s="15">
        <f>VLOOKUP($A103,[1]Hoja1!$A$9:$AM$280,6,0)+VLOOKUP($A103,[1]Hoja1!$A$9:$AM$280,5,0)</f>
        <v>0</v>
      </c>
      <c r="I103" s="15">
        <f>VLOOKUP($A103,[1]Hoja1!$A$9:$AM$280,4,0)</f>
        <v>1306.76</v>
      </c>
      <c r="J103" s="15">
        <f>VLOOKUP($A103,[1]Hoja1!$A$9:$AM$280,8,0)+VLOOKUP($A103,[1]Hoja1!$A$9:$AM$280,9,0)+VLOOKUP($A103,[1]Hoja1!$A$9:$AM$280,10,0)</f>
        <v>0</v>
      </c>
      <c r="K103" s="16">
        <f t="shared" ref="K103:K104" si="32">SUM(F103:J103)</f>
        <v>9800.7000000000007</v>
      </c>
      <c r="L103" s="15">
        <f>VLOOKUP($A103,[1]Hoja1!$A$9:$AM$280,32,0)</f>
        <v>1094.1199999999999</v>
      </c>
      <c r="M103" s="16">
        <f t="shared" ref="M103:M104" si="33">+K103-L103</f>
        <v>8706.5800000000017</v>
      </c>
    </row>
    <row r="104" spans="1:13" s="11" customFormat="1" ht="10.5" customHeight="1" x14ac:dyDescent="0.25">
      <c r="A104" s="22" t="s">
        <v>152</v>
      </c>
      <c r="B104" s="13" t="s">
        <v>140</v>
      </c>
      <c r="C104" s="23" t="s">
        <v>141</v>
      </c>
      <c r="D104" s="23" t="s">
        <v>18</v>
      </c>
      <c r="E104" s="15">
        <f t="shared" si="31"/>
        <v>333</v>
      </c>
      <c r="F104" s="15">
        <f>VLOOKUP($A104,[1]Hoja1!$A$9:$AM$280,3,0)</f>
        <v>9990</v>
      </c>
      <c r="G104" s="15">
        <f>VLOOKUP($A104,[1]Hoja1!$A$9:$AM$280,7,0)</f>
        <v>0</v>
      </c>
      <c r="H104" s="15">
        <f>VLOOKUP($A104,[1]Hoja1!$A$9:$AM$280,6,0)+VLOOKUP($A104,[1]Hoja1!$A$9:$AM$280,5,0)</f>
        <v>0</v>
      </c>
      <c r="I104" s="15">
        <f>VLOOKUP($A104,[1]Hoja1!$A$9:$AM$280,4,0)</f>
        <v>0</v>
      </c>
      <c r="J104" s="15">
        <f>VLOOKUP($A104,[1]Hoja1!$A$9:$AM$280,8,0)+VLOOKUP($A104,[1]Hoja1!$A$9:$AM$280,9,0)+VLOOKUP($A104,[1]Hoja1!$A$9:$AM$280,10,0)</f>
        <v>1120.74</v>
      </c>
      <c r="K104" s="16">
        <f t="shared" si="32"/>
        <v>11110.74</v>
      </c>
      <c r="L104" s="15">
        <f>VLOOKUP($A104,[1]Hoja1!$A$9:$AM$280,32,0)</f>
        <v>1341.94</v>
      </c>
      <c r="M104" s="16">
        <f t="shared" si="33"/>
        <v>9768.7999999999993</v>
      </c>
    </row>
    <row r="105" spans="1:13" s="11" customFormat="1" ht="10.5" customHeight="1" x14ac:dyDescent="0.25">
      <c r="A105" s="12"/>
      <c r="B105" s="17"/>
      <c r="C105" s="14"/>
      <c r="D105" s="14"/>
      <c r="E105" s="15"/>
      <c r="F105" s="15"/>
      <c r="G105" s="14"/>
      <c r="H105" s="14"/>
      <c r="I105" s="14"/>
      <c r="J105" s="14"/>
      <c r="K105" s="16"/>
      <c r="L105" s="16"/>
      <c r="M105" s="16"/>
    </row>
    <row r="106" spans="1:13" s="11" customFormat="1" ht="17.25" customHeight="1" x14ac:dyDescent="0.25">
      <c r="A106" s="6" t="s">
        <v>94</v>
      </c>
      <c r="B106" s="7"/>
      <c r="C106" s="8"/>
      <c r="D106" s="8"/>
      <c r="E106" s="9"/>
      <c r="F106" s="9"/>
      <c r="G106" s="8"/>
      <c r="H106" s="8"/>
      <c r="I106" s="8"/>
      <c r="J106" s="8"/>
      <c r="K106" s="10"/>
      <c r="L106" s="10"/>
      <c r="M106" s="10"/>
    </row>
    <row r="107" spans="1:13" s="11" customFormat="1" ht="10.5" customHeight="1" x14ac:dyDescent="0.25">
      <c r="A107" s="22" t="s">
        <v>95</v>
      </c>
      <c r="B107" s="13" t="s">
        <v>96</v>
      </c>
      <c r="C107" s="23" t="s">
        <v>17</v>
      </c>
      <c r="D107" s="23" t="s">
        <v>18</v>
      </c>
      <c r="E107" s="15">
        <f>+F107/30</f>
        <v>305.60000000000002</v>
      </c>
      <c r="F107" s="15">
        <f>VLOOKUP($A107,[1]Hoja1!$A$9:$AM$280,3,0)</f>
        <v>9168</v>
      </c>
      <c r="G107" s="15">
        <f>VLOOKUP($A107,[1]Hoja1!$A$9:$AM$280,7,0)</f>
        <v>0</v>
      </c>
      <c r="H107" s="15">
        <f>VLOOKUP($A107,[1]Hoja1!$A$9:$AM$280,6,0)+VLOOKUP($A107,[1]Hoja1!$A$9:$AM$280,5,0)</f>
        <v>0</v>
      </c>
      <c r="I107" s="15">
        <f>VLOOKUP($A107,[1]Hoja1!$A$9:$AM$280,4,0)</f>
        <v>0</v>
      </c>
      <c r="J107" s="15">
        <f>VLOOKUP($A107,[1]Hoja1!$A$9:$AM$280,8,0)+VLOOKUP($A107,[1]Hoja1!$A$9:$AM$280,9,0)+VLOOKUP($A107,[1]Hoja1!$A$9:$AM$280,10,0)</f>
        <v>0</v>
      </c>
      <c r="K107" s="16">
        <f>SUM(F107:J107)</f>
        <v>9168</v>
      </c>
      <c r="L107" s="15">
        <f>VLOOKUP($A107,[1]Hoja1!$A$9:$AM$280,32,0)</f>
        <v>988.96</v>
      </c>
      <c r="M107" s="16">
        <f>+K107-L107</f>
        <v>8179.04</v>
      </c>
    </row>
    <row r="108" spans="1:13" s="11" customFormat="1" ht="10.5" customHeight="1" x14ac:dyDescent="0.25">
      <c r="A108" s="22" t="s">
        <v>250</v>
      </c>
      <c r="B108" s="13" t="s">
        <v>251</v>
      </c>
      <c r="C108" s="23" t="s">
        <v>252</v>
      </c>
      <c r="D108" s="23" t="s">
        <v>18</v>
      </c>
      <c r="E108" s="15">
        <f>+F108/30</f>
        <v>348</v>
      </c>
      <c r="F108" s="15">
        <f>VLOOKUP($A108,[1]Hoja1!$A$9:$AM$280,3,0)</f>
        <v>10440</v>
      </c>
      <c r="G108" s="15">
        <f>VLOOKUP($A108,[1]Hoja1!$A$9:$AM$280,7,0)</f>
        <v>0</v>
      </c>
      <c r="H108" s="15">
        <f>VLOOKUP($A108,[1]Hoja1!$A$9:$AM$280,6,0)+VLOOKUP($A108,[1]Hoja1!$A$9:$AM$280,5,0)</f>
        <v>0</v>
      </c>
      <c r="I108" s="15">
        <f>VLOOKUP($A108,[1]Hoja1!$A$9:$AM$280,4,0)</f>
        <v>0</v>
      </c>
      <c r="J108" s="15">
        <f>VLOOKUP($A108,[1]Hoja1!$A$9:$AM$280,8,0)+VLOOKUP($A108,[1]Hoja1!$A$9:$AM$280,9,0)+VLOOKUP($A108,[1]Hoja1!$A$9:$AM$280,10,0)</f>
        <v>6989.48</v>
      </c>
      <c r="K108" s="16">
        <f>SUM(F108:J108)</f>
        <v>17429.48</v>
      </c>
      <c r="L108" s="15">
        <f>VLOOKUP($A108,[1]Hoja1!$A$9:$AM$280,32,0)</f>
        <v>2603.44</v>
      </c>
      <c r="M108" s="16">
        <f>+K108-L108</f>
        <v>14826.039999999999</v>
      </c>
    </row>
    <row r="109" spans="1:13" s="11" customFormat="1" ht="10.5" customHeight="1" x14ac:dyDescent="0.25">
      <c r="A109" s="21"/>
      <c r="B109" s="17"/>
      <c r="C109" s="14"/>
      <c r="D109" s="14"/>
      <c r="E109" s="15"/>
      <c r="F109" s="15"/>
      <c r="G109" s="14"/>
      <c r="H109" s="14"/>
      <c r="I109" s="14"/>
      <c r="J109" s="14"/>
      <c r="K109" s="16"/>
      <c r="L109" s="16"/>
      <c r="M109" s="16"/>
    </row>
    <row r="110" spans="1:13" s="11" customFormat="1" ht="17.25" customHeight="1" x14ac:dyDescent="0.25">
      <c r="A110" s="6" t="s">
        <v>97</v>
      </c>
      <c r="B110" s="7"/>
      <c r="C110" s="8"/>
      <c r="D110" s="8"/>
      <c r="E110" s="9"/>
      <c r="F110" s="9"/>
      <c r="G110" s="8"/>
      <c r="H110" s="8"/>
      <c r="I110" s="8"/>
      <c r="J110" s="8"/>
      <c r="K110" s="10"/>
      <c r="L110" s="10"/>
      <c r="M110" s="10"/>
    </row>
    <row r="111" spans="1:13" s="11" customFormat="1" ht="10.5" customHeight="1" x14ac:dyDescent="0.25">
      <c r="A111" s="22" t="s">
        <v>98</v>
      </c>
      <c r="B111" s="13" t="s">
        <v>99</v>
      </c>
      <c r="C111" s="23" t="s">
        <v>17</v>
      </c>
      <c r="D111" s="23" t="s">
        <v>18</v>
      </c>
      <c r="E111" s="15">
        <f>+F111/30</f>
        <v>480.3</v>
      </c>
      <c r="F111" s="15">
        <f>VLOOKUP($A111,[1]Hoja1!$A$9:$AM$280,3,0)</f>
        <v>14409</v>
      </c>
      <c r="G111" s="15">
        <f>VLOOKUP($A111,[1]Hoja1!$A$9:$AM$280,7,0)</f>
        <v>0</v>
      </c>
      <c r="H111" s="15">
        <f>VLOOKUP($A111,[1]Hoja1!$A$9:$AM$280,6,0)+VLOOKUP($A111,[1]Hoja1!$A$9:$AM$280,5,0)</f>
        <v>0</v>
      </c>
      <c r="I111" s="15">
        <f>VLOOKUP($A111,[1]Hoja1!$A$9:$AM$280,4,0)</f>
        <v>0</v>
      </c>
      <c r="J111" s="15">
        <f>VLOOKUP($A111,[1]Hoja1!$A$9:$AM$280,8,0)+VLOOKUP($A111,[1]Hoja1!$A$9:$AM$280,9,0)+VLOOKUP($A111,[1]Hoja1!$A$9:$AM$280,10,0)</f>
        <v>0</v>
      </c>
      <c r="K111" s="16">
        <f>SUM(F111:J111)</f>
        <v>14409</v>
      </c>
      <c r="L111" s="15">
        <f>VLOOKUP($A111,[1]Hoja1!$A$9:$AM$280,32,0)</f>
        <v>6059.72</v>
      </c>
      <c r="M111" s="16">
        <f>+K111-L111</f>
        <v>8349.2799999999988</v>
      </c>
    </row>
    <row r="112" spans="1:13" s="11" customFormat="1" ht="10.5" customHeight="1" x14ac:dyDescent="0.25">
      <c r="A112" s="21"/>
      <c r="B112" s="17"/>
      <c r="C112" s="14"/>
      <c r="D112" s="14"/>
      <c r="E112" s="15"/>
      <c r="F112" s="15"/>
      <c r="G112" s="14"/>
      <c r="H112" s="14"/>
      <c r="I112" s="14"/>
      <c r="J112" s="14"/>
      <c r="K112" s="16"/>
      <c r="L112" s="16"/>
      <c r="M112" s="16"/>
    </row>
    <row r="113" spans="1:13" s="11" customFormat="1" ht="17.25" customHeight="1" x14ac:dyDescent="0.25">
      <c r="A113" s="6" t="s">
        <v>101</v>
      </c>
      <c r="B113" s="7"/>
      <c r="C113" s="8"/>
      <c r="D113" s="8"/>
      <c r="E113" s="9"/>
      <c r="F113" s="9"/>
      <c r="G113" s="8"/>
      <c r="H113" s="8"/>
      <c r="I113" s="8"/>
      <c r="J113" s="8"/>
      <c r="K113" s="10"/>
      <c r="L113" s="10"/>
      <c r="M113" s="10"/>
    </row>
    <row r="114" spans="1:13" s="11" customFormat="1" ht="10.5" customHeight="1" x14ac:dyDescent="0.25">
      <c r="A114" s="22" t="s">
        <v>102</v>
      </c>
      <c r="B114" s="13" t="s">
        <v>103</v>
      </c>
      <c r="C114" s="23" t="s">
        <v>17</v>
      </c>
      <c r="D114" s="23" t="s">
        <v>18</v>
      </c>
      <c r="E114" s="15">
        <f t="shared" ref="E114:E118" si="34">+F114/30</f>
        <v>202.35399999999998</v>
      </c>
      <c r="F114" s="15">
        <f>VLOOKUP($A114,[1]Hoja1!$A$9:$AM$280,3,0)</f>
        <v>6070.62</v>
      </c>
      <c r="G114" s="15">
        <f>VLOOKUP($A114,[1]Hoja1!$A$9:$AM$280,7,0)</f>
        <v>0</v>
      </c>
      <c r="H114" s="15">
        <f>VLOOKUP($A114,[1]Hoja1!$A$9:$AM$280,6,0)+VLOOKUP($A114,[1]Hoja1!$A$9:$AM$280,5,0)</f>
        <v>0</v>
      </c>
      <c r="I114" s="15">
        <f>VLOOKUP($A114,[1]Hoja1!$A$9:$AM$280,4,0)</f>
        <v>1847.58</v>
      </c>
      <c r="J114" s="15">
        <f>VLOOKUP($A114,[1]Hoja1!$A$9:$AM$280,8,0)+VLOOKUP($A114,[1]Hoja1!$A$9:$AM$280,9,0)+VLOOKUP($A114,[1]Hoja1!$A$9:$AM$280,10,0)</f>
        <v>0</v>
      </c>
      <c r="K114" s="16">
        <f t="shared" ref="K114:K118" si="35">SUM(F114:J114)</f>
        <v>7918.2</v>
      </c>
      <c r="L114" s="15">
        <f>VLOOKUP($A114,[1]Hoja1!$A$9:$AM$280,32,0)</f>
        <v>812.92</v>
      </c>
      <c r="M114" s="16">
        <f t="shared" ref="M114:M118" si="36">+K114-L114</f>
        <v>7105.28</v>
      </c>
    </row>
    <row r="115" spans="1:13" s="11" customFormat="1" ht="10.5" customHeight="1" x14ac:dyDescent="0.25">
      <c r="A115" s="22" t="s">
        <v>104</v>
      </c>
      <c r="B115" s="13" t="s">
        <v>105</v>
      </c>
      <c r="C115" s="23" t="s">
        <v>48</v>
      </c>
      <c r="D115" s="23" t="s">
        <v>18</v>
      </c>
      <c r="E115" s="15">
        <f t="shared" si="34"/>
        <v>42.51</v>
      </c>
      <c r="F115" s="15">
        <f>VLOOKUP($A115,[1]Hoja1!$A$9:$AM$280,3,0)</f>
        <v>1275.3</v>
      </c>
      <c r="G115" s="15">
        <f>VLOOKUP($A115,[1]Hoja1!$A$9:$AM$280,7,0)</f>
        <v>0</v>
      </c>
      <c r="H115" s="15">
        <f>VLOOKUP($A115,[1]Hoja1!$A$9:$AM$280,6,0)+VLOOKUP($A115,[1]Hoja1!$A$9:$AM$280,5,0)</f>
        <v>0</v>
      </c>
      <c r="I115" s="15">
        <f>VLOOKUP($A115,[1]Hoja1!$A$9:$AM$280,4,0)</f>
        <v>0</v>
      </c>
      <c r="J115" s="15">
        <f>VLOOKUP($A115,[1]Hoja1!$A$9:$AM$280,8,0)+VLOOKUP($A115,[1]Hoja1!$A$9:$AM$280,9,0)+VLOOKUP($A115,[1]Hoja1!$A$9:$AM$280,10,0)</f>
        <v>850</v>
      </c>
      <c r="K115" s="16">
        <f t="shared" si="35"/>
        <v>2125.3000000000002</v>
      </c>
      <c r="L115" s="15">
        <f>VLOOKUP($A115,[1]Hoja1!$A$9:$AM$280,32,0)</f>
        <v>-294.05</v>
      </c>
      <c r="M115" s="16">
        <f t="shared" si="36"/>
        <v>2419.3500000000004</v>
      </c>
    </row>
    <row r="116" spans="1:13" s="11" customFormat="1" ht="10.5" customHeight="1" x14ac:dyDescent="0.2">
      <c r="A116" s="29" t="s">
        <v>164</v>
      </c>
      <c r="B116" s="13" t="s">
        <v>106</v>
      </c>
      <c r="C116" s="23" t="s">
        <v>17</v>
      </c>
      <c r="D116" s="23" t="s">
        <v>18</v>
      </c>
      <c r="E116" s="15">
        <f t="shared" si="34"/>
        <v>333.33</v>
      </c>
      <c r="F116" s="15">
        <f>VLOOKUP($A116,[1]Hoja1!$A$9:$AM$280,3,0)</f>
        <v>9999.9</v>
      </c>
      <c r="G116" s="15">
        <f>VLOOKUP($A116,[1]Hoja1!$A$9:$AM$280,7,0)</f>
        <v>0</v>
      </c>
      <c r="H116" s="15">
        <f>VLOOKUP($A116,[1]Hoja1!$A$9:$AM$280,6,0)+VLOOKUP($A116,[1]Hoja1!$A$9:$AM$280,5,0)</f>
        <v>0</v>
      </c>
      <c r="I116" s="15">
        <f>VLOOKUP($A116,[1]Hoja1!$A$9:$AM$280,4,0)</f>
        <v>0</v>
      </c>
      <c r="J116" s="15">
        <f>VLOOKUP($A116,[1]Hoja1!$A$9:$AM$280,8,0)+VLOOKUP($A116,[1]Hoja1!$A$9:$AM$280,9,0)+VLOOKUP($A116,[1]Hoja1!$A$9:$AM$280,10,0)</f>
        <v>1110.8399999999999</v>
      </c>
      <c r="K116" s="16">
        <f t="shared" si="35"/>
        <v>11110.74</v>
      </c>
      <c r="L116" s="15">
        <f>VLOOKUP($A116,[1]Hoja1!$A$9:$AM$280,32,0)</f>
        <v>2542.02</v>
      </c>
      <c r="M116" s="16">
        <f t="shared" si="36"/>
        <v>8568.7199999999993</v>
      </c>
    </row>
    <row r="117" spans="1:13" s="11" customFormat="1" ht="10.5" customHeight="1" x14ac:dyDescent="0.2">
      <c r="A117" s="29" t="s">
        <v>165</v>
      </c>
      <c r="B117" s="13" t="s">
        <v>144</v>
      </c>
      <c r="C117" s="23" t="s">
        <v>17</v>
      </c>
      <c r="D117" s="14" t="s">
        <v>189</v>
      </c>
      <c r="E117" s="15">
        <f t="shared" si="34"/>
        <v>220</v>
      </c>
      <c r="F117" s="15">
        <f>VLOOKUP($A117,[1]Hoja1!$A$9:$AM$280,3,0)</f>
        <v>6600</v>
      </c>
      <c r="G117" s="15">
        <f>VLOOKUP($A117,[1]Hoja1!$A$9:$AM$280,7,0)</f>
        <v>0</v>
      </c>
      <c r="H117" s="15">
        <f>VLOOKUP($A117,[1]Hoja1!$A$9:$AM$280,6,0)+VLOOKUP($A117,[1]Hoja1!$A$9:$AM$280,5,0)</f>
        <v>0</v>
      </c>
      <c r="I117" s="15">
        <f>VLOOKUP($A117,[1]Hoja1!$A$9:$AM$280,4,0)</f>
        <v>0</v>
      </c>
      <c r="J117" s="15">
        <f>VLOOKUP($A117,[1]Hoja1!$A$9:$AM$280,8,0)+VLOOKUP($A117,[1]Hoja1!$A$9:$AM$280,9,0)+VLOOKUP($A117,[1]Hoja1!$A$9:$AM$280,10,0)</f>
        <v>2105.1</v>
      </c>
      <c r="K117" s="16">
        <f t="shared" si="35"/>
        <v>8705.1</v>
      </c>
      <c r="L117" s="15">
        <f>VLOOKUP($A117,[1]Hoja1!$A$9:$AM$280,32,0)</f>
        <v>913.7</v>
      </c>
      <c r="M117" s="16">
        <f t="shared" si="36"/>
        <v>7791.4000000000005</v>
      </c>
    </row>
    <row r="118" spans="1:13" s="11" customFormat="1" ht="10.5" customHeight="1" x14ac:dyDescent="0.2">
      <c r="A118" s="29" t="s">
        <v>166</v>
      </c>
      <c r="B118" s="13" t="s">
        <v>145</v>
      </c>
      <c r="C118" s="23" t="s">
        <v>146</v>
      </c>
      <c r="D118" s="14" t="s">
        <v>189</v>
      </c>
      <c r="E118" s="15">
        <f t="shared" si="34"/>
        <v>400</v>
      </c>
      <c r="F118" s="15">
        <f>VLOOKUP($A118,[1]Hoja1!$A$9:$AM$280,3,0)</f>
        <v>12000</v>
      </c>
      <c r="G118" s="15">
        <f>VLOOKUP($A118,[1]Hoja1!$A$9:$AM$280,7,0)</f>
        <v>0</v>
      </c>
      <c r="H118" s="15">
        <f>VLOOKUP($A118,[1]Hoja1!$A$9:$AM$280,6,0)+VLOOKUP($A118,[1]Hoja1!$A$9:$AM$280,5,0)</f>
        <v>0</v>
      </c>
      <c r="I118" s="15">
        <f>VLOOKUP($A118,[1]Hoja1!$A$9:$AM$280,4,0)</f>
        <v>0</v>
      </c>
      <c r="J118" s="15">
        <f>VLOOKUP($A118,[1]Hoja1!$A$9:$AM$280,8,0)+VLOOKUP($A118,[1]Hoja1!$A$9:$AM$280,9,0)+VLOOKUP($A118,[1]Hoja1!$A$9:$AM$280,10,0)</f>
        <v>8000</v>
      </c>
      <c r="K118" s="16">
        <f t="shared" si="35"/>
        <v>20000</v>
      </c>
      <c r="L118" s="15">
        <f>VLOOKUP($A118,[1]Hoja1!$A$9:$AM$280,32,0)</f>
        <v>3420.94</v>
      </c>
      <c r="M118" s="16">
        <f t="shared" si="36"/>
        <v>16579.060000000001</v>
      </c>
    </row>
    <row r="119" spans="1:13" s="11" customFormat="1" ht="10.5" customHeight="1" x14ac:dyDescent="0.25">
      <c r="A119" s="21"/>
      <c r="B119" s="17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3" s="11" customFormat="1" ht="17.25" customHeight="1" x14ac:dyDescent="0.25">
      <c r="A120" s="6" t="s">
        <v>107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3" s="11" customFormat="1" ht="10.5" customHeight="1" x14ac:dyDescent="0.25">
      <c r="A121" s="22" t="s">
        <v>108</v>
      </c>
      <c r="B121" s="13" t="s">
        <v>109</v>
      </c>
      <c r="C121" s="23" t="s">
        <v>17</v>
      </c>
      <c r="D121" s="23" t="s">
        <v>18</v>
      </c>
      <c r="E121" s="15">
        <f t="shared" ref="E121:E122" si="37">+F121/30</f>
        <v>212.8</v>
      </c>
      <c r="F121" s="15">
        <f>VLOOKUP($A121,[1]Hoja1!$A$9:$AM$280,3,0)</f>
        <v>6384</v>
      </c>
      <c r="G121" s="15">
        <f>VLOOKUP($A121,[1]Hoja1!$A$9:$AM$280,7,0)</f>
        <v>0</v>
      </c>
      <c r="H121" s="15">
        <f>VLOOKUP($A121,[1]Hoja1!$A$9:$AM$280,6,0)+VLOOKUP($A121,[1]Hoja1!$A$9:$AM$280,5,0)</f>
        <v>0</v>
      </c>
      <c r="I121" s="15">
        <f>VLOOKUP($A121,[1]Hoja1!$A$9:$AM$280,4,0)</f>
        <v>0</v>
      </c>
      <c r="J121" s="15">
        <f>VLOOKUP($A121,[1]Hoja1!$A$9:$AM$280,8,0)+VLOOKUP($A121,[1]Hoja1!$A$9:$AM$280,9,0)+VLOOKUP($A121,[1]Hoja1!$A$9:$AM$280,10,0)</f>
        <v>0</v>
      </c>
      <c r="K121" s="16">
        <f t="shared" ref="K121:K122" si="38">SUM(F121:J121)</f>
        <v>6384</v>
      </c>
      <c r="L121" s="15">
        <f>VLOOKUP($A121,[1]Hoja1!$A$9:$AM$280,32,0)</f>
        <v>3151.8</v>
      </c>
      <c r="M121" s="16">
        <f t="shared" ref="M121:M122" si="39">+K121-L121</f>
        <v>3232.2</v>
      </c>
    </row>
    <row r="122" spans="1:13" s="11" customFormat="1" ht="10.5" customHeight="1" x14ac:dyDescent="0.2">
      <c r="A122" s="29" t="s">
        <v>184</v>
      </c>
      <c r="B122" s="13" t="s">
        <v>185</v>
      </c>
      <c r="C122" s="23" t="s">
        <v>146</v>
      </c>
      <c r="D122" s="14" t="s">
        <v>189</v>
      </c>
      <c r="E122" s="15">
        <f t="shared" si="37"/>
        <v>333.33</v>
      </c>
      <c r="F122" s="15">
        <f>VLOOKUP($A122,[1]Hoja1!$A$9:$AM$280,3,0)</f>
        <v>9999.9</v>
      </c>
      <c r="G122" s="15">
        <f>VLOOKUP($A122,[1]Hoja1!$A$9:$AM$280,7,0)</f>
        <v>0</v>
      </c>
      <c r="H122" s="15">
        <f>VLOOKUP($A122,[1]Hoja1!$A$9:$AM$280,6,0)+VLOOKUP($A122,[1]Hoja1!$A$9:$AM$280,5,0)</f>
        <v>0</v>
      </c>
      <c r="I122" s="15">
        <f>VLOOKUP($A122,[1]Hoja1!$A$9:$AM$280,4,0)</f>
        <v>0</v>
      </c>
      <c r="J122" s="15">
        <f>VLOOKUP($A122,[1]Hoja1!$A$9:$AM$280,8,0)+VLOOKUP($A122,[1]Hoja1!$A$9:$AM$280,9,0)+VLOOKUP($A122,[1]Hoja1!$A$9:$AM$280,10,0)</f>
        <v>10000.1</v>
      </c>
      <c r="K122" s="16">
        <f t="shared" si="38"/>
        <v>20000</v>
      </c>
      <c r="L122" s="15">
        <f>VLOOKUP($A122,[1]Hoja1!$A$9:$AM$280,32,0)</f>
        <v>3411.32</v>
      </c>
      <c r="M122" s="16">
        <f t="shared" si="39"/>
        <v>16588.68</v>
      </c>
    </row>
    <row r="123" spans="1:13" s="11" customFormat="1" ht="10.5" customHeight="1" x14ac:dyDescent="0.25">
      <c r="A123" s="21"/>
      <c r="B123" s="17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3" s="11" customFormat="1" ht="17.25" customHeight="1" x14ac:dyDescent="0.25">
      <c r="A124" s="6" t="s">
        <v>110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3" s="11" customFormat="1" ht="13.5" customHeight="1" x14ac:dyDescent="0.25">
      <c r="A125" s="22" t="s">
        <v>218</v>
      </c>
      <c r="B125" s="13" t="s">
        <v>219</v>
      </c>
      <c r="C125" s="23" t="s">
        <v>17</v>
      </c>
      <c r="D125" s="23" t="s">
        <v>189</v>
      </c>
      <c r="E125" s="15">
        <f t="shared" ref="E125:E128" si="40">+F125/30</f>
        <v>150</v>
      </c>
      <c r="F125" s="15">
        <f>VLOOKUP($A125,[1]Hoja1!$A$9:$AM$280,3,0)</f>
        <v>4500</v>
      </c>
      <c r="G125" s="15">
        <f>VLOOKUP($A125,[1]Hoja1!$A$9:$AM$280,7,0)</f>
        <v>0</v>
      </c>
      <c r="H125" s="15">
        <f>VLOOKUP($A125,[1]Hoja1!$A$9:$AM$280,6,0)+VLOOKUP($A125,[1]Hoja1!$A$9:$AM$280,5,0)</f>
        <v>0</v>
      </c>
      <c r="I125" s="15">
        <f>VLOOKUP($A125,[1]Hoja1!$A$9:$AM$280,4,0)</f>
        <v>0</v>
      </c>
      <c r="J125" s="15">
        <f>VLOOKUP($A125,[1]Hoja1!$A$9:$AM$280,8,0)+VLOOKUP($A125,[1]Hoja1!$A$9:$AM$280,9,0)+VLOOKUP($A125,[1]Hoja1!$A$9:$AM$280,10,0)</f>
        <v>3500</v>
      </c>
      <c r="K125" s="16">
        <f t="shared" ref="K125:K128" si="41">SUM(F125:J125)</f>
        <v>8000</v>
      </c>
      <c r="L125" s="15">
        <f>VLOOKUP($A125,[1]Hoja1!$A$9:$AM$280,32,0)</f>
        <v>807.68</v>
      </c>
      <c r="M125" s="16">
        <f t="shared" ref="M125:M128" si="42">+K125-L125</f>
        <v>7192.32</v>
      </c>
    </row>
    <row r="126" spans="1:13" s="11" customFormat="1" ht="13.5" customHeight="1" x14ac:dyDescent="0.25">
      <c r="A126" s="22" t="s">
        <v>186</v>
      </c>
      <c r="B126" s="13" t="s">
        <v>187</v>
      </c>
      <c r="C126" s="23" t="s">
        <v>17</v>
      </c>
      <c r="D126" s="23" t="s">
        <v>189</v>
      </c>
      <c r="E126" s="15">
        <f t="shared" si="40"/>
        <v>148.6</v>
      </c>
      <c r="F126" s="15">
        <f>VLOOKUP($A126,[1]Hoja1!$A$9:$AM$280,3,0)</f>
        <v>4458</v>
      </c>
      <c r="G126" s="15">
        <f>VLOOKUP($A126,[1]Hoja1!$A$9:$AM$280,7,0)</f>
        <v>0</v>
      </c>
      <c r="H126" s="15">
        <f>VLOOKUP($A126,[1]Hoja1!$A$9:$AM$280,6,0)+VLOOKUP($A126,[1]Hoja1!$A$9:$AM$280,5,0)</f>
        <v>0</v>
      </c>
      <c r="I126" s="15">
        <f>VLOOKUP($A126,[1]Hoja1!$A$9:$AM$280,4,0)</f>
        <v>0</v>
      </c>
      <c r="J126" s="15">
        <f>VLOOKUP($A126,[1]Hoja1!$A$9:$AM$280,8,0)+VLOOKUP($A126,[1]Hoja1!$A$9:$AM$280,9,0)+VLOOKUP($A126,[1]Hoja1!$A$9:$AM$280,10,0)</f>
        <v>1860</v>
      </c>
      <c r="K126" s="16">
        <f t="shared" si="41"/>
        <v>6318</v>
      </c>
      <c r="L126" s="15">
        <f>VLOOKUP($A126,[1]Hoja1!$A$9:$AM$280,32,0)</f>
        <v>332.66</v>
      </c>
      <c r="M126" s="16">
        <f t="shared" si="42"/>
        <v>5985.34</v>
      </c>
    </row>
    <row r="127" spans="1:13" s="11" customFormat="1" ht="13.5" customHeight="1" x14ac:dyDescent="0.25">
      <c r="A127" s="22" t="s">
        <v>182</v>
      </c>
      <c r="B127" s="13" t="s">
        <v>183</v>
      </c>
      <c r="C127" s="23" t="s">
        <v>17</v>
      </c>
      <c r="D127" s="23" t="s">
        <v>189</v>
      </c>
      <c r="E127" s="15">
        <f t="shared" si="40"/>
        <v>212.6</v>
      </c>
      <c r="F127" s="15">
        <f>VLOOKUP($A127,[1]Hoja1!$A$9:$AM$280,3,0)</f>
        <v>6378</v>
      </c>
      <c r="G127" s="15">
        <f>VLOOKUP($A127,[1]Hoja1!$A$9:$AM$280,7,0)</f>
        <v>0</v>
      </c>
      <c r="H127" s="15">
        <f>VLOOKUP($A127,[1]Hoja1!$A$9:$AM$280,6,0)+VLOOKUP($A127,[1]Hoja1!$A$9:$AM$280,5,0)</f>
        <v>0</v>
      </c>
      <c r="I127" s="15">
        <f>VLOOKUP($A127,[1]Hoja1!$A$9:$AM$280,4,0)</f>
        <v>0</v>
      </c>
      <c r="J127" s="15">
        <f>VLOOKUP($A127,[1]Hoja1!$A$9:$AM$280,8,0)+VLOOKUP($A127,[1]Hoja1!$A$9:$AM$280,9,0)+VLOOKUP($A127,[1]Hoja1!$A$9:$AM$280,10,0)</f>
        <v>0</v>
      </c>
      <c r="K127" s="16">
        <f t="shared" si="41"/>
        <v>6378</v>
      </c>
      <c r="L127" s="15">
        <f>VLOOKUP($A127,[1]Hoja1!$A$9:$AM$280,32,0)</f>
        <v>348.5</v>
      </c>
      <c r="M127" s="16">
        <f t="shared" si="42"/>
        <v>6029.5</v>
      </c>
    </row>
    <row r="128" spans="1:13" s="11" customFormat="1" ht="13.5" customHeight="1" x14ac:dyDescent="0.25">
      <c r="A128" s="22" t="s">
        <v>210</v>
      </c>
      <c r="B128" s="13" t="s">
        <v>211</v>
      </c>
      <c r="C128" s="23" t="s">
        <v>64</v>
      </c>
      <c r="D128" s="23" t="s">
        <v>189</v>
      </c>
      <c r="E128" s="15">
        <f t="shared" si="40"/>
        <v>157.44999999999999</v>
      </c>
      <c r="F128" s="15">
        <f>VLOOKUP($A128,[1]Hoja1!$A$9:$AM$280,3,0)</f>
        <v>4723.5</v>
      </c>
      <c r="G128" s="15">
        <f>VLOOKUP($A128,[1]Hoja1!$A$9:$AM$280,7,0)</f>
        <v>0</v>
      </c>
      <c r="H128" s="15">
        <f>VLOOKUP($A128,[1]Hoja1!$A$9:$AM$280,6,0)+VLOOKUP($A128,[1]Hoja1!$A$9:$AM$280,5,0)</f>
        <v>0</v>
      </c>
      <c r="I128" s="15">
        <f>VLOOKUP($A128,[1]Hoja1!$A$9:$AM$280,4,0)</f>
        <v>0</v>
      </c>
      <c r="J128" s="15">
        <f>VLOOKUP($A128,[1]Hoja1!$A$9:$AM$280,8,0)+VLOOKUP($A128,[1]Hoja1!$A$9:$AM$280,9,0)+VLOOKUP($A128,[1]Hoja1!$A$9:$AM$280,10,0)</f>
        <v>0</v>
      </c>
      <c r="K128" s="16">
        <f t="shared" si="41"/>
        <v>4723.5</v>
      </c>
      <c r="L128" s="15">
        <f>VLOOKUP($A128,[1]Hoja1!$A$9:$AM$280,32,0)</f>
        <v>82.94</v>
      </c>
      <c r="M128" s="16">
        <f t="shared" si="42"/>
        <v>4640.5600000000004</v>
      </c>
    </row>
    <row r="129" spans="1:13" s="11" customFormat="1" ht="10.5" customHeight="1" x14ac:dyDescent="0.25">
      <c r="A129" s="12"/>
      <c r="B129" s="17"/>
      <c r="C129" s="14"/>
      <c r="D129" s="14"/>
      <c r="E129" s="15"/>
      <c r="F129" s="15"/>
      <c r="G129" s="14"/>
      <c r="H129" s="14"/>
      <c r="I129" s="14"/>
      <c r="J129" s="14"/>
      <c r="K129" s="16"/>
      <c r="L129" s="16"/>
      <c r="M129" s="16"/>
    </row>
    <row r="130" spans="1:13" s="11" customFormat="1" ht="17.25" customHeight="1" x14ac:dyDescent="0.25">
      <c r="A130" s="6" t="s">
        <v>111</v>
      </c>
      <c r="B130" s="7"/>
      <c r="C130" s="8"/>
      <c r="D130" s="8"/>
      <c r="E130" s="9"/>
      <c r="F130" s="9"/>
      <c r="G130" s="8"/>
      <c r="H130" s="8"/>
      <c r="I130" s="8"/>
      <c r="J130" s="8"/>
      <c r="K130" s="10"/>
      <c r="L130" s="10"/>
      <c r="M130" s="10"/>
    </row>
    <row r="131" spans="1:13" s="11" customFormat="1" ht="10.5" customHeight="1" x14ac:dyDescent="0.25">
      <c r="A131" s="22" t="s">
        <v>176</v>
      </c>
      <c r="B131" s="13" t="s">
        <v>177</v>
      </c>
      <c r="C131" s="23" t="s">
        <v>64</v>
      </c>
      <c r="D131" s="14" t="s">
        <v>189</v>
      </c>
      <c r="E131" s="15">
        <f t="shared" ref="E131:E133" si="43">+F131/30</f>
        <v>141.69999999999999</v>
      </c>
      <c r="F131" s="15">
        <f>VLOOKUP($A131,[1]Hoja1!$A$9:$AM$280,3,0)</f>
        <v>4251</v>
      </c>
      <c r="G131" s="15">
        <f>VLOOKUP($A131,[1]Hoja1!$A$9:$AM$280,7,0)</f>
        <v>0</v>
      </c>
      <c r="H131" s="15">
        <f>VLOOKUP($A131,[1]Hoja1!$A$9:$AM$280,6,0)+VLOOKUP($A131,[1]Hoja1!$A$9:$AM$280,5,0)</f>
        <v>0</v>
      </c>
      <c r="I131" s="15">
        <f>VLOOKUP($A131,[1]Hoja1!$A$9:$AM$280,4,0)</f>
        <v>0</v>
      </c>
      <c r="J131" s="15">
        <f>VLOOKUP($A131,[1]Hoja1!$A$9:$AM$280,8,0)+VLOOKUP($A131,[1]Hoja1!$A$9:$AM$280,9,0)+VLOOKUP($A131,[1]Hoja1!$A$9:$AM$280,10,0)</f>
        <v>0</v>
      </c>
      <c r="K131" s="16">
        <f t="shared" ref="K131:K133" si="44">SUM(F131:J131)</f>
        <v>4251</v>
      </c>
      <c r="L131" s="15">
        <f>VLOOKUP($A131,[1]Hoja1!$A$9:$AM$280,32,0)</f>
        <v>-133.86000000000001</v>
      </c>
      <c r="M131" s="16">
        <f t="shared" ref="M131:M133" si="45">+K131-L131</f>
        <v>4384.8599999999997</v>
      </c>
    </row>
    <row r="132" spans="1:13" s="11" customFormat="1" ht="10.5" hidden="1" customHeight="1" x14ac:dyDescent="0.25">
      <c r="A132" s="22" t="s">
        <v>224</v>
      </c>
      <c r="B132" s="13" t="s">
        <v>225</v>
      </c>
      <c r="C132" s="23" t="s">
        <v>17</v>
      </c>
      <c r="D132" s="14" t="s">
        <v>189</v>
      </c>
      <c r="E132" s="15">
        <f t="shared" si="43"/>
        <v>150</v>
      </c>
      <c r="F132" s="15">
        <f>VLOOKUP($A132,[1]Hoja1!$A$9:$AM$280,3,0)</f>
        <v>4500</v>
      </c>
      <c r="G132" s="15">
        <f>VLOOKUP($A132,[1]Hoja1!$A$9:$AM$280,7,0)</f>
        <v>0</v>
      </c>
      <c r="H132" s="15">
        <f>VLOOKUP($A132,[1]Hoja1!$A$9:$AM$280,6,0)+VLOOKUP($A132,[1]Hoja1!$A$9:$AM$280,5,0)</f>
        <v>0</v>
      </c>
      <c r="I132" s="15">
        <f>VLOOKUP($A132,[1]Hoja1!$A$9:$AM$280,4,0)</f>
        <v>0</v>
      </c>
      <c r="J132" s="15">
        <f>VLOOKUP($A132,[1]Hoja1!$A$9:$AM$280,8,0)+VLOOKUP($A132,[1]Hoja1!$A$9:$AM$280,9,0)+VLOOKUP($A132,[1]Hoja1!$A$9:$AM$280,10,0)</f>
        <v>2500</v>
      </c>
      <c r="K132" s="16">
        <f t="shared" si="44"/>
        <v>7000</v>
      </c>
      <c r="L132" s="15">
        <f>VLOOKUP($A132,[1]Hoja1!$A$9:$AM$280,32,0)</f>
        <v>423</v>
      </c>
      <c r="M132" s="16">
        <f t="shared" si="45"/>
        <v>6577</v>
      </c>
    </row>
    <row r="133" spans="1:13" s="11" customFormat="1" ht="10.5" customHeight="1" x14ac:dyDescent="0.25">
      <c r="A133" s="22" t="s">
        <v>174</v>
      </c>
      <c r="B133" s="13" t="s">
        <v>175</v>
      </c>
      <c r="C133" s="23" t="s">
        <v>17</v>
      </c>
      <c r="D133" s="14" t="s">
        <v>189</v>
      </c>
      <c r="E133" s="15">
        <f t="shared" si="43"/>
        <v>200</v>
      </c>
      <c r="F133" s="15">
        <f>VLOOKUP($A133,[1]Hoja1!$A$9:$AM$280,3,0)</f>
        <v>6000</v>
      </c>
      <c r="G133" s="15">
        <f>VLOOKUP($A133,[1]Hoja1!$A$9:$AM$280,7,0)</f>
        <v>0</v>
      </c>
      <c r="H133" s="15">
        <f>VLOOKUP($A133,[1]Hoja1!$A$9:$AM$280,6,0)+VLOOKUP($A133,[1]Hoja1!$A$9:$AM$280,5,0)</f>
        <v>0</v>
      </c>
      <c r="I133" s="15">
        <f>VLOOKUP($A133,[1]Hoja1!$A$9:$AM$280,4,0)</f>
        <v>0</v>
      </c>
      <c r="J133" s="15">
        <f>VLOOKUP($A133,[1]Hoja1!$A$9:$AM$280,8,0)+VLOOKUP($A133,[1]Hoja1!$A$9:$AM$280,9,0)+VLOOKUP($A133,[1]Hoja1!$A$9:$AM$280,10,0)</f>
        <v>2000</v>
      </c>
      <c r="K133" s="16">
        <f t="shared" si="44"/>
        <v>8000</v>
      </c>
      <c r="L133" s="15">
        <f>VLOOKUP($A133,[1]Hoja1!$A$9:$AM$280,32,0)</f>
        <v>814.88</v>
      </c>
      <c r="M133" s="16">
        <f t="shared" si="45"/>
        <v>7185.12</v>
      </c>
    </row>
    <row r="134" spans="1:13" s="11" customFormat="1" ht="10.5" customHeight="1" x14ac:dyDescent="0.25">
      <c r="A134" s="12"/>
      <c r="B134" s="17"/>
      <c r="C134" s="14"/>
      <c r="D134" s="14"/>
      <c r="E134" s="15"/>
      <c r="F134" s="15"/>
      <c r="G134" s="14"/>
      <c r="H134" s="14"/>
      <c r="I134" s="14"/>
      <c r="J134" s="14"/>
      <c r="K134" s="16"/>
      <c r="L134" s="16"/>
      <c r="M134" s="16"/>
    </row>
    <row r="135" spans="1:13" s="11" customFormat="1" ht="17.25" customHeight="1" x14ac:dyDescent="0.25">
      <c r="A135" s="6" t="s">
        <v>112</v>
      </c>
      <c r="B135" s="7"/>
      <c r="C135" s="8"/>
      <c r="D135" s="8"/>
      <c r="E135" s="9"/>
      <c r="F135" s="9"/>
      <c r="G135" s="8"/>
      <c r="H135" s="8"/>
      <c r="I135" s="8"/>
      <c r="J135" s="8"/>
      <c r="K135" s="10"/>
      <c r="L135" s="10"/>
      <c r="M135" s="10"/>
    </row>
    <row r="136" spans="1:13" s="11" customFormat="1" ht="10.5" customHeight="1" x14ac:dyDescent="0.2">
      <c r="A136" s="29" t="s">
        <v>167</v>
      </c>
      <c r="B136" s="17" t="s">
        <v>123</v>
      </c>
      <c r="C136" s="14" t="s">
        <v>17</v>
      </c>
      <c r="D136" s="14" t="s">
        <v>189</v>
      </c>
      <c r="E136" s="15">
        <f>+F136/30</f>
        <v>333.33</v>
      </c>
      <c r="F136" s="15">
        <f>VLOOKUP($A136,[1]Hoja1!$A$9:$AM$280,3,0)</f>
        <v>9999.9</v>
      </c>
      <c r="G136" s="15">
        <f>VLOOKUP($A136,[1]Hoja1!$A$9:$AM$280,7,0)</f>
        <v>0</v>
      </c>
      <c r="H136" s="15">
        <f>VLOOKUP($A136,[1]Hoja1!$A$9:$AM$280,6,0)+VLOOKUP($A136,[1]Hoja1!$A$9:$AM$280,5,0)</f>
        <v>0</v>
      </c>
      <c r="I136" s="15">
        <f>VLOOKUP($A136,[1]Hoja1!$A$9:$AM$280,4,0)</f>
        <v>0</v>
      </c>
      <c r="J136" s="15">
        <f>VLOOKUP($A136,[1]Hoja1!$A$9:$AM$280,8,0)+VLOOKUP($A136,[1]Hoja1!$A$9:$AM$280,9,0)+VLOOKUP($A136,[1]Hoja1!$A$9:$AM$280,10,0)</f>
        <v>6603.04</v>
      </c>
      <c r="K136" s="16">
        <f>SUM(F136:J136)</f>
        <v>16602.939999999999</v>
      </c>
      <c r="L136" s="15">
        <f>VLOOKUP($A136,[1]Hoja1!$A$9:$AM$280,32,0)</f>
        <v>2593</v>
      </c>
      <c r="M136" s="16">
        <f>+K136-L136</f>
        <v>14009.939999999999</v>
      </c>
    </row>
    <row r="137" spans="1:13" s="11" customFormat="1" ht="10.5" customHeight="1" x14ac:dyDescent="0.25">
      <c r="A137" s="12"/>
      <c r="B137" s="17"/>
      <c r="C137" s="14"/>
      <c r="D137" s="14"/>
      <c r="E137" s="15"/>
      <c r="F137" s="15"/>
      <c r="G137" s="14"/>
      <c r="H137" s="14"/>
      <c r="I137" s="14"/>
      <c r="J137" s="14"/>
      <c r="K137" s="16"/>
      <c r="L137" s="16"/>
      <c r="M137" s="16"/>
    </row>
    <row r="138" spans="1:13" s="11" customFormat="1" ht="17.25" customHeight="1" x14ac:dyDescent="0.25">
      <c r="A138" s="6" t="s">
        <v>142</v>
      </c>
      <c r="B138" s="7"/>
      <c r="C138" s="8"/>
      <c r="D138" s="8"/>
      <c r="E138" s="9"/>
      <c r="F138" s="9"/>
      <c r="G138" s="8"/>
      <c r="H138" s="8"/>
      <c r="I138" s="8"/>
      <c r="J138" s="8"/>
      <c r="K138" s="10"/>
      <c r="L138" s="10"/>
      <c r="M138" s="10"/>
    </row>
    <row r="139" spans="1:13" s="11" customFormat="1" ht="10.5" customHeight="1" x14ac:dyDescent="0.25">
      <c r="A139" s="22" t="s">
        <v>168</v>
      </c>
      <c r="B139" s="13" t="s">
        <v>143</v>
      </c>
      <c r="C139" s="23" t="s">
        <v>17</v>
      </c>
      <c r="D139" s="14" t="s">
        <v>189</v>
      </c>
      <c r="E139" s="15">
        <f t="shared" ref="E139:E140" si="46">+F139/30</f>
        <v>200</v>
      </c>
      <c r="F139" s="15">
        <f>VLOOKUP($A139,[1]Hoja1!$A$9:$AM$280,3,0)</f>
        <v>6000</v>
      </c>
      <c r="G139" s="15">
        <f>VLOOKUP($A139,[1]Hoja1!$A$9:$AM$280,7,0)</f>
        <v>0</v>
      </c>
      <c r="H139" s="15">
        <f>VLOOKUP($A139,[1]Hoja1!$A$9:$AM$280,6,0)+VLOOKUP($A139,[1]Hoja1!$A$9:$AM$280,5,0)</f>
        <v>0</v>
      </c>
      <c r="I139" s="15">
        <f>VLOOKUP($A139,[1]Hoja1!$A$9:$AM$280,4,0)</f>
        <v>0</v>
      </c>
      <c r="J139" s="15">
        <f>VLOOKUP($A139,[1]Hoja1!$A$9:$AM$280,8,0)+VLOOKUP($A139,[1]Hoja1!$A$9:$AM$280,9,0)+VLOOKUP($A139,[1]Hoja1!$A$9:$AM$280,10,0)</f>
        <v>2139.6999999999998</v>
      </c>
      <c r="K139" s="16">
        <f t="shared" ref="K139:K140" si="47">SUM(F139:J139)</f>
        <v>8139.7</v>
      </c>
      <c r="L139" s="15">
        <f>VLOOKUP($A139,[1]Hoja1!$A$9:$AM$280,32,0)</f>
        <v>833.86</v>
      </c>
      <c r="M139" s="16">
        <f t="shared" ref="M139:M140" si="48">+K139-L139</f>
        <v>7305.84</v>
      </c>
    </row>
    <row r="140" spans="1:13" s="11" customFormat="1" ht="10.5" customHeight="1" x14ac:dyDescent="0.25">
      <c r="A140" s="22" t="s">
        <v>220</v>
      </c>
      <c r="B140" s="13" t="s">
        <v>221</v>
      </c>
      <c r="C140" s="23" t="s">
        <v>17</v>
      </c>
      <c r="D140" s="14" t="s">
        <v>189</v>
      </c>
      <c r="E140" s="15">
        <f t="shared" si="46"/>
        <v>231.23</v>
      </c>
      <c r="F140" s="15">
        <f>VLOOKUP($A140,[1]Hoja1!$A$9:$AM$280,3,0)</f>
        <v>6936.9</v>
      </c>
      <c r="G140" s="15">
        <f>VLOOKUP($A140,[1]Hoja1!$A$9:$AM$280,7,0)</f>
        <v>0</v>
      </c>
      <c r="H140" s="15">
        <f>VLOOKUP($A140,[1]Hoja1!$A$9:$AM$280,6,0)+VLOOKUP($A140,[1]Hoja1!$A$9:$AM$280,5,0)</f>
        <v>0</v>
      </c>
      <c r="I140" s="15">
        <f>VLOOKUP($A140,[1]Hoja1!$A$9:$AM$280,4,0)</f>
        <v>0</v>
      </c>
      <c r="J140" s="15">
        <f>VLOOKUP($A140,[1]Hoja1!$A$9:$AM$280,8,0)+VLOOKUP($A140,[1]Hoja1!$A$9:$AM$280,9,0)+VLOOKUP($A140,[1]Hoja1!$A$9:$AM$280,10,0)</f>
        <v>1202.8</v>
      </c>
      <c r="K140" s="16">
        <f t="shared" si="47"/>
        <v>8139.7</v>
      </c>
      <c r="L140" s="15">
        <f>VLOOKUP($A140,[1]Hoja1!$A$9:$AM$280,32,0)</f>
        <v>838.36</v>
      </c>
      <c r="M140" s="16">
        <f t="shared" si="48"/>
        <v>7301.34</v>
      </c>
    </row>
    <row r="141" spans="1:13" s="11" customFormat="1" ht="10.5" customHeight="1" x14ac:dyDescent="0.25">
      <c r="A141" s="12"/>
      <c r="B141" s="17"/>
      <c r="C141" s="14"/>
      <c r="D141" s="14"/>
      <c r="E141" s="15"/>
      <c r="F141" s="15"/>
      <c r="G141" s="14"/>
      <c r="H141" s="14"/>
      <c r="I141" s="14"/>
      <c r="J141" s="14"/>
      <c r="K141" s="16"/>
      <c r="L141" s="16"/>
      <c r="M141" s="16"/>
    </row>
    <row r="142" spans="1:13" s="11" customFormat="1" ht="17.25" customHeight="1" x14ac:dyDescent="0.25">
      <c r="A142" s="6" t="s">
        <v>238</v>
      </c>
      <c r="B142" s="7"/>
      <c r="C142" s="8"/>
      <c r="D142" s="8"/>
      <c r="E142" s="9"/>
      <c r="F142" s="9"/>
      <c r="G142" s="8"/>
      <c r="H142" s="8"/>
      <c r="I142" s="8"/>
      <c r="J142" s="8"/>
      <c r="K142" s="10"/>
      <c r="L142" s="10"/>
      <c r="M142" s="10"/>
    </row>
    <row r="143" spans="1:13" s="11" customFormat="1" ht="10.5" customHeight="1" x14ac:dyDescent="0.25">
      <c r="A143" s="12" t="s">
        <v>197</v>
      </c>
      <c r="B143" s="13" t="s">
        <v>198</v>
      </c>
      <c r="C143" s="14" t="s">
        <v>205</v>
      </c>
      <c r="D143" s="14" t="s">
        <v>189</v>
      </c>
      <c r="E143" s="15">
        <f>+F143/30</f>
        <v>348</v>
      </c>
      <c r="F143" s="15">
        <f>VLOOKUP($A143,[1]Hoja1!$A$9:$AM$280,3,0)</f>
        <v>10440</v>
      </c>
      <c r="G143" s="15">
        <f>VLOOKUP($A143,[1]Hoja1!$A$9:$AM$280,7,0)</f>
        <v>0</v>
      </c>
      <c r="H143" s="15">
        <f>VLOOKUP($A143,[1]Hoja1!$A$9:$AM$280,6,0)+VLOOKUP($A143,[1]Hoja1!$A$9:$AM$280,5,0)</f>
        <v>0</v>
      </c>
      <c r="I143" s="15">
        <f>VLOOKUP($A143,[1]Hoja1!$A$9:$AM$280,4,0)</f>
        <v>0</v>
      </c>
      <c r="J143" s="15">
        <f>VLOOKUP($A143,[1]Hoja1!$A$9:$AM$280,8,0)+VLOOKUP($A143,[1]Hoja1!$A$9:$AM$280,9,0)+VLOOKUP($A143,[1]Hoja1!$A$9:$AM$280,10,0)</f>
        <v>6989.48</v>
      </c>
      <c r="K143" s="16">
        <f>SUM(F143:J143)</f>
        <v>17429.48</v>
      </c>
      <c r="L143" s="15">
        <f>VLOOKUP($A143,[1]Hoja1!$A$9:$AM$280,32,0)</f>
        <v>2825.6</v>
      </c>
      <c r="M143" s="16">
        <f>+K143-L143</f>
        <v>14603.88</v>
      </c>
    </row>
    <row r="144" spans="1:13" s="11" customFormat="1" ht="10.5" customHeight="1" x14ac:dyDescent="0.25">
      <c r="A144" s="12"/>
      <c r="B144" s="17"/>
      <c r="C144" s="14"/>
      <c r="D144" s="14"/>
      <c r="E144" s="15"/>
      <c r="F144" s="15"/>
      <c r="G144" s="14"/>
      <c r="H144" s="14"/>
      <c r="I144" s="14"/>
      <c r="J144" s="14"/>
      <c r="K144" s="16"/>
      <c r="L144" s="16"/>
      <c r="M144" s="16"/>
    </row>
    <row r="145" spans="1:13" s="11" customFormat="1" ht="17.25" customHeight="1" x14ac:dyDescent="0.25">
      <c r="A145" s="6" t="s">
        <v>113</v>
      </c>
      <c r="B145" s="7"/>
      <c r="C145" s="8"/>
      <c r="D145" s="8"/>
      <c r="E145" s="9"/>
      <c r="F145" s="9"/>
      <c r="G145" s="8"/>
      <c r="H145" s="8"/>
      <c r="I145" s="8"/>
      <c r="J145" s="8"/>
      <c r="K145" s="10"/>
      <c r="L145" s="10"/>
      <c r="M145" s="10"/>
    </row>
    <row r="146" spans="1:13" s="11" customFormat="1" ht="10.5" customHeight="1" x14ac:dyDescent="0.25">
      <c r="A146" s="22" t="s">
        <v>114</v>
      </c>
      <c r="B146" s="13" t="s">
        <v>115</v>
      </c>
      <c r="C146" s="23" t="s">
        <v>17</v>
      </c>
      <c r="D146" s="23" t="s">
        <v>18</v>
      </c>
      <c r="E146" s="15">
        <f>+F146/30</f>
        <v>148.6</v>
      </c>
      <c r="F146" s="15">
        <f>VLOOKUP($A146,[1]Hoja1!$A$9:$AM$280,3,0)</f>
        <v>4458</v>
      </c>
      <c r="G146" s="15">
        <f>VLOOKUP($A146,[1]Hoja1!$A$9:$AM$280,7,0)</f>
        <v>0</v>
      </c>
      <c r="H146" s="15">
        <f>VLOOKUP($A146,[1]Hoja1!$A$9:$AM$280,6,0)+VLOOKUP($A146,[1]Hoja1!$A$9:$AM$280,5,0)</f>
        <v>0</v>
      </c>
      <c r="I146" s="15">
        <f>VLOOKUP($A146,[1]Hoja1!$A$9:$AM$280,4,0)</f>
        <v>0</v>
      </c>
      <c r="J146" s="15">
        <f>VLOOKUP($A146,[1]Hoja1!$A$9:$AM$280,8,0)+VLOOKUP($A146,[1]Hoja1!$A$9:$AM$280,9,0)+VLOOKUP($A146,[1]Hoja1!$A$9:$AM$280,10,0)</f>
        <v>1842</v>
      </c>
      <c r="K146" s="16">
        <f>SUM(F146:J146)</f>
        <v>6300</v>
      </c>
      <c r="L146" s="15">
        <f>VLOOKUP($A146,[1]Hoja1!$A$9:$AM$280,32,0)</f>
        <v>330.3</v>
      </c>
      <c r="M146" s="16">
        <f>+K146-L146</f>
        <v>5969.7</v>
      </c>
    </row>
    <row r="147" spans="1:13" s="11" customFormat="1" ht="10.5" customHeight="1" x14ac:dyDescent="0.25">
      <c r="A147" s="12"/>
      <c r="B147" s="17"/>
      <c r="C147" s="14"/>
      <c r="D147" s="14"/>
      <c r="E147" s="15"/>
      <c r="F147" s="15"/>
      <c r="G147" s="14"/>
      <c r="H147" s="14"/>
      <c r="I147" s="14"/>
      <c r="J147" s="14"/>
      <c r="K147" s="16"/>
      <c r="L147" s="16"/>
      <c r="M147" s="16"/>
    </row>
    <row r="148" spans="1:13" s="11" customFormat="1" ht="17.25" customHeight="1" x14ac:dyDescent="0.25">
      <c r="A148" s="6" t="s">
        <v>116</v>
      </c>
      <c r="B148" s="7"/>
      <c r="C148" s="8"/>
      <c r="D148" s="8"/>
      <c r="E148" s="9"/>
      <c r="F148" s="9"/>
      <c r="G148" s="8"/>
      <c r="H148" s="8"/>
      <c r="I148" s="8"/>
      <c r="J148" s="8"/>
      <c r="K148" s="10"/>
      <c r="L148" s="10"/>
      <c r="M148" s="10"/>
    </row>
    <row r="149" spans="1:13" s="11" customFormat="1" ht="10.5" customHeight="1" x14ac:dyDescent="0.2">
      <c r="A149" s="29" t="s">
        <v>124</v>
      </c>
      <c r="B149" s="24" t="s">
        <v>118</v>
      </c>
      <c r="C149" s="23" t="s">
        <v>17</v>
      </c>
      <c r="D149" s="14" t="s">
        <v>189</v>
      </c>
      <c r="E149" s="15">
        <f>+F149/30</f>
        <v>141.69999999999999</v>
      </c>
      <c r="F149" s="15">
        <f>VLOOKUP($A149,[1]Hoja1!$A$9:$AM$280,3,0)</f>
        <v>4251</v>
      </c>
      <c r="G149" s="15">
        <f>VLOOKUP($A149,[1]Hoja1!$A$9:$AM$280,7,0)</f>
        <v>0</v>
      </c>
      <c r="H149" s="15">
        <f>VLOOKUP($A149,[1]Hoja1!$A$9:$AM$280,6,0)+VLOOKUP($A149,[1]Hoja1!$A$9:$AM$280,5,0)</f>
        <v>0</v>
      </c>
      <c r="I149" s="15">
        <f>VLOOKUP($A149,[1]Hoja1!$A$9:$AM$280,4,0)</f>
        <v>0</v>
      </c>
      <c r="J149" s="15">
        <f>VLOOKUP($A149,[1]Hoja1!$A$9:$AM$280,8,0)+VLOOKUP($A149,[1]Hoja1!$A$9:$AM$280,9,0)+VLOOKUP($A149,[1]Hoja1!$A$9:$AM$280,10,0)</f>
        <v>96</v>
      </c>
      <c r="K149" s="16">
        <f>SUM(F149:J149)</f>
        <v>4347</v>
      </c>
      <c r="L149" s="15">
        <f>VLOOKUP($A149,[1]Hoja1!$A$9:$AM$280,32,0)</f>
        <v>-127.72</v>
      </c>
      <c r="M149" s="16">
        <f>+K149-L149</f>
        <v>4474.72</v>
      </c>
    </row>
    <row r="150" spans="1:13" x14ac:dyDescent="0.25">
      <c r="K150" s="27"/>
      <c r="L150" s="27"/>
      <c r="M150" s="27"/>
    </row>
    <row r="151" spans="1:13" x14ac:dyDescent="0.25">
      <c r="K151" s="28">
        <f>SUM(K7:K149)</f>
        <v>956196.15999999933</v>
      </c>
      <c r="L151" s="28">
        <f>SUM(L7:L149)</f>
        <v>170493.59000000003</v>
      </c>
      <c r="M151" s="28">
        <f>SUM(M7:M149)</f>
        <v>785702.57</v>
      </c>
    </row>
    <row r="152" spans="1:13" x14ac:dyDescent="0.2">
      <c r="K152" s="33"/>
      <c r="L152" s="34"/>
      <c r="M152" s="34"/>
    </row>
    <row r="153" spans="1:13" x14ac:dyDescent="0.2">
      <c r="K153" s="40">
        <v>962496.16</v>
      </c>
      <c r="L153" s="41">
        <v>170824.09</v>
      </c>
      <c r="M153" s="41">
        <v>791672.07</v>
      </c>
    </row>
    <row r="154" spans="1:13" x14ac:dyDescent="0.25">
      <c r="K154" s="28">
        <f>+K151-K153</f>
        <v>-6300.0000000006985</v>
      </c>
      <c r="L154" s="28">
        <f t="shared" ref="L154:M154" si="49">+L151-L153</f>
        <v>-330.4999999999709</v>
      </c>
      <c r="M154" s="28">
        <f t="shared" si="49"/>
        <v>-5969.5</v>
      </c>
    </row>
    <row r="155" spans="1:13" ht="17.25" hidden="1" customHeight="1" x14ac:dyDescent="0.25"/>
    <row r="156" spans="1:13" ht="17.25" hidden="1" customHeight="1" x14ac:dyDescent="0.25">
      <c r="F156" s="26">
        <f>SUBTOTAL(109,F7:F155)</f>
        <v>708932.68</v>
      </c>
      <c r="J156" s="26"/>
      <c r="K156" s="26">
        <f>SUBTOTAL(109,K7:K155)</f>
        <v>2854588.4799999986</v>
      </c>
      <c r="L156" s="26">
        <f>SUBTOTAL(109,L7:L155)</f>
        <v>510693.17000000004</v>
      </c>
      <c r="M156" s="26">
        <f>SUBTOTAL(109,M7:M155)</f>
        <v>2343895.3099999996</v>
      </c>
    </row>
    <row r="157" spans="1:13" ht="17.25" hidden="1" customHeight="1" x14ac:dyDescent="0.2">
      <c r="F157" s="26">
        <f>+[2]Hoja1!$C$88</f>
        <v>496744</v>
      </c>
      <c r="K157" s="31">
        <v>776770.53</v>
      </c>
      <c r="L157" s="32">
        <v>137784.6</v>
      </c>
      <c r="M157" s="32">
        <v>638985.93000000005</v>
      </c>
    </row>
    <row r="158" spans="1:13" ht="17.25" hidden="1" customHeight="1" x14ac:dyDescent="0.25">
      <c r="F158" s="26">
        <f>+F156-F157</f>
        <v>212188.68000000005</v>
      </c>
      <c r="K158" s="28">
        <f>+K156-K157</f>
        <v>2077817.9499999986</v>
      </c>
      <c r="L158" s="30">
        <f>+L156-L157</f>
        <v>372908.57000000007</v>
      </c>
      <c r="M158" s="30">
        <f>+M156-M157</f>
        <v>1704909.3799999994</v>
      </c>
    </row>
    <row r="159" spans="1:13" ht="17.25" customHeight="1" x14ac:dyDescent="0.2">
      <c r="K159" s="35"/>
      <c r="L159" s="35"/>
      <c r="M159" s="35"/>
    </row>
    <row r="160" spans="1:13" ht="17.25" customHeight="1" x14ac:dyDescent="0.25">
      <c r="K160" s="30"/>
      <c r="L160" s="30"/>
      <c r="M160" s="30"/>
    </row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  <row r="207" ht="17.25" customHeight="1" x14ac:dyDescent="0.25"/>
  </sheetData>
  <autoFilter ref="A6:M154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53">
    <cfRule type="cellIs" dxfId="1" priority="3" operator="lessThan">
      <formula>0</formula>
    </cfRule>
  </conditionalFormatting>
  <conditionalFormatting sqref="L153:M153">
    <cfRule type="cellIs" dxfId="0" priority="2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2021-11-26T20:00:48Z</dcterms:modified>
</cp:coreProperties>
</file>