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F3A5ABFE-EDE8-492B-A700-AC74AF5C85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externalReferences>
    <externalReference r:id="rId2"/>
    <externalReference r:id="rId3"/>
  </externalReferences>
  <definedNames>
    <definedName name="_xlnm._FilterDatabase" localSheetId="0" hidden="1">julio!$A$6:$M$159</definedName>
    <definedName name="_xlnm.Print_Area" localSheetId="0">julio!$A$1:$M$154</definedName>
    <definedName name="_xlnm.Print_Titles" localSheetId="0">julio!$1:$6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 s="1"/>
  <c r="G32" i="1"/>
  <c r="H32" i="1"/>
  <c r="I32" i="1"/>
  <c r="J32" i="1"/>
  <c r="L32" i="1"/>
  <c r="L22" i="1"/>
  <c r="J22" i="1"/>
  <c r="I22" i="1"/>
  <c r="H22" i="1"/>
  <c r="G22" i="1"/>
  <c r="F22" i="1"/>
  <c r="E22" i="1" s="1"/>
  <c r="F73" i="1"/>
  <c r="E73" i="1" s="1"/>
  <c r="G73" i="1"/>
  <c r="H73" i="1"/>
  <c r="I73" i="1"/>
  <c r="J73" i="1"/>
  <c r="L73" i="1"/>
  <c r="F74" i="1"/>
  <c r="E74" i="1" s="1"/>
  <c r="G74" i="1"/>
  <c r="H74" i="1"/>
  <c r="I74" i="1"/>
  <c r="J74" i="1"/>
  <c r="L74" i="1"/>
  <c r="F89" i="1"/>
  <c r="E89" i="1" s="1"/>
  <c r="G89" i="1"/>
  <c r="H89" i="1"/>
  <c r="I89" i="1"/>
  <c r="J89" i="1"/>
  <c r="L89" i="1"/>
  <c r="L154" i="1"/>
  <c r="L151" i="1"/>
  <c r="L148" i="1"/>
  <c r="L145" i="1"/>
  <c r="L144" i="1"/>
  <c r="L141" i="1"/>
  <c r="L138" i="1"/>
  <c r="L137" i="1"/>
  <c r="L136" i="1"/>
  <c r="L133" i="1"/>
  <c r="L132" i="1"/>
  <c r="L131" i="1"/>
  <c r="L130" i="1"/>
  <c r="L127" i="1"/>
  <c r="L126" i="1"/>
  <c r="L123" i="1"/>
  <c r="L122" i="1"/>
  <c r="L121" i="1"/>
  <c r="L120" i="1"/>
  <c r="L119" i="1"/>
  <c r="L116" i="1"/>
  <c r="L113" i="1"/>
  <c r="L110" i="1"/>
  <c r="L109" i="1"/>
  <c r="L106" i="1"/>
  <c r="L103" i="1"/>
  <c r="L102" i="1"/>
  <c r="L99" i="1"/>
  <c r="L98" i="1"/>
  <c r="L95" i="1"/>
  <c r="L91" i="1"/>
  <c r="L90" i="1"/>
  <c r="L88" i="1"/>
  <c r="L87" i="1"/>
  <c r="L86" i="1"/>
  <c r="L85" i="1"/>
  <c r="L82" i="1"/>
  <c r="L81" i="1"/>
  <c r="L80" i="1"/>
  <c r="L79" i="1"/>
  <c r="L78" i="1"/>
  <c r="L75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6" i="1"/>
  <c r="L45" i="1"/>
  <c r="L44" i="1"/>
  <c r="L43" i="1"/>
  <c r="L42" i="1"/>
  <c r="L39" i="1"/>
  <c r="L36" i="1"/>
  <c r="L35" i="1"/>
  <c r="L34" i="1"/>
  <c r="L33" i="1"/>
  <c r="L31" i="1"/>
  <c r="L30" i="1"/>
  <c r="L29" i="1"/>
  <c r="L28" i="1"/>
  <c r="L27" i="1"/>
  <c r="L26" i="1"/>
  <c r="L23" i="1"/>
  <c r="L21" i="1"/>
  <c r="L18" i="1"/>
  <c r="L15" i="1"/>
  <c r="L14" i="1"/>
  <c r="L13" i="1"/>
  <c r="L12" i="1"/>
  <c r="L11" i="1"/>
  <c r="L10" i="1"/>
  <c r="L9" i="1"/>
  <c r="L8" i="1"/>
  <c r="G87" i="1"/>
  <c r="H87" i="1"/>
  <c r="I87" i="1"/>
  <c r="J87" i="1"/>
  <c r="F87" i="1"/>
  <c r="E87" i="1" s="1"/>
  <c r="J154" i="1"/>
  <c r="I154" i="1"/>
  <c r="H154" i="1"/>
  <c r="G154" i="1"/>
  <c r="F154" i="1"/>
  <c r="J151" i="1"/>
  <c r="I151" i="1"/>
  <c r="H151" i="1"/>
  <c r="G151" i="1"/>
  <c r="F151" i="1"/>
  <c r="E151" i="1" s="1"/>
  <c r="J145" i="1"/>
  <c r="I145" i="1"/>
  <c r="H145" i="1"/>
  <c r="G145" i="1"/>
  <c r="F145" i="1"/>
  <c r="E145" i="1" s="1"/>
  <c r="J144" i="1"/>
  <c r="I144" i="1"/>
  <c r="H144" i="1"/>
  <c r="G144" i="1"/>
  <c r="F144" i="1"/>
  <c r="J141" i="1"/>
  <c r="I141" i="1"/>
  <c r="H141" i="1"/>
  <c r="G141" i="1"/>
  <c r="F141" i="1"/>
  <c r="E141" i="1" s="1"/>
  <c r="J138" i="1"/>
  <c r="I138" i="1"/>
  <c r="H138" i="1"/>
  <c r="G138" i="1"/>
  <c r="F138" i="1"/>
  <c r="J137" i="1"/>
  <c r="I137" i="1"/>
  <c r="H137" i="1"/>
  <c r="G137" i="1"/>
  <c r="F137" i="1"/>
  <c r="E137" i="1" s="1"/>
  <c r="J136" i="1"/>
  <c r="I136" i="1"/>
  <c r="H136" i="1"/>
  <c r="G136" i="1"/>
  <c r="F136" i="1"/>
  <c r="J133" i="1"/>
  <c r="I133" i="1"/>
  <c r="H133" i="1"/>
  <c r="G133" i="1"/>
  <c r="F133" i="1"/>
  <c r="E133" i="1" s="1"/>
  <c r="J132" i="1"/>
  <c r="I132" i="1"/>
  <c r="H132" i="1"/>
  <c r="G132" i="1"/>
  <c r="F132" i="1"/>
  <c r="J131" i="1"/>
  <c r="I131" i="1"/>
  <c r="H131" i="1"/>
  <c r="G131" i="1"/>
  <c r="F131" i="1"/>
  <c r="E131" i="1" s="1"/>
  <c r="J130" i="1"/>
  <c r="I130" i="1"/>
  <c r="H130" i="1"/>
  <c r="G130" i="1"/>
  <c r="F130" i="1"/>
  <c r="J127" i="1"/>
  <c r="I127" i="1"/>
  <c r="H127" i="1"/>
  <c r="G127" i="1"/>
  <c r="F127" i="1"/>
  <c r="E127" i="1" s="1"/>
  <c r="J126" i="1"/>
  <c r="I126" i="1"/>
  <c r="H126" i="1"/>
  <c r="G126" i="1"/>
  <c r="F126" i="1"/>
  <c r="J123" i="1"/>
  <c r="I123" i="1"/>
  <c r="H123" i="1"/>
  <c r="G123" i="1"/>
  <c r="F123" i="1"/>
  <c r="E123" i="1" s="1"/>
  <c r="J122" i="1"/>
  <c r="I122" i="1"/>
  <c r="H122" i="1"/>
  <c r="G122" i="1"/>
  <c r="F122" i="1"/>
  <c r="J121" i="1"/>
  <c r="I121" i="1"/>
  <c r="H121" i="1"/>
  <c r="G121" i="1"/>
  <c r="F121" i="1"/>
  <c r="E121" i="1" s="1"/>
  <c r="J120" i="1"/>
  <c r="I120" i="1"/>
  <c r="H120" i="1"/>
  <c r="G120" i="1"/>
  <c r="F120" i="1"/>
  <c r="J119" i="1"/>
  <c r="I119" i="1"/>
  <c r="H119" i="1"/>
  <c r="G119" i="1"/>
  <c r="F119" i="1"/>
  <c r="E119" i="1" s="1"/>
  <c r="J116" i="1"/>
  <c r="I116" i="1"/>
  <c r="H116" i="1"/>
  <c r="G116" i="1"/>
  <c r="F116" i="1"/>
  <c r="J113" i="1"/>
  <c r="I113" i="1"/>
  <c r="H113" i="1"/>
  <c r="G113" i="1"/>
  <c r="F113" i="1"/>
  <c r="E113" i="1" s="1"/>
  <c r="J110" i="1"/>
  <c r="I110" i="1"/>
  <c r="H110" i="1"/>
  <c r="G110" i="1"/>
  <c r="F110" i="1"/>
  <c r="J109" i="1"/>
  <c r="I109" i="1"/>
  <c r="H109" i="1"/>
  <c r="G109" i="1"/>
  <c r="F109" i="1"/>
  <c r="E109" i="1" s="1"/>
  <c r="J106" i="1"/>
  <c r="I106" i="1"/>
  <c r="H106" i="1"/>
  <c r="G106" i="1"/>
  <c r="F106" i="1"/>
  <c r="J103" i="1"/>
  <c r="I103" i="1"/>
  <c r="H103" i="1"/>
  <c r="G103" i="1"/>
  <c r="F103" i="1"/>
  <c r="E103" i="1" s="1"/>
  <c r="J102" i="1"/>
  <c r="I102" i="1"/>
  <c r="H102" i="1"/>
  <c r="G102" i="1"/>
  <c r="F102" i="1"/>
  <c r="J99" i="1"/>
  <c r="I99" i="1"/>
  <c r="H99" i="1"/>
  <c r="G99" i="1"/>
  <c r="F99" i="1"/>
  <c r="E99" i="1" s="1"/>
  <c r="J98" i="1"/>
  <c r="I98" i="1"/>
  <c r="H98" i="1"/>
  <c r="G98" i="1"/>
  <c r="F98" i="1"/>
  <c r="E98" i="1" s="1"/>
  <c r="J95" i="1"/>
  <c r="I95" i="1"/>
  <c r="H95" i="1"/>
  <c r="G95" i="1"/>
  <c r="F95" i="1"/>
  <c r="J91" i="1"/>
  <c r="I91" i="1"/>
  <c r="H91" i="1"/>
  <c r="G91" i="1"/>
  <c r="F91" i="1"/>
  <c r="E91" i="1" s="1"/>
  <c r="J90" i="1"/>
  <c r="I90" i="1"/>
  <c r="H90" i="1"/>
  <c r="G90" i="1"/>
  <c r="F90" i="1"/>
  <c r="E90" i="1" s="1"/>
  <c r="J88" i="1"/>
  <c r="I88" i="1"/>
  <c r="H88" i="1"/>
  <c r="G88" i="1"/>
  <c r="F88" i="1"/>
  <c r="J86" i="1"/>
  <c r="I86" i="1"/>
  <c r="H86" i="1"/>
  <c r="G86" i="1"/>
  <c r="F86" i="1"/>
  <c r="E86" i="1" s="1"/>
  <c r="J85" i="1"/>
  <c r="I85" i="1"/>
  <c r="H85" i="1"/>
  <c r="G85" i="1"/>
  <c r="F85" i="1"/>
  <c r="J82" i="1"/>
  <c r="I82" i="1"/>
  <c r="H82" i="1"/>
  <c r="G82" i="1"/>
  <c r="F82" i="1"/>
  <c r="E82" i="1" s="1"/>
  <c r="J81" i="1"/>
  <c r="I81" i="1"/>
  <c r="H81" i="1"/>
  <c r="G81" i="1"/>
  <c r="F81" i="1"/>
  <c r="J80" i="1"/>
  <c r="I80" i="1"/>
  <c r="H80" i="1"/>
  <c r="G80" i="1"/>
  <c r="F80" i="1"/>
  <c r="E80" i="1" s="1"/>
  <c r="J79" i="1"/>
  <c r="I79" i="1"/>
  <c r="H79" i="1"/>
  <c r="G79" i="1"/>
  <c r="F79" i="1"/>
  <c r="J78" i="1"/>
  <c r="I78" i="1"/>
  <c r="H78" i="1"/>
  <c r="G78" i="1"/>
  <c r="F78" i="1"/>
  <c r="E78" i="1" s="1"/>
  <c r="J75" i="1"/>
  <c r="I75" i="1"/>
  <c r="H75" i="1"/>
  <c r="G75" i="1"/>
  <c r="F75" i="1"/>
  <c r="J72" i="1"/>
  <c r="I72" i="1"/>
  <c r="H72" i="1"/>
  <c r="G72" i="1"/>
  <c r="F72" i="1"/>
  <c r="E72" i="1" s="1"/>
  <c r="J71" i="1"/>
  <c r="I71" i="1"/>
  <c r="H71" i="1"/>
  <c r="G71" i="1"/>
  <c r="F71" i="1"/>
  <c r="J70" i="1"/>
  <c r="I70" i="1"/>
  <c r="H70" i="1"/>
  <c r="G70" i="1"/>
  <c r="F70" i="1"/>
  <c r="E70" i="1" s="1"/>
  <c r="J69" i="1"/>
  <c r="I69" i="1"/>
  <c r="H69" i="1"/>
  <c r="G69" i="1"/>
  <c r="F69" i="1"/>
  <c r="J68" i="1"/>
  <c r="I68" i="1"/>
  <c r="H68" i="1"/>
  <c r="G68" i="1"/>
  <c r="F68" i="1"/>
  <c r="E68" i="1" s="1"/>
  <c r="J67" i="1"/>
  <c r="I67" i="1"/>
  <c r="H67" i="1"/>
  <c r="G67" i="1"/>
  <c r="F67" i="1"/>
  <c r="J66" i="1"/>
  <c r="I66" i="1"/>
  <c r="H66" i="1"/>
  <c r="G66" i="1"/>
  <c r="F66" i="1"/>
  <c r="E66" i="1" s="1"/>
  <c r="J65" i="1"/>
  <c r="I65" i="1"/>
  <c r="H65" i="1"/>
  <c r="G65" i="1"/>
  <c r="F65" i="1"/>
  <c r="J64" i="1"/>
  <c r="I64" i="1"/>
  <c r="H64" i="1"/>
  <c r="G64" i="1"/>
  <c r="F64" i="1"/>
  <c r="E64" i="1" s="1"/>
  <c r="J63" i="1"/>
  <c r="I63" i="1"/>
  <c r="H63" i="1"/>
  <c r="G63" i="1"/>
  <c r="F63" i="1"/>
  <c r="J62" i="1"/>
  <c r="I62" i="1"/>
  <c r="H62" i="1"/>
  <c r="G62" i="1"/>
  <c r="F62" i="1"/>
  <c r="E62" i="1" s="1"/>
  <c r="J61" i="1"/>
  <c r="I61" i="1"/>
  <c r="H61" i="1"/>
  <c r="G61" i="1"/>
  <c r="F61" i="1"/>
  <c r="J60" i="1"/>
  <c r="I60" i="1"/>
  <c r="H60" i="1"/>
  <c r="G60" i="1"/>
  <c r="F60" i="1"/>
  <c r="E60" i="1" s="1"/>
  <c r="J59" i="1"/>
  <c r="I59" i="1"/>
  <c r="H59" i="1"/>
  <c r="G59" i="1"/>
  <c r="F59" i="1"/>
  <c r="J58" i="1"/>
  <c r="I58" i="1"/>
  <c r="H58" i="1"/>
  <c r="G58" i="1"/>
  <c r="F58" i="1"/>
  <c r="E58" i="1" s="1"/>
  <c r="J57" i="1"/>
  <c r="I57" i="1"/>
  <c r="H57" i="1"/>
  <c r="G57" i="1"/>
  <c r="F57" i="1"/>
  <c r="J56" i="1"/>
  <c r="I56" i="1"/>
  <c r="H56" i="1"/>
  <c r="G56" i="1"/>
  <c r="F56" i="1"/>
  <c r="E56" i="1" s="1"/>
  <c r="J55" i="1"/>
  <c r="I55" i="1"/>
  <c r="H55" i="1"/>
  <c r="G55" i="1"/>
  <c r="F55" i="1"/>
  <c r="J54" i="1"/>
  <c r="I54" i="1"/>
  <c r="H54" i="1"/>
  <c r="G54" i="1"/>
  <c r="F54" i="1"/>
  <c r="E54" i="1" s="1"/>
  <c r="J53" i="1"/>
  <c r="I53" i="1"/>
  <c r="H53" i="1"/>
  <c r="G53" i="1"/>
  <c r="F53" i="1"/>
  <c r="J52" i="1"/>
  <c r="I52" i="1"/>
  <c r="H52" i="1"/>
  <c r="G52" i="1"/>
  <c r="F52" i="1"/>
  <c r="E52" i="1" s="1"/>
  <c r="J51" i="1"/>
  <c r="I51" i="1"/>
  <c r="H51" i="1"/>
  <c r="G51" i="1"/>
  <c r="F51" i="1"/>
  <c r="J50" i="1"/>
  <c r="I50" i="1"/>
  <c r="H50" i="1"/>
  <c r="G50" i="1"/>
  <c r="F50" i="1"/>
  <c r="E50" i="1" s="1"/>
  <c r="J49" i="1"/>
  <c r="I49" i="1"/>
  <c r="H49" i="1"/>
  <c r="G49" i="1"/>
  <c r="F49" i="1"/>
  <c r="J46" i="1"/>
  <c r="I46" i="1"/>
  <c r="H46" i="1"/>
  <c r="G46" i="1"/>
  <c r="F46" i="1"/>
  <c r="E46" i="1" s="1"/>
  <c r="J45" i="1"/>
  <c r="I45" i="1"/>
  <c r="H45" i="1"/>
  <c r="G45" i="1"/>
  <c r="F45" i="1"/>
  <c r="J44" i="1"/>
  <c r="I44" i="1"/>
  <c r="H44" i="1"/>
  <c r="G44" i="1"/>
  <c r="F44" i="1"/>
  <c r="E44" i="1" s="1"/>
  <c r="J43" i="1"/>
  <c r="I43" i="1"/>
  <c r="H43" i="1"/>
  <c r="G43" i="1"/>
  <c r="F43" i="1"/>
  <c r="J42" i="1"/>
  <c r="I42" i="1"/>
  <c r="H42" i="1"/>
  <c r="G42" i="1"/>
  <c r="F42" i="1"/>
  <c r="E42" i="1" s="1"/>
  <c r="J39" i="1"/>
  <c r="I39" i="1"/>
  <c r="H39" i="1"/>
  <c r="G39" i="1"/>
  <c r="F39" i="1"/>
  <c r="J36" i="1"/>
  <c r="I36" i="1"/>
  <c r="H36" i="1"/>
  <c r="G36" i="1"/>
  <c r="F36" i="1"/>
  <c r="E36" i="1" s="1"/>
  <c r="J35" i="1"/>
  <c r="I35" i="1"/>
  <c r="H35" i="1"/>
  <c r="G35" i="1"/>
  <c r="F35" i="1"/>
  <c r="J34" i="1"/>
  <c r="I34" i="1"/>
  <c r="H34" i="1"/>
  <c r="G34" i="1"/>
  <c r="F34" i="1"/>
  <c r="E34" i="1" s="1"/>
  <c r="J33" i="1"/>
  <c r="I33" i="1"/>
  <c r="H33" i="1"/>
  <c r="G33" i="1"/>
  <c r="F33" i="1"/>
  <c r="J31" i="1"/>
  <c r="I31" i="1"/>
  <c r="H31" i="1"/>
  <c r="G31" i="1"/>
  <c r="F31" i="1"/>
  <c r="J30" i="1"/>
  <c r="I30" i="1"/>
  <c r="H30" i="1"/>
  <c r="G30" i="1"/>
  <c r="F30" i="1"/>
  <c r="E30" i="1" s="1"/>
  <c r="J29" i="1"/>
  <c r="I29" i="1"/>
  <c r="H29" i="1"/>
  <c r="G29" i="1"/>
  <c r="F29" i="1"/>
  <c r="J28" i="1"/>
  <c r="I28" i="1"/>
  <c r="H28" i="1"/>
  <c r="G28" i="1"/>
  <c r="F28" i="1"/>
  <c r="E28" i="1" s="1"/>
  <c r="J27" i="1"/>
  <c r="I27" i="1"/>
  <c r="H27" i="1"/>
  <c r="G27" i="1"/>
  <c r="F27" i="1"/>
  <c r="J26" i="1"/>
  <c r="I26" i="1"/>
  <c r="H26" i="1"/>
  <c r="G26" i="1"/>
  <c r="F26" i="1"/>
  <c r="E26" i="1" s="1"/>
  <c r="J23" i="1"/>
  <c r="I23" i="1"/>
  <c r="H23" i="1"/>
  <c r="G23" i="1"/>
  <c r="F23" i="1"/>
  <c r="E23" i="1" s="1"/>
  <c r="J21" i="1"/>
  <c r="I21" i="1"/>
  <c r="H21" i="1"/>
  <c r="G21" i="1"/>
  <c r="F21" i="1"/>
  <c r="J18" i="1"/>
  <c r="I18" i="1"/>
  <c r="H18" i="1"/>
  <c r="G18" i="1"/>
  <c r="F18" i="1"/>
  <c r="J148" i="1"/>
  <c r="I148" i="1"/>
  <c r="H148" i="1"/>
  <c r="G148" i="1"/>
  <c r="F148" i="1"/>
  <c r="E148" i="1" s="1"/>
  <c r="J15" i="1"/>
  <c r="I15" i="1"/>
  <c r="H15" i="1"/>
  <c r="G15" i="1"/>
  <c r="F15" i="1"/>
  <c r="E15" i="1" s="1"/>
  <c r="J14" i="1"/>
  <c r="I14" i="1"/>
  <c r="H14" i="1"/>
  <c r="G14" i="1"/>
  <c r="F14" i="1"/>
  <c r="E14" i="1" s="1"/>
  <c r="J13" i="1"/>
  <c r="I13" i="1"/>
  <c r="H13" i="1"/>
  <c r="G13" i="1"/>
  <c r="F13" i="1"/>
  <c r="E13" i="1" s="1"/>
  <c r="J12" i="1"/>
  <c r="I12" i="1"/>
  <c r="H12" i="1"/>
  <c r="G12" i="1"/>
  <c r="F12" i="1"/>
  <c r="E12" i="1" s="1"/>
  <c r="J11" i="1"/>
  <c r="I11" i="1"/>
  <c r="H11" i="1"/>
  <c r="G11" i="1"/>
  <c r="F11" i="1"/>
  <c r="E11" i="1" s="1"/>
  <c r="J10" i="1"/>
  <c r="I10" i="1"/>
  <c r="H10" i="1"/>
  <c r="G10" i="1"/>
  <c r="F10" i="1"/>
  <c r="J9" i="1"/>
  <c r="I9" i="1"/>
  <c r="H9" i="1"/>
  <c r="G9" i="1"/>
  <c r="F9" i="1"/>
  <c r="E9" i="1" s="1"/>
  <c r="J8" i="1"/>
  <c r="I8" i="1"/>
  <c r="G8" i="1"/>
  <c r="H8" i="1"/>
  <c r="F8" i="1"/>
  <c r="K32" i="1" l="1"/>
  <c r="M32" i="1" s="1"/>
  <c r="K22" i="1"/>
  <c r="M22" i="1" s="1"/>
  <c r="K73" i="1"/>
  <c r="M73" i="1" s="1"/>
  <c r="K74" i="1"/>
  <c r="M74" i="1" s="1"/>
  <c r="K89" i="1"/>
  <c r="M89" i="1" s="1"/>
  <c r="K87" i="1"/>
  <c r="M87" i="1" s="1"/>
  <c r="K86" i="1"/>
  <c r="M86" i="1" s="1"/>
  <c r="K28" i="1"/>
  <c r="M28" i="1" s="1"/>
  <c r="K103" i="1"/>
  <c r="M103" i="1" s="1"/>
  <c r="K72" i="1"/>
  <c r="M72" i="1" s="1"/>
  <c r="K133" i="1"/>
  <c r="M133" i="1" s="1"/>
  <c r="K15" i="1"/>
  <c r="M15" i="1" s="1"/>
  <c r="K121" i="1"/>
  <c r="M121" i="1" s="1"/>
  <c r="K34" i="1"/>
  <c r="M34" i="1" s="1"/>
  <c r="K46" i="1"/>
  <c r="M46" i="1" s="1"/>
  <c r="K64" i="1"/>
  <c r="M64" i="1" s="1"/>
  <c r="K91" i="1"/>
  <c r="M91" i="1" s="1"/>
  <c r="K123" i="1"/>
  <c r="M123" i="1" s="1"/>
  <c r="K145" i="1"/>
  <c r="M145" i="1" s="1"/>
  <c r="K151" i="1"/>
  <c r="M151" i="1" s="1"/>
  <c r="K18" i="1"/>
  <c r="M18" i="1" s="1"/>
  <c r="K9" i="1"/>
  <c r="M9" i="1" s="1"/>
  <c r="K45" i="1"/>
  <c r="M45" i="1" s="1"/>
  <c r="K63" i="1"/>
  <c r="M63" i="1" s="1"/>
  <c r="K113" i="1"/>
  <c r="M113" i="1" s="1"/>
  <c r="K11" i="1"/>
  <c r="M11" i="1" s="1"/>
  <c r="K23" i="1"/>
  <c r="M23" i="1" s="1"/>
  <c r="K36" i="1"/>
  <c r="M36" i="1" s="1"/>
  <c r="K80" i="1"/>
  <c r="M80" i="1" s="1"/>
  <c r="K98" i="1"/>
  <c r="M98" i="1" s="1"/>
  <c r="K127" i="1"/>
  <c r="M127" i="1" s="1"/>
  <c r="K137" i="1"/>
  <c r="M137" i="1" s="1"/>
  <c r="K30" i="1"/>
  <c r="M30" i="1" s="1"/>
  <c r="K55" i="1"/>
  <c r="M55" i="1" s="1"/>
  <c r="K56" i="1"/>
  <c r="M56" i="1" s="1"/>
  <c r="K78" i="1"/>
  <c r="M78" i="1" s="1"/>
  <c r="K90" i="1"/>
  <c r="M90" i="1" s="1"/>
  <c r="K109" i="1"/>
  <c r="M109" i="1" s="1"/>
  <c r="E18" i="1"/>
  <c r="K26" i="1"/>
  <c r="M26" i="1" s="1"/>
  <c r="K42" i="1"/>
  <c r="M42" i="1" s="1"/>
  <c r="K51" i="1"/>
  <c r="M51" i="1" s="1"/>
  <c r="K52" i="1"/>
  <c r="M52" i="1" s="1"/>
  <c r="K59" i="1"/>
  <c r="M59" i="1" s="1"/>
  <c r="K60" i="1"/>
  <c r="M60" i="1" s="1"/>
  <c r="K67" i="1"/>
  <c r="M67" i="1" s="1"/>
  <c r="K68" i="1"/>
  <c r="M68" i="1" s="1"/>
  <c r="K70" i="1"/>
  <c r="M70" i="1" s="1"/>
  <c r="K82" i="1"/>
  <c r="M82" i="1" s="1"/>
  <c r="K99" i="1"/>
  <c r="M99" i="1" s="1"/>
  <c r="K119" i="1"/>
  <c r="M119" i="1" s="1"/>
  <c r="K131" i="1"/>
  <c r="M131" i="1" s="1"/>
  <c r="K141" i="1"/>
  <c r="M141" i="1" s="1"/>
  <c r="K10" i="1"/>
  <c r="M10" i="1" s="1"/>
  <c r="K13" i="1"/>
  <c r="M13" i="1" s="1"/>
  <c r="K39" i="1"/>
  <c r="M39" i="1" s="1"/>
  <c r="E39" i="1"/>
  <c r="E95" i="1"/>
  <c r="K95" i="1"/>
  <c r="M95" i="1" s="1"/>
  <c r="E110" i="1"/>
  <c r="K110" i="1"/>
  <c r="M110" i="1" s="1"/>
  <c r="E120" i="1"/>
  <c r="K120" i="1"/>
  <c r="M120" i="1" s="1"/>
  <c r="E126" i="1"/>
  <c r="K126" i="1"/>
  <c r="M126" i="1" s="1"/>
  <c r="E132" i="1"/>
  <c r="K132" i="1"/>
  <c r="M132" i="1" s="1"/>
  <c r="E138" i="1"/>
  <c r="K138" i="1"/>
  <c r="M138" i="1" s="1"/>
  <c r="E31" i="1"/>
  <c r="K31" i="1"/>
  <c r="M31" i="1" s="1"/>
  <c r="E71" i="1"/>
  <c r="K71" i="1"/>
  <c r="M71" i="1" s="1"/>
  <c r="E79" i="1"/>
  <c r="K79" i="1"/>
  <c r="M79" i="1" s="1"/>
  <c r="E85" i="1"/>
  <c r="K85" i="1"/>
  <c r="M85" i="1" s="1"/>
  <c r="K21" i="1"/>
  <c r="M21" i="1" s="1"/>
  <c r="E21" i="1"/>
  <c r="E102" i="1"/>
  <c r="K102" i="1"/>
  <c r="M102" i="1" s="1"/>
  <c r="K148" i="1"/>
  <c r="M148" i="1" s="1"/>
  <c r="E29" i="1"/>
  <c r="K29" i="1"/>
  <c r="M29" i="1" s="1"/>
  <c r="E35" i="1"/>
  <c r="K35" i="1"/>
  <c r="M35" i="1" s="1"/>
  <c r="K69" i="1"/>
  <c r="M69" i="1" s="1"/>
  <c r="K75" i="1"/>
  <c r="M75" i="1" s="1"/>
  <c r="K81" i="1"/>
  <c r="M81" i="1" s="1"/>
  <c r="K88" i="1"/>
  <c r="M88" i="1" s="1"/>
  <c r="E154" i="1"/>
  <c r="K154" i="1"/>
  <c r="M154" i="1" s="1"/>
  <c r="K12" i="1"/>
  <c r="M12" i="1" s="1"/>
  <c r="K14" i="1"/>
  <c r="M14" i="1" s="1"/>
  <c r="E10" i="1"/>
  <c r="K27" i="1"/>
  <c r="M27" i="1" s="1"/>
  <c r="E27" i="1"/>
  <c r="K33" i="1"/>
  <c r="M33" i="1" s="1"/>
  <c r="E33" i="1"/>
  <c r="E43" i="1"/>
  <c r="K43" i="1"/>
  <c r="M43" i="1" s="1"/>
  <c r="K44" i="1"/>
  <c r="M44" i="1" s="1"/>
  <c r="E49" i="1"/>
  <c r="K49" i="1"/>
  <c r="M49" i="1" s="1"/>
  <c r="K50" i="1"/>
  <c r="M50" i="1" s="1"/>
  <c r="E53" i="1"/>
  <c r="K53" i="1"/>
  <c r="M53" i="1" s="1"/>
  <c r="K54" i="1"/>
  <c r="M54" i="1" s="1"/>
  <c r="E57" i="1"/>
  <c r="K57" i="1"/>
  <c r="M57" i="1" s="1"/>
  <c r="K58" i="1"/>
  <c r="M58" i="1" s="1"/>
  <c r="E61" i="1"/>
  <c r="K61" i="1"/>
  <c r="M61" i="1" s="1"/>
  <c r="K62" i="1"/>
  <c r="M62" i="1" s="1"/>
  <c r="E65" i="1"/>
  <c r="K65" i="1"/>
  <c r="M65" i="1" s="1"/>
  <c r="K66" i="1"/>
  <c r="M66" i="1" s="1"/>
  <c r="K106" i="1"/>
  <c r="M106" i="1" s="1"/>
  <c r="K116" i="1"/>
  <c r="M116" i="1" s="1"/>
  <c r="K122" i="1"/>
  <c r="M122" i="1" s="1"/>
  <c r="K130" i="1"/>
  <c r="M130" i="1" s="1"/>
  <c r="K136" i="1"/>
  <c r="M136" i="1" s="1"/>
  <c r="K144" i="1"/>
  <c r="M144" i="1" s="1"/>
  <c r="E45" i="1"/>
  <c r="E51" i="1"/>
  <c r="E55" i="1"/>
  <c r="E59" i="1"/>
  <c r="E63" i="1"/>
  <c r="E67" i="1"/>
  <c r="E69" i="1"/>
  <c r="E75" i="1"/>
  <c r="E81" i="1"/>
  <c r="E88" i="1"/>
  <c r="E106" i="1"/>
  <c r="E116" i="1"/>
  <c r="E122" i="1"/>
  <c r="E130" i="1"/>
  <c r="E136" i="1"/>
  <c r="E144" i="1"/>
  <c r="L156" i="1" l="1"/>
  <c r="E8" i="1" l="1"/>
  <c r="K8" i="1" l="1"/>
  <c r="M8" i="1" l="1"/>
  <c r="M156" i="1" l="1"/>
  <c r="L159" i="1"/>
  <c r="F162" i="1" l="1"/>
  <c r="L161" i="1" l="1"/>
  <c r="L163" i="1" s="1"/>
  <c r="K156" i="1"/>
  <c r="K159" i="1" s="1"/>
  <c r="K161" i="1" l="1"/>
  <c r="K163" i="1" s="1"/>
  <c r="F161" i="1"/>
  <c r="F163" i="1" s="1"/>
  <c r="M159" i="1" l="1"/>
  <c r="M161" i="1" s="1"/>
  <c r="M163" i="1" s="1"/>
</calcChain>
</file>

<file path=xl/sharedStrings.xml><?xml version="1.0" encoding="utf-8"?>
<sst xmlns="http://schemas.openxmlformats.org/spreadsheetml/2006/main" count="434" uniqueCount="262">
  <si>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</si>
  <si>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</si>
  <si>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</si>
  <si>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</si>
  <si>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</si>
  <si>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</si>
  <si>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</si>
  <si>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</si>
  <si>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</si>
  <si>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</si>
  <si>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</si>
  <si>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</si>
  <si>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</si>
  <si>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</si>
  <si>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</si>
  <si>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</si>
  <si>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</si>
  <si>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</si>
  <si>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</si>
  <si>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</si>
  <si>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</si>
  <si>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</si>
  <si>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</si>
  <si>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</si>
  <si>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</si>
  <si>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</si>
  <si>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</si>
  <si>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</si>
  <si>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</si>
  <si>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</si>
  <si>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</si>
  <si>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</si>
  <si>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</si>
  <si>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</si>
  <si>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</si>
  <si>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</si>
  <si>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</si>
  <si>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</si>
  <si>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</si>
  <si>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</si>
  <si>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</si>
  <si>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</si>
  <si>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</si>
  <si>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</si>
  <si>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</si>
  <si>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</si>
  <si>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</si>
  <si>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</si>
  <si>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</si>
  <si>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</si>
  <si>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</si>
  <si>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</si>
  <si>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</si>
  <si>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</si>
  <si>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</si>
  <si>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</si>
  <si>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</si>
  <si>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</si>
  <si>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</si>
  <si>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</si>
  <si>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</si>
  <si>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</si>
  <si>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</si>
  <si>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</si>
  <si>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</si>
  <si>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</si>
  <si>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</si>
  <si>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</si>
  <si>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</si>
  <si>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</si>
  <si>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</si>
  <si>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</si>
  <si>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</si>
  <si>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</si>
  <si>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</si>
  <si>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</si>
  <si>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</si>
  <si>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</si>
  <si>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</si>
  <si>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</si>
  <si>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</si>
  <si>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</si>
  <si>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</si>
  <si>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</si>
  <si>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</si>
  <si>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</si>
  <si>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</si>
  <si>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</si>
  <si>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</si>
  <si>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</si>
  <si>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</si>
  <si>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</si>
  <si>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</si>
  <si>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</si>
  <si>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</si>
  <si>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</si>
  <si>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</si>
  <si>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</si>
  <si>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</si>
  <si>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</si>
  <si>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</si>
  <si>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</si>
  <si>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</si>
  <si>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</si>
  <si>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</si>
  <si>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</si>
  <si>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</si>
  <si>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</si>
  <si>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</si>
  <si>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</si>
  <si>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</si>
  <si>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</si>
  <si>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</si>
  <si>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</si>
  <si>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</si>
  <si>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</si>
  <si>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</si>
  <si>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</si>
  <si>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</si>
  <si>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</si>
  <si>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</si>
  <si>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</si>
  <si>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</si>
  <si>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</si>
  <si>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</si>
  <si>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</si>
  <si>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</si>
  <si>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</si>
  <si>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</si>
  <si>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</si>
  <si>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</si>
  <si>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</si>
  <si>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</si>
  <si>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</si>
  <si>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</si>
  <si>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</si>
  <si>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</si>
  <si>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</si>
  <si>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</si>
  <si>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</si>
  <si>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</si>
  <si>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</si>
  <si>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</si>
  <si>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</si>
  <si>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</si>
  <si>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</si>
  <si>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</si>
  <si>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</si>
  <si>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</si>
  <si>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</si>
  <si>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</si>
  <si>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</si>
  <si>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</si>
  <si>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</si>
  <si>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00866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</si>
  <si>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</si>
  <si>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</si>
  <si>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</si>
  <si>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</si>
  <si>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</si>
  <si>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</si>
  <si>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</si>
  <si>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</si>
  <si>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</si>
  <si>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</si>
  <si>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</si>
  <si>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</si>
  <si>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</si>
  <si>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</si>
  <si>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</si>
  <si>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</si>
  <si>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</si>
  <si>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</si>
  <si>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</si>
  <si>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</si>
  <si>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</si>
  <si>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</si>
  <si>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</si>
  <si>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</si>
  <si>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</si>
  <si>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</si>
  <si>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</si>
  <si>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</si>
  <si>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</si>
  <si>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</si>
  <si>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</si>
  <si>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</si>
  <si>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</si>
  <si>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</si>
  <si>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</si>
  <si>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</si>
  <si>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</si>
  <si>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</si>
  <si>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</si>
  <si>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</si>
  <si>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</si>
  <si>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</si>
  <si>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</si>
  <si>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</si>
  <si>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</si>
  <si>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</si>
  <si>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</si>
  <si>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</si>
  <si>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</si>
  <si>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</si>
  <si>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</si>
  <si>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</si>
  <si>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</si>
  <si>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</si>
  <si>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</si>
  <si>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</si>
  <si>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</si>
  <si>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00897</t>
  </si>
  <si>
    <t>Macias Baez David Eduardo</t>
  </si>
  <si>
    <t>00899</t>
  </si>
  <si>
    <t>Ayala Martinez Carlos Mitchel</t>
  </si>
  <si>
    <t>00908</t>
  </si>
  <si>
    <t>Martinez Garcia Alvaro</t>
  </si>
  <si>
    <t>00913</t>
  </si>
  <si>
    <t>Jimenez Villarroel Lisset Carolina</t>
  </si>
  <si>
    <t>00915</t>
  </si>
  <si>
    <t>Carrillo Vazquez Jose Manuel</t>
  </si>
  <si>
    <t>00910</t>
  </si>
  <si>
    <t>Rodriguez Prudencio Brenda Citlali</t>
  </si>
  <si>
    <t>00911</t>
  </si>
  <si>
    <t>Galaviz Hernandez Nayeli Alejandra</t>
  </si>
  <si>
    <t>00927</t>
  </si>
  <si>
    <t>Coronado Rojas Jenifer Yaneth</t>
  </si>
  <si>
    <t>00934</t>
  </si>
  <si>
    <t>Linares Villa Ruy Bernardo</t>
  </si>
  <si>
    <t>00933</t>
  </si>
  <si>
    <t>Gallardo Flores Emmanuel Alejandro</t>
  </si>
  <si>
    <t>00917</t>
  </si>
  <si>
    <t>Plazola Gomez Lucia Mercedes</t>
  </si>
  <si>
    <t>00935</t>
  </si>
  <si>
    <t>Ruiz Nuño Martha Guadalupe</t>
  </si>
  <si>
    <t>00916</t>
  </si>
  <si>
    <t>Valencia Clemente  Jesus</t>
  </si>
  <si>
    <t>00932</t>
  </si>
  <si>
    <t>Hernandez Ororzco Michel Cecilia</t>
  </si>
  <si>
    <t>00901</t>
  </si>
  <si>
    <t>Padilla Cruz Margarita</t>
  </si>
  <si>
    <t>00936</t>
  </si>
  <si>
    <t>Hernandez Arriaga Erik Daniel</t>
  </si>
  <si>
    <t>00937</t>
  </si>
  <si>
    <t>Nuño Flores Juan Carlos</t>
  </si>
  <si>
    <t>00939</t>
  </si>
  <si>
    <t>Cantu Perez Jose Manuel</t>
  </si>
  <si>
    <t>00940</t>
  </si>
  <si>
    <t>Alvarez Rostro Laura Patricia</t>
  </si>
  <si>
    <t>JULIO DE 2021</t>
  </si>
  <si>
    <t>Departamento 4122 CDE SECRETARIA DE OPERACIÓN POLITICA</t>
  </si>
  <si>
    <t>00944</t>
  </si>
  <si>
    <t>Oceguera Macias Hector Salvador</t>
  </si>
  <si>
    <t>00943</t>
  </si>
  <si>
    <t>Reyes Rodriguez Daniela Alejandra</t>
  </si>
  <si>
    <t>00941</t>
  </si>
  <si>
    <t>Olivares Arevalo Ana Victoria</t>
  </si>
  <si>
    <t>00942</t>
  </si>
  <si>
    <t>Robles De León Ma Guadalupe</t>
  </si>
  <si>
    <t>00061</t>
  </si>
  <si>
    <t>Arreola Castañeda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</si>
</sst>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49" fontId="21" fillId="0" borderId="0" xfId="0" applyNumberFormat="1" applyFont="1"/>
    <xf numFmtId="164" fontId="18" fillId="0" borderId="0" xfId="1" applyFont="1" applyAlignment="1">
      <alignment horizontal="right" vertical="center"/>
    </xf>
    <xf numFmtId="165" fontId="22" fillId="0" borderId="0" xfId="4" applyNumberFormat="1" applyFont="1"/>
    <xf numFmtId="165" fontId="22" fillId="0" borderId="0" xfId="4" applyNumberFormat="1" applyFont="1"/>
    <xf numFmtId="165" fontId="22" fillId="0" borderId="0" xfId="6" applyNumberFormat="1" applyFont="1"/>
    <xf numFmtId="165" fontId="22" fillId="0" borderId="0" xfId="7" applyNumberFormat="1" applyFont="1"/>
    <xf numFmtId="165" fontId="22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5" fontId="21" fillId="0" borderId="0" xfId="11" applyNumberFormat="1" applyFont="1"/>
    <xf numFmtId="49" fontId="21" fillId="0" borderId="0" xfId="11" applyNumberFormat="1" applyFont="1"/>
    <xf numFmtId="40" fontId="18" fillId="0" borderId="0" xfId="0" applyNumberFormat="1" applyFont="1" applyAlignment="1">
      <alignment vertical="center"/>
    </xf>
    <xf numFmtId="165" fontId="22" fillId="0" borderId="0" xfId="13" applyNumberFormat="1" applyFont="1"/>
    <xf numFmtId="165" fontId="22" fillId="0" borderId="0" xfId="13" applyNumberFormat="1" applyFont="1"/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00000000-0005-0000-0000-000005000000}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5" xfId="5" xr:uid="{00000000-0005-0000-0000-000009000000}"/>
    <cellStyle name="Normal 6" xfId="6" xr:uid="{00000000-0005-0000-0000-00000A000000}"/>
    <cellStyle name="Normal 7" xfId="7" xr:uid="{00000000-0005-0000-0000-00000B000000}"/>
    <cellStyle name="Normal 8" xfId="8" xr:uid="{00000000-0005-0000-0000-00000C000000}"/>
    <cellStyle name="Normal 9" xfId="9" xr:uid="{00000000-0005-0000-0000-00000D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7%20JULIO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Transparencia/Listado%20de%20nomina/SULEDOS%2011%20NOV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4251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4251</v>
          </cell>
          <cell r="M14">
            <v>0</v>
          </cell>
          <cell r="N14">
            <v>0</v>
          </cell>
          <cell r="O14">
            <v>0</v>
          </cell>
          <cell r="P14">
            <v>-377.42</v>
          </cell>
          <cell r="Q14">
            <v>-133.86000000000001</v>
          </cell>
          <cell r="R14">
            <v>243.58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-133.86000000000001</v>
          </cell>
          <cell r="AH14">
            <v>4384.8599999999997</v>
          </cell>
          <cell r="AI14">
            <v>116.72</v>
          </cell>
          <cell r="AJ14">
            <v>210.12</v>
          </cell>
          <cell r="AK14">
            <v>665.22</v>
          </cell>
          <cell r="AL14">
            <v>98.3</v>
          </cell>
          <cell r="AM14">
            <v>85.02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4251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4251</v>
          </cell>
          <cell r="M15">
            <v>0</v>
          </cell>
          <cell r="N15">
            <v>0</v>
          </cell>
          <cell r="O15">
            <v>0</v>
          </cell>
          <cell r="P15">
            <v>-377.42</v>
          </cell>
          <cell r="Q15">
            <v>-133.86000000000001</v>
          </cell>
          <cell r="R15">
            <v>243.58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-133.86000000000001</v>
          </cell>
          <cell r="AH15">
            <v>4384.8599999999997</v>
          </cell>
          <cell r="AI15">
            <v>116.72</v>
          </cell>
          <cell r="AJ15">
            <v>210.12</v>
          </cell>
          <cell r="AK15">
            <v>665.22</v>
          </cell>
          <cell r="AL15">
            <v>98.3</v>
          </cell>
          <cell r="AM15">
            <v>85.02</v>
          </cell>
        </row>
        <row r="16">
          <cell r="A16" t="str">
            <v>00846</v>
          </cell>
          <cell r="B16" t="str">
            <v>Rodriguez Ramirez Magdaleno</v>
          </cell>
          <cell r="C16">
            <v>4251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4251</v>
          </cell>
          <cell r="M16">
            <v>0</v>
          </cell>
          <cell r="N16">
            <v>0</v>
          </cell>
          <cell r="O16">
            <v>0</v>
          </cell>
          <cell r="P16">
            <v>-377.42</v>
          </cell>
          <cell r="Q16">
            <v>-133.86000000000001</v>
          </cell>
          <cell r="R16">
            <v>243.58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-133.86000000000001</v>
          </cell>
          <cell r="AH16">
            <v>4384.8599999999997</v>
          </cell>
          <cell r="AI16">
            <v>116.72</v>
          </cell>
          <cell r="AJ16">
            <v>210.12</v>
          </cell>
          <cell r="AK16">
            <v>665.22</v>
          </cell>
          <cell r="AL16">
            <v>98.3</v>
          </cell>
          <cell r="AM16">
            <v>85.02</v>
          </cell>
        </row>
        <row r="17">
          <cell r="A17" t="str">
            <v>00857</v>
          </cell>
          <cell r="B17" t="str">
            <v>Delgado Valenzuela Roberto</v>
          </cell>
          <cell r="C17">
            <v>5334.6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5334.6</v>
          </cell>
          <cell r="M17">
            <v>0</v>
          </cell>
          <cell r="N17">
            <v>0</v>
          </cell>
          <cell r="O17">
            <v>0</v>
          </cell>
          <cell r="P17">
            <v>-290.76</v>
          </cell>
          <cell r="Q17">
            <v>0</v>
          </cell>
          <cell r="R17">
            <v>312.92</v>
          </cell>
          <cell r="S17">
            <v>0</v>
          </cell>
          <cell r="T17">
            <v>22.16</v>
          </cell>
          <cell r="U17">
            <v>146.5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168.66</v>
          </cell>
          <cell r="AH17">
            <v>5165.9399999999996</v>
          </cell>
          <cell r="AI17">
            <v>107.94</v>
          </cell>
          <cell r="AJ17">
            <v>194.3</v>
          </cell>
          <cell r="AK17">
            <v>656.42</v>
          </cell>
          <cell r="AL17">
            <v>123.36</v>
          </cell>
          <cell r="AM17">
            <v>106.7</v>
          </cell>
        </row>
        <row r="18">
          <cell r="A18" t="str">
            <v>Total Depto</v>
          </cell>
          <cell r="C18" t="str">
            <v xml:space="preserve">  -----------------------</v>
          </cell>
          <cell r="D18" t="str">
            <v xml:space="preserve">  -----------------------</v>
          </cell>
          <cell r="E18" t="str">
            <v xml:space="preserve">  -----------------------</v>
          </cell>
          <cell r="F18" t="str">
            <v xml:space="preserve">  -----------------------</v>
          </cell>
          <cell r="G18" t="str">
            <v xml:space="preserve">  -----------------------</v>
          </cell>
          <cell r="H18" t="str">
            <v xml:space="preserve">  -----------------------</v>
          </cell>
          <cell r="I18" t="str">
            <v xml:space="preserve">  -----------------------</v>
          </cell>
          <cell r="J18" t="str">
            <v xml:space="preserve">  -----------------------</v>
          </cell>
          <cell r="K18" t="str">
            <v xml:space="preserve">  -----------------------</v>
          </cell>
          <cell r="L18" t="str">
            <v xml:space="preserve">  -----------------------</v>
          </cell>
          <cell r="M18" t="str">
            <v xml:space="preserve">  -----------------------</v>
          </cell>
          <cell r="N18" t="str">
            <v xml:space="preserve">  -----------------------</v>
          </cell>
          <cell r="O18" t="str">
            <v xml:space="preserve">  -----------------------</v>
          </cell>
          <cell r="P18" t="str">
            <v xml:space="preserve">  -----------------------</v>
          </cell>
          <cell r="Q18" t="str">
            <v xml:space="preserve">  -----------------------</v>
          </cell>
          <cell r="R18" t="str">
            <v xml:space="preserve">  -----------------------</v>
          </cell>
          <cell r="S18" t="str">
            <v xml:space="preserve">  -----------------------</v>
          </cell>
          <cell r="T18" t="str">
            <v xml:space="preserve">  -----------------------</v>
          </cell>
          <cell r="U18" t="str">
            <v xml:space="preserve">  -----------------------</v>
          </cell>
          <cell r="V18" t="str">
            <v xml:space="preserve">  -----------------------</v>
          </cell>
          <cell r="W18" t="str">
            <v xml:space="preserve">  -----------------------</v>
          </cell>
          <cell r="X18" t="str">
            <v xml:space="preserve">  -----------------------</v>
          </cell>
          <cell r="Y18" t="str">
            <v xml:space="preserve">  -----------------------</v>
          </cell>
          <cell r="Z18" t="str">
            <v xml:space="preserve">  -----------------------</v>
          </cell>
          <cell r="AA18" t="str">
            <v xml:space="preserve">  -----------------------</v>
          </cell>
          <cell r="AB18" t="str">
            <v xml:space="preserve">  -----------------------</v>
          </cell>
          <cell r="AC18" t="str">
            <v xml:space="preserve">  -----------------------</v>
          </cell>
          <cell r="AD18" t="str">
            <v xml:space="preserve">  -----------------------</v>
          </cell>
          <cell r="AE18" t="str">
            <v xml:space="preserve">  -----------------------</v>
          </cell>
          <cell r="AF18" t="str">
            <v xml:space="preserve">  -----------------------</v>
          </cell>
          <cell r="AG18" t="str">
            <v xml:space="preserve">  -----------------------</v>
          </cell>
          <cell r="AH18" t="str">
            <v xml:space="preserve">  -----------------------</v>
          </cell>
          <cell r="AI18" t="str">
            <v xml:space="preserve">  -----------------------</v>
          </cell>
          <cell r="AJ18" t="str">
            <v xml:space="preserve">  -----------------------</v>
          </cell>
          <cell r="AK18" t="str">
            <v xml:space="preserve">  -----------------------</v>
          </cell>
          <cell r="AL18" t="str">
            <v xml:space="preserve">  -----------------------</v>
          </cell>
          <cell r="AM18" t="str">
            <v xml:space="preserve">  -----------------------</v>
          </cell>
        </row>
        <row r="19">
          <cell r="C19">
            <v>18087.599999999999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18087.599999999999</v>
          </cell>
          <cell r="M19">
            <v>0</v>
          </cell>
          <cell r="N19">
            <v>0</v>
          </cell>
          <cell r="O19">
            <v>0</v>
          </cell>
          <cell r="P19">
            <v>-1423.02</v>
          </cell>
          <cell r="Q19">
            <v>-401.58</v>
          </cell>
          <cell r="R19">
            <v>1043.6600000000001</v>
          </cell>
          <cell r="S19">
            <v>0</v>
          </cell>
          <cell r="T19">
            <v>22.16</v>
          </cell>
          <cell r="U19">
            <v>146.5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-232.92</v>
          </cell>
          <cell r="AH19">
            <v>18320.52</v>
          </cell>
          <cell r="AI19">
            <v>458.1</v>
          </cell>
          <cell r="AJ19">
            <v>824.66</v>
          </cell>
          <cell r="AK19">
            <v>2652.08</v>
          </cell>
          <cell r="AL19">
            <v>418.26</v>
          </cell>
          <cell r="AM19">
            <v>361.76</v>
          </cell>
        </row>
        <row r="21">
          <cell r="A21" t="str">
            <v>Departamento 17 OMPRI</v>
          </cell>
        </row>
        <row r="22">
          <cell r="A22" t="str">
            <v>00156</v>
          </cell>
          <cell r="B22" t="str">
            <v>Carrillo Carrillo Sandra Luz</v>
          </cell>
          <cell r="C22">
            <v>7918.2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7918.2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591.12</v>
          </cell>
          <cell r="S22">
            <v>0</v>
          </cell>
          <cell r="T22">
            <v>591.12</v>
          </cell>
          <cell r="U22">
            <v>221.8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812.92</v>
          </cell>
          <cell r="AH22">
            <v>7105.28</v>
          </cell>
          <cell r="AI22">
            <v>160.22</v>
          </cell>
          <cell r="AJ22">
            <v>288.38</v>
          </cell>
          <cell r="AK22">
            <v>720.66</v>
          </cell>
          <cell r="AL22">
            <v>183.1</v>
          </cell>
          <cell r="AM22">
            <v>158.36000000000001</v>
          </cell>
        </row>
        <row r="23">
          <cell r="A23" t="str">
            <v>Total Depto</v>
          </cell>
          <cell r="C23" t="str">
            <v xml:space="preserve">  -----------------------</v>
          </cell>
          <cell r="D23" t="str">
            <v xml:space="preserve">  -----------------------</v>
          </cell>
          <cell r="E23" t="str">
            <v xml:space="preserve">  -----------------------</v>
          </cell>
          <cell r="F23" t="str">
            <v xml:space="preserve">  -----------------------</v>
          </cell>
          <cell r="G23" t="str">
            <v xml:space="preserve">  -----------------------</v>
          </cell>
          <cell r="H23" t="str">
            <v xml:space="preserve">  -----------------------</v>
          </cell>
          <cell r="I23" t="str">
            <v xml:space="preserve">  -----------------------</v>
          </cell>
          <cell r="J23" t="str">
            <v xml:space="preserve">  -----------------------</v>
          </cell>
          <cell r="K23" t="str">
            <v xml:space="preserve">  -----------------------</v>
          </cell>
          <cell r="L23" t="str">
            <v xml:space="preserve">  -----------------------</v>
          </cell>
          <cell r="M23" t="str">
            <v xml:space="preserve">  -----------------------</v>
          </cell>
          <cell r="N23" t="str">
            <v xml:space="preserve">  -----------------------</v>
          </cell>
          <cell r="O23" t="str">
            <v xml:space="preserve">  -----------------------</v>
          </cell>
          <cell r="P23" t="str">
            <v xml:space="preserve">  -----------------------</v>
          </cell>
          <cell r="Q23" t="str">
            <v xml:space="preserve">  -----------------------</v>
          </cell>
          <cell r="R23" t="str">
            <v xml:space="preserve">  -----------------------</v>
          </cell>
          <cell r="S23" t="str">
            <v xml:space="preserve">  -----------------------</v>
          </cell>
          <cell r="T23" t="str">
            <v xml:space="preserve">  -----------------------</v>
          </cell>
          <cell r="U23" t="str">
            <v xml:space="preserve">  -----------------------</v>
          </cell>
          <cell r="V23" t="str">
            <v xml:space="preserve">  -----------------------</v>
          </cell>
          <cell r="W23" t="str">
            <v xml:space="preserve">  -----------------------</v>
          </cell>
          <cell r="X23" t="str">
            <v xml:space="preserve">  -----------------------</v>
          </cell>
          <cell r="Y23" t="str">
            <v xml:space="preserve">  -----------------------</v>
          </cell>
          <cell r="Z23" t="str">
            <v xml:space="preserve">  -----------------------</v>
          </cell>
          <cell r="AA23" t="str">
            <v xml:space="preserve">  -----------------------</v>
          </cell>
          <cell r="AB23" t="str">
            <v xml:space="preserve">  -----------------------</v>
          </cell>
          <cell r="AC23" t="str">
            <v xml:space="preserve">  -----------------------</v>
          </cell>
          <cell r="AD23" t="str">
            <v xml:space="preserve">  -----------------------</v>
          </cell>
          <cell r="AE23" t="str">
            <v xml:space="preserve">  -----------------------</v>
          </cell>
          <cell r="AF23" t="str">
            <v xml:space="preserve">  -----------------------</v>
          </cell>
          <cell r="AG23" t="str">
            <v xml:space="preserve">  -----------------------</v>
          </cell>
          <cell r="AH23" t="str">
            <v xml:space="preserve">  -----------------------</v>
          </cell>
          <cell r="AI23" t="str">
            <v xml:space="preserve">  -----------------------</v>
          </cell>
          <cell r="AJ23" t="str">
            <v xml:space="preserve">  -----------------------</v>
          </cell>
          <cell r="AK23" t="str">
            <v xml:space="preserve">  -----------------------</v>
          </cell>
          <cell r="AL23" t="str">
            <v xml:space="preserve">  -----------------------</v>
          </cell>
          <cell r="AM23" t="str">
            <v xml:space="preserve">  -----------------------</v>
          </cell>
        </row>
        <row r="24">
          <cell r="C24">
            <v>7918.2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7918.2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591.12</v>
          </cell>
          <cell r="S24">
            <v>0</v>
          </cell>
          <cell r="T24">
            <v>591.12</v>
          </cell>
          <cell r="U24">
            <v>221.8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812.92</v>
          </cell>
          <cell r="AH24">
            <v>7105.28</v>
          </cell>
          <cell r="AI24">
            <v>160.22</v>
          </cell>
          <cell r="AJ24">
            <v>288.38</v>
          </cell>
          <cell r="AK24">
            <v>720.66</v>
          </cell>
          <cell r="AL24">
            <v>183.1</v>
          </cell>
          <cell r="AM24">
            <v>158.36000000000001</v>
          </cell>
        </row>
        <row r="26">
          <cell r="A26" t="str">
            <v>Departamento 24 SECRETARIA GRAL</v>
          </cell>
        </row>
        <row r="27">
          <cell r="A27" t="str">
            <v>00874</v>
          </cell>
          <cell r="B27" t="str">
            <v>Camiruaga Lopez Monica Del Carmen</v>
          </cell>
          <cell r="C27">
            <v>6000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4705.1000000000004</v>
          </cell>
          <cell r="J27">
            <v>0</v>
          </cell>
          <cell r="K27">
            <v>0</v>
          </cell>
          <cell r="L27">
            <v>10705.1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956.66</v>
          </cell>
          <cell r="S27">
            <v>0</v>
          </cell>
          <cell r="T27">
            <v>956.66</v>
          </cell>
          <cell r="U27">
            <v>234.08</v>
          </cell>
          <cell r="V27">
            <v>4500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5690.74</v>
          </cell>
          <cell r="AH27">
            <v>5014.3599999999997</v>
          </cell>
          <cell r="AI27">
            <v>167.96</v>
          </cell>
          <cell r="AJ27">
            <v>302.33999999999997</v>
          </cell>
          <cell r="AK27">
            <v>733.3</v>
          </cell>
          <cell r="AL27">
            <v>191.96</v>
          </cell>
          <cell r="AM27">
            <v>214.1</v>
          </cell>
        </row>
        <row r="28">
          <cell r="A28" t="str">
            <v>Total Depto</v>
          </cell>
          <cell r="C28" t="str">
            <v xml:space="preserve">  -----------------------</v>
          </cell>
          <cell r="D28" t="str">
            <v xml:space="preserve">  -----------------------</v>
          </cell>
          <cell r="E28" t="str">
            <v xml:space="preserve">  -----------------------</v>
          </cell>
          <cell r="F28" t="str">
            <v xml:space="preserve">  -----------------------</v>
          </cell>
          <cell r="G28" t="str">
            <v xml:space="preserve">  -----------------------</v>
          </cell>
          <cell r="H28" t="str">
            <v xml:space="preserve">  -----------------------</v>
          </cell>
          <cell r="I28" t="str">
            <v xml:space="preserve">  -----------------------</v>
          </cell>
          <cell r="J28" t="str">
            <v xml:space="preserve">  -----------------------</v>
          </cell>
          <cell r="K28" t="str">
            <v xml:space="preserve">  -----------------------</v>
          </cell>
          <cell r="L28" t="str">
            <v xml:space="preserve">  -----------------------</v>
          </cell>
          <cell r="M28" t="str">
            <v xml:space="preserve">  -----------------------</v>
          </cell>
          <cell r="N28" t="str">
            <v xml:space="preserve">  -----------------------</v>
          </cell>
          <cell r="O28" t="str">
            <v xml:space="preserve">  -----------------------</v>
          </cell>
          <cell r="P28" t="str">
            <v xml:space="preserve">  -----------------------</v>
          </cell>
          <cell r="Q28" t="str">
            <v xml:space="preserve">  -----------------------</v>
          </cell>
          <cell r="R28" t="str">
            <v xml:space="preserve">  -----------------------</v>
          </cell>
          <cell r="S28" t="str">
            <v xml:space="preserve">  -----------------------</v>
          </cell>
          <cell r="T28" t="str">
            <v xml:space="preserve">  -----------------------</v>
          </cell>
          <cell r="U28" t="str">
            <v xml:space="preserve">  -----------------------</v>
          </cell>
          <cell r="V28" t="str">
            <v xml:space="preserve">  -----------------------</v>
          </cell>
          <cell r="W28" t="str">
            <v xml:space="preserve">  -----------------------</v>
          </cell>
          <cell r="X28" t="str">
            <v xml:space="preserve">  -----------------------</v>
          </cell>
          <cell r="Y28" t="str">
            <v xml:space="preserve">  -----------------------</v>
          </cell>
          <cell r="Z28" t="str">
            <v xml:space="preserve">  -----------------------</v>
          </cell>
          <cell r="AA28" t="str">
            <v xml:space="preserve">  -----------------------</v>
          </cell>
          <cell r="AB28" t="str">
            <v xml:space="preserve">  -----------------------</v>
          </cell>
          <cell r="AC28" t="str">
            <v xml:space="preserve">  -----------------------</v>
          </cell>
          <cell r="AD28" t="str">
            <v xml:space="preserve">  -----------------------</v>
          </cell>
          <cell r="AE28" t="str">
            <v xml:space="preserve">  -----------------------</v>
          </cell>
          <cell r="AF28" t="str">
            <v xml:space="preserve">  -----------------------</v>
          </cell>
          <cell r="AG28" t="str">
            <v xml:space="preserve">  -----------------------</v>
          </cell>
          <cell r="AH28" t="str">
            <v xml:space="preserve">  -----------------------</v>
          </cell>
          <cell r="AI28" t="str">
            <v xml:space="preserve">  -----------------------</v>
          </cell>
          <cell r="AJ28" t="str">
            <v xml:space="preserve">  -----------------------</v>
          </cell>
          <cell r="AK28" t="str">
            <v xml:space="preserve">  -----------------------</v>
          </cell>
          <cell r="AL28" t="str">
            <v xml:space="preserve">  -----------------------</v>
          </cell>
          <cell r="AM28" t="str">
            <v xml:space="preserve">  -----------------------</v>
          </cell>
        </row>
        <row r="29">
          <cell r="C29">
            <v>6000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4705.1000000000004</v>
          </cell>
          <cell r="J29">
            <v>0</v>
          </cell>
          <cell r="K29">
            <v>0</v>
          </cell>
          <cell r="L29">
            <v>10705.1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956.66</v>
          </cell>
          <cell r="S29">
            <v>0</v>
          </cell>
          <cell r="T29">
            <v>956.66</v>
          </cell>
          <cell r="U29">
            <v>234.08</v>
          </cell>
          <cell r="V29">
            <v>4500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5690.74</v>
          </cell>
          <cell r="AH29">
            <v>5014.3599999999997</v>
          </cell>
          <cell r="AI29">
            <v>167.96</v>
          </cell>
          <cell r="AJ29">
            <v>302.33999999999997</v>
          </cell>
          <cell r="AK29">
            <v>733.3</v>
          </cell>
          <cell r="AL29">
            <v>191.96</v>
          </cell>
          <cell r="AM29">
            <v>214.1</v>
          </cell>
        </row>
        <row r="31">
          <cell r="A31" t="str">
            <v>Departamento 60 CDE SECRETARIA JURIDICA Y DE TRANSPARENC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7918.2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2000</v>
          </cell>
          <cell r="J32">
            <v>0</v>
          </cell>
          <cell r="K32">
            <v>0</v>
          </cell>
          <cell r="L32">
            <v>9918.2000000000007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830.74</v>
          </cell>
          <cell r="S32">
            <v>0</v>
          </cell>
          <cell r="T32">
            <v>830.74</v>
          </cell>
          <cell r="U32">
            <v>249.08</v>
          </cell>
          <cell r="V32">
            <v>1000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2079.8200000000002</v>
          </cell>
          <cell r="AH32">
            <v>7838.38</v>
          </cell>
          <cell r="AI32">
            <v>177.42</v>
          </cell>
          <cell r="AJ32">
            <v>319.36</v>
          </cell>
          <cell r="AK32">
            <v>748.7</v>
          </cell>
          <cell r="AL32">
            <v>202.78</v>
          </cell>
          <cell r="AM32">
            <v>198.36</v>
          </cell>
        </row>
        <row r="33">
          <cell r="A33" t="str">
            <v>00870</v>
          </cell>
          <cell r="B33" t="str">
            <v>Gil Medina Miriam Elyada</v>
          </cell>
          <cell r="C33">
            <v>14250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9537.56</v>
          </cell>
          <cell r="J33">
            <v>0</v>
          </cell>
          <cell r="K33">
            <v>0</v>
          </cell>
          <cell r="L33">
            <v>23787.56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3658.82</v>
          </cell>
          <cell r="S33">
            <v>0</v>
          </cell>
          <cell r="T33">
            <v>3658.82</v>
          </cell>
          <cell r="U33">
            <v>685.26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4344.08</v>
          </cell>
          <cell r="AH33">
            <v>19443.48</v>
          </cell>
          <cell r="AI33">
            <v>452.5</v>
          </cell>
          <cell r="AJ33">
            <v>814.5</v>
          </cell>
          <cell r="AK33">
            <v>1196.68</v>
          </cell>
          <cell r="AL33">
            <v>517.14</v>
          </cell>
          <cell r="AM33">
            <v>475.76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</row>
        <row r="35">
          <cell r="C35">
            <v>22168.2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11537.56</v>
          </cell>
          <cell r="J35">
            <v>0</v>
          </cell>
          <cell r="K35">
            <v>0</v>
          </cell>
          <cell r="L35">
            <v>33705.760000000002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4489.5600000000004</v>
          </cell>
          <cell r="S35">
            <v>0</v>
          </cell>
          <cell r="T35">
            <v>4489.5600000000004</v>
          </cell>
          <cell r="U35">
            <v>934.34</v>
          </cell>
          <cell r="V35">
            <v>1000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6423.9</v>
          </cell>
          <cell r="AH35">
            <v>27281.86</v>
          </cell>
          <cell r="AI35">
            <v>629.91999999999996</v>
          </cell>
          <cell r="AJ35">
            <v>1133.8599999999999</v>
          </cell>
          <cell r="AK35">
            <v>1945.38</v>
          </cell>
          <cell r="AL35">
            <v>719.92</v>
          </cell>
          <cell r="AM35">
            <v>674.12</v>
          </cell>
        </row>
        <row r="37">
          <cell r="A37" t="str">
            <v>Departamento 1014 SECRETARIA DE ORGANIZACION</v>
          </cell>
        </row>
        <row r="38">
          <cell r="A38" t="str">
            <v>00163</v>
          </cell>
          <cell r="B38" t="str">
            <v>Zamora Vazquez Samuel Hector</v>
          </cell>
          <cell r="C38">
            <v>10440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6989.48</v>
          </cell>
          <cell r="J38">
            <v>0</v>
          </cell>
          <cell r="K38">
            <v>0</v>
          </cell>
          <cell r="L38">
            <v>17429.48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2300.7399999999998</v>
          </cell>
          <cell r="S38">
            <v>0</v>
          </cell>
          <cell r="T38">
            <v>2300.7399999999998</v>
          </cell>
          <cell r="U38">
            <v>493.48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2794.22</v>
          </cell>
          <cell r="AH38">
            <v>14635.26</v>
          </cell>
          <cell r="AI38">
            <v>331.54</v>
          </cell>
          <cell r="AJ38">
            <v>596.78</v>
          </cell>
          <cell r="AK38">
            <v>999.7</v>
          </cell>
          <cell r="AL38">
            <v>378.92</v>
          </cell>
          <cell r="AM38">
            <v>348.58</v>
          </cell>
        </row>
        <row r="39">
          <cell r="A39" t="str">
            <v>00887</v>
          </cell>
          <cell r="B39" t="str">
            <v>De Leon Meza Hugo Fidencio</v>
          </cell>
          <cell r="C39">
            <v>10440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6989.48</v>
          </cell>
          <cell r="J39">
            <v>0</v>
          </cell>
          <cell r="K39">
            <v>0</v>
          </cell>
          <cell r="L39">
            <v>17429.48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2300.7399999999998</v>
          </cell>
          <cell r="S39">
            <v>0</v>
          </cell>
          <cell r="T39">
            <v>2300.7399999999998</v>
          </cell>
          <cell r="U39">
            <v>524.86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2825.6</v>
          </cell>
          <cell r="AH39">
            <v>14603.88</v>
          </cell>
          <cell r="AI39">
            <v>351.34</v>
          </cell>
          <cell r="AJ39">
            <v>632.41999999999996</v>
          </cell>
          <cell r="AK39">
            <v>1031.94</v>
          </cell>
          <cell r="AL39">
            <v>401.54</v>
          </cell>
          <cell r="AM39">
            <v>348.58</v>
          </cell>
        </row>
        <row r="40">
          <cell r="A40" t="str">
            <v>00889</v>
          </cell>
          <cell r="B40" t="str">
            <v>Rodriguez Orozco Luis Manuel</v>
          </cell>
          <cell r="C40">
            <v>4500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4500</v>
          </cell>
          <cell r="J40">
            <v>0</v>
          </cell>
          <cell r="K40">
            <v>0</v>
          </cell>
          <cell r="L40">
            <v>9000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708.82</v>
          </cell>
          <cell r="S40">
            <v>0</v>
          </cell>
          <cell r="T40">
            <v>708.82</v>
          </cell>
          <cell r="U40">
            <v>194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902.82</v>
          </cell>
          <cell r="AH40">
            <v>8097.18</v>
          </cell>
          <cell r="AI40">
            <v>142.68</v>
          </cell>
          <cell r="AJ40">
            <v>256.83999999999997</v>
          </cell>
          <cell r="AK40">
            <v>692.14</v>
          </cell>
          <cell r="AL40">
            <v>163.08000000000001</v>
          </cell>
          <cell r="AM40">
            <v>180</v>
          </cell>
        </row>
        <row r="41">
          <cell r="A41" t="str">
            <v>Total Depto</v>
          </cell>
          <cell r="C41" t="str">
            <v xml:space="preserve">  -----------------------</v>
          </cell>
          <cell r="D41" t="str">
            <v xml:space="preserve">  -----------------------</v>
          </cell>
          <cell r="E41" t="str">
            <v xml:space="preserve">  -----------------------</v>
          </cell>
          <cell r="F41" t="str">
            <v xml:space="preserve">  -----------------------</v>
          </cell>
          <cell r="G41" t="str">
            <v xml:space="preserve">  -----------------------</v>
          </cell>
          <cell r="H41" t="str">
            <v xml:space="preserve">  -----------------------</v>
          </cell>
          <cell r="I41" t="str">
            <v xml:space="preserve">  -----------------------</v>
          </cell>
          <cell r="J41" t="str">
            <v xml:space="preserve">  -----------------------</v>
          </cell>
          <cell r="K41" t="str">
            <v xml:space="preserve">  -----------------------</v>
          </cell>
          <cell r="L41" t="str">
            <v xml:space="preserve">  -----------------------</v>
          </cell>
          <cell r="M41" t="str">
            <v xml:space="preserve">  -----------------------</v>
          </cell>
          <cell r="N41" t="str">
            <v xml:space="preserve">  -----------------------</v>
          </cell>
          <cell r="O41" t="str">
            <v xml:space="preserve">  -----------------------</v>
          </cell>
          <cell r="P41" t="str">
            <v xml:space="preserve">  -----------------------</v>
          </cell>
          <cell r="Q41" t="str">
            <v xml:space="preserve">  -----------------------</v>
          </cell>
          <cell r="R41" t="str">
            <v xml:space="preserve">  -----------------------</v>
          </cell>
          <cell r="S41" t="str">
            <v xml:space="preserve">  -----------------------</v>
          </cell>
          <cell r="T41" t="str">
            <v xml:space="preserve">  -----------------------</v>
          </cell>
          <cell r="U41" t="str">
            <v xml:space="preserve">  -----------------------</v>
          </cell>
          <cell r="V41" t="str">
            <v xml:space="preserve">  -----------------------</v>
          </cell>
          <cell r="W41" t="str">
            <v xml:space="preserve">  -----------------------</v>
          </cell>
          <cell r="X41" t="str">
            <v xml:space="preserve">  -----------------------</v>
          </cell>
          <cell r="Y41" t="str">
            <v xml:space="preserve">  -----------------------</v>
          </cell>
          <cell r="Z41" t="str">
            <v xml:space="preserve">  -----------------------</v>
          </cell>
          <cell r="AA41" t="str">
            <v xml:space="preserve">  -----------------------</v>
          </cell>
          <cell r="AB41" t="str">
            <v xml:space="preserve">  -----------------------</v>
          </cell>
          <cell r="AC41" t="str">
            <v xml:space="preserve">  -----------------------</v>
          </cell>
          <cell r="AD41" t="str">
            <v xml:space="preserve">  -----------------------</v>
          </cell>
          <cell r="AE41" t="str">
            <v xml:space="preserve">  -----------------------</v>
          </cell>
          <cell r="AF41" t="str">
            <v xml:space="preserve">  -----------------------</v>
          </cell>
          <cell r="AG41" t="str">
            <v xml:space="preserve">  -----------------------</v>
          </cell>
          <cell r="AH41" t="str">
            <v xml:space="preserve">  -----------------------</v>
          </cell>
          <cell r="AI41" t="str">
            <v xml:space="preserve">  -----------------------</v>
          </cell>
          <cell r="AJ41" t="str">
            <v xml:space="preserve">  -----------------------</v>
          </cell>
          <cell r="AK41" t="str">
            <v xml:space="preserve">  -----------------------</v>
          </cell>
          <cell r="AL41" t="str">
            <v xml:space="preserve">  -----------------------</v>
          </cell>
          <cell r="AM41" t="str">
            <v xml:space="preserve">  -----------------------</v>
          </cell>
        </row>
        <row r="42">
          <cell r="C42">
            <v>25380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18478.96</v>
          </cell>
          <cell r="J42">
            <v>0</v>
          </cell>
          <cell r="K42">
            <v>0</v>
          </cell>
          <cell r="L42">
            <v>43858.96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5310.3</v>
          </cell>
          <cell r="S42">
            <v>0</v>
          </cell>
          <cell r="T42">
            <v>5310.3</v>
          </cell>
          <cell r="U42">
            <v>1212.3399999999999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6522.64</v>
          </cell>
          <cell r="AH42">
            <v>37336.32</v>
          </cell>
          <cell r="AI42">
            <v>825.56</v>
          </cell>
          <cell r="AJ42">
            <v>1486.04</v>
          </cell>
          <cell r="AK42">
            <v>2723.78</v>
          </cell>
          <cell r="AL42">
            <v>943.54</v>
          </cell>
          <cell r="AM42">
            <v>877.16</v>
          </cell>
        </row>
        <row r="44">
          <cell r="A44" t="str">
            <v>Departamento 4103 CDE PRESIDENCIA</v>
          </cell>
        </row>
        <row r="45">
          <cell r="A45" t="str">
            <v>00007</v>
          </cell>
          <cell r="B45" t="str">
            <v>De León Corona Jane Vanessa</v>
          </cell>
          <cell r="C45">
            <v>11767.5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11767.5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1140.8</v>
          </cell>
          <cell r="S45">
            <v>0</v>
          </cell>
          <cell r="T45">
            <v>1140.8</v>
          </cell>
          <cell r="U45">
            <v>345.3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1486.1</v>
          </cell>
          <cell r="AH45">
            <v>10281.4</v>
          </cell>
          <cell r="AI45">
            <v>238.1</v>
          </cell>
          <cell r="AJ45">
            <v>428.58</v>
          </cell>
          <cell r="AK45">
            <v>847.52</v>
          </cell>
          <cell r="AL45">
            <v>272.12</v>
          </cell>
          <cell r="AM45">
            <v>235.34</v>
          </cell>
        </row>
        <row r="46">
          <cell r="A46" t="str">
            <v>00113</v>
          </cell>
          <cell r="B46" t="str">
            <v>Hernandez Murillo Jose Adrian</v>
          </cell>
          <cell r="C46">
            <v>17429.400000000001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17429.400000000001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2300.7199999999998</v>
          </cell>
          <cell r="S46">
            <v>0</v>
          </cell>
          <cell r="T46">
            <v>2300.7199999999998</v>
          </cell>
          <cell r="U46">
            <v>526.91999999999996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2827.64</v>
          </cell>
          <cell r="AH46">
            <v>14601.76</v>
          </cell>
          <cell r="AI46">
            <v>352.66</v>
          </cell>
          <cell r="AJ46">
            <v>634.78</v>
          </cell>
          <cell r="AK46">
            <v>1034.08</v>
          </cell>
          <cell r="AL46">
            <v>403.04</v>
          </cell>
          <cell r="AM46">
            <v>348.58</v>
          </cell>
        </row>
        <row r="47">
          <cell r="A47" t="str">
            <v>00118</v>
          </cell>
          <cell r="B47" t="str">
            <v>Ramirez Gallegos Lorena</v>
          </cell>
          <cell r="C47">
            <v>8550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8550</v>
          </cell>
          <cell r="M47">
            <v>15</v>
          </cell>
          <cell r="N47">
            <v>0</v>
          </cell>
          <cell r="O47">
            <v>3076.71</v>
          </cell>
          <cell r="P47">
            <v>0</v>
          </cell>
          <cell r="Q47">
            <v>0</v>
          </cell>
          <cell r="R47">
            <v>659.86</v>
          </cell>
          <cell r="S47">
            <v>0</v>
          </cell>
          <cell r="T47">
            <v>659.86</v>
          </cell>
          <cell r="U47">
            <v>242.08</v>
          </cell>
          <cell r="V47">
            <v>1000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4993.6499999999996</v>
          </cell>
          <cell r="AH47">
            <v>3556.35</v>
          </cell>
          <cell r="AI47">
            <v>173</v>
          </cell>
          <cell r="AJ47">
            <v>311.39999999999998</v>
          </cell>
          <cell r="AK47">
            <v>741.5</v>
          </cell>
          <cell r="AL47">
            <v>197.72</v>
          </cell>
          <cell r="AM47">
            <v>171</v>
          </cell>
        </row>
        <row r="48">
          <cell r="A48" t="str">
            <v>00199</v>
          </cell>
          <cell r="B48" t="str">
            <v>Meza Arana Mayra Gisela</v>
          </cell>
          <cell r="C48">
            <v>11767.5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11767.5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1140.8</v>
          </cell>
          <cell r="S48">
            <v>0</v>
          </cell>
          <cell r="T48">
            <v>1140.8</v>
          </cell>
          <cell r="U48">
            <v>345.3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1486.1</v>
          </cell>
          <cell r="AH48">
            <v>10281.4</v>
          </cell>
          <cell r="AI48">
            <v>238.1</v>
          </cell>
          <cell r="AJ48">
            <v>428.58</v>
          </cell>
          <cell r="AK48">
            <v>847.52</v>
          </cell>
          <cell r="AL48">
            <v>272.12</v>
          </cell>
          <cell r="AM48">
            <v>235.34</v>
          </cell>
        </row>
        <row r="49">
          <cell r="A49" t="str">
            <v>00838</v>
          </cell>
          <cell r="B49" t="str">
            <v>Hernandez García Ramiro</v>
          </cell>
          <cell r="C49">
            <v>14250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9537.56</v>
          </cell>
          <cell r="J49">
            <v>0</v>
          </cell>
          <cell r="K49">
            <v>0</v>
          </cell>
          <cell r="L49">
            <v>23787.56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3658.82</v>
          </cell>
          <cell r="S49">
            <v>0</v>
          </cell>
          <cell r="T49">
            <v>3658.82</v>
          </cell>
          <cell r="U49">
            <v>685.26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4344.08</v>
          </cell>
          <cell r="AH49">
            <v>19443.48</v>
          </cell>
          <cell r="AI49">
            <v>452.5</v>
          </cell>
          <cell r="AJ49">
            <v>814.5</v>
          </cell>
          <cell r="AK49">
            <v>1196.68</v>
          </cell>
          <cell r="AL49">
            <v>517.14</v>
          </cell>
          <cell r="AM49">
            <v>475.76</v>
          </cell>
        </row>
        <row r="50">
          <cell r="A50" t="str">
            <v>00843</v>
          </cell>
          <cell r="B50" t="str">
            <v>Dominguez Vazquez Fernando</v>
          </cell>
          <cell r="C50">
            <v>6000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4705.1000000000004</v>
          </cell>
          <cell r="J50">
            <v>0</v>
          </cell>
          <cell r="K50">
            <v>0</v>
          </cell>
          <cell r="L50">
            <v>10705.1</v>
          </cell>
          <cell r="M50">
            <v>0</v>
          </cell>
          <cell r="N50">
            <v>2653.83</v>
          </cell>
          <cell r="O50">
            <v>0</v>
          </cell>
          <cell r="P50">
            <v>0</v>
          </cell>
          <cell r="Q50">
            <v>0</v>
          </cell>
          <cell r="R50">
            <v>956.66</v>
          </cell>
          <cell r="S50">
            <v>0</v>
          </cell>
          <cell r="T50">
            <v>956.66</v>
          </cell>
          <cell r="U50">
            <v>242.48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3852.97</v>
          </cell>
          <cell r="AH50">
            <v>6852.13</v>
          </cell>
          <cell r="AI50">
            <v>173.28</v>
          </cell>
          <cell r="AJ50">
            <v>311.88</v>
          </cell>
          <cell r="AK50">
            <v>741.92</v>
          </cell>
          <cell r="AL50">
            <v>198.02</v>
          </cell>
          <cell r="AM50">
            <v>214.1</v>
          </cell>
        </row>
        <row r="51">
          <cell r="A51" t="str">
            <v>00865</v>
          </cell>
          <cell r="B51" t="str">
            <v>Guerrero Torres Edgar Emmanuel</v>
          </cell>
          <cell r="C51">
            <v>10440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6989.48</v>
          </cell>
          <cell r="J51">
            <v>0</v>
          </cell>
          <cell r="K51">
            <v>0</v>
          </cell>
          <cell r="L51">
            <v>17429.48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2300.7399999999998</v>
          </cell>
          <cell r="S51">
            <v>0</v>
          </cell>
          <cell r="T51">
            <v>2300.7399999999998</v>
          </cell>
          <cell r="U51">
            <v>493.48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2794.22</v>
          </cell>
          <cell r="AH51">
            <v>14635.26</v>
          </cell>
          <cell r="AI51">
            <v>331.54</v>
          </cell>
          <cell r="AJ51">
            <v>596.78</v>
          </cell>
          <cell r="AK51">
            <v>999.7</v>
          </cell>
          <cell r="AL51">
            <v>378.92</v>
          </cell>
          <cell r="AM51">
            <v>348.58</v>
          </cell>
        </row>
        <row r="52">
          <cell r="A52" t="str">
            <v>00866</v>
          </cell>
          <cell r="B52" t="str">
            <v>Enriquez Sierra Juan Pablo</v>
          </cell>
          <cell r="C52">
            <v>10440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6989.48</v>
          </cell>
          <cell r="J52">
            <v>0</v>
          </cell>
          <cell r="K52">
            <v>0</v>
          </cell>
          <cell r="L52">
            <v>17429.48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2300.7399999999998</v>
          </cell>
          <cell r="S52">
            <v>0</v>
          </cell>
          <cell r="T52">
            <v>2300.7399999999998</v>
          </cell>
          <cell r="U52">
            <v>493.48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2794.22</v>
          </cell>
          <cell r="AH52">
            <v>14635.26</v>
          </cell>
          <cell r="AI52">
            <v>331.54</v>
          </cell>
          <cell r="AJ52">
            <v>596.78</v>
          </cell>
          <cell r="AK52">
            <v>999.7</v>
          </cell>
          <cell r="AL52">
            <v>378.92</v>
          </cell>
          <cell r="AM52">
            <v>348.58</v>
          </cell>
        </row>
        <row r="53">
          <cell r="A53" t="str">
            <v>Total Depto</v>
          </cell>
          <cell r="C53" t="str">
            <v xml:space="preserve">  -----------------------</v>
          </cell>
          <cell r="D53" t="str">
            <v xml:space="preserve">  -----------------------</v>
          </cell>
          <cell r="E53" t="str">
            <v xml:space="preserve">  -----------------------</v>
          </cell>
          <cell r="F53" t="str">
            <v xml:space="preserve">  -----------------------</v>
          </cell>
          <cell r="G53" t="str">
            <v xml:space="preserve">  -----------------------</v>
          </cell>
          <cell r="H53" t="str">
            <v xml:space="preserve">  -----------------------</v>
          </cell>
          <cell r="I53" t="str">
            <v xml:space="preserve">  -----------------------</v>
          </cell>
          <cell r="J53" t="str">
            <v xml:space="preserve">  -----------------------</v>
          </cell>
          <cell r="K53" t="str">
            <v xml:space="preserve">  -----------------------</v>
          </cell>
          <cell r="L53" t="str">
            <v xml:space="preserve">  -----------------------</v>
          </cell>
          <cell r="M53" t="str">
            <v xml:space="preserve">  -----------------------</v>
          </cell>
          <cell r="N53" t="str">
            <v xml:space="preserve">  -----------------------</v>
          </cell>
          <cell r="O53" t="str">
            <v xml:space="preserve">  -----------------------</v>
          </cell>
          <cell r="P53" t="str">
            <v xml:space="preserve">  -----------------------</v>
          </cell>
          <cell r="Q53" t="str">
            <v xml:space="preserve">  -----------------------</v>
          </cell>
          <cell r="R53" t="str">
            <v xml:space="preserve">  -----------------------</v>
          </cell>
          <cell r="S53" t="str">
            <v xml:space="preserve">  -----------------------</v>
          </cell>
          <cell r="T53" t="str">
            <v xml:space="preserve">  -----------------------</v>
          </cell>
          <cell r="U53" t="str">
            <v xml:space="preserve">  -----------------------</v>
          </cell>
          <cell r="V53" t="str">
            <v xml:space="preserve">  -----------------------</v>
          </cell>
          <cell r="W53" t="str">
            <v xml:space="preserve">  -----------------------</v>
          </cell>
          <cell r="X53" t="str">
            <v xml:space="preserve">  -----------------------</v>
          </cell>
          <cell r="Y53" t="str">
            <v xml:space="preserve">  -----------------------</v>
          </cell>
          <cell r="Z53" t="str">
            <v xml:space="preserve">  -----------------------</v>
          </cell>
          <cell r="AA53" t="str">
            <v xml:space="preserve">  -----------------------</v>
          </cell>
          <cell r="AB53" t="str">
            <v xml:space="preserve">  -----------------------</v>
          </cell>
          <cell r="AC53" t="str">
            <v xml:space="preserve">  -----------------------</v>
          </cell>
          <cell r="AD53" t="str">
            <v xml:space="preserve">  -----------------------</v>
          </cell>
          <cell r="AE53" t="str">
            <v xml:space="preserve">  -----------------------</v>
          </cell>
          <cell r="AF53" t="str">
            <v xml:space="preserve">  -----------------------</v>
          </cell>
          <cell r="AG53" t="str">
            <v xml:space="preserve">  -----------------------</v>
          </cell>
          <cell r="AH53" t="str">
            <v xml:space="preserve">  -----------------------</v>
          </cell>
          <cell r="AI53" t="str">
            <v xml:space="preserve">  -----------------------</v>
          </cell>
          <cell r="AJ53" t="str">
            <v xml:space="preserve">  -----------------------</v>
          </cell>
          <cell r="AK53" t="str">
            <v xml:space="preserve">  -----------------------</v>
          </cell>
          <cell r="AL53" t="str">
            <v xml:space="preserve">  -----------------------</v>
          </cell>
          <cell r="AM53" t="str">
            <v xml:space="preserve">  -----------------------</v>
          </cell>
        </row>
        <row r="54">
          <cell r="C54">
            <v>90644.4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28221.62</v>
          </cell>
          <cell r="J54">
            <v>0</v>
          </cell>
          <cell r="K54">
            <v>0</v>
          </cell>
          <cell r="L54">
            <v>118866.02</v>
          </cell>
          <cell r="M54">
            <v>15</v>
          </cell>
          <cell r="N54">
            <v>2653.83</v>
          </cell>
          <cell r="O54">
            <v>3076.71</v>
          </cell>
          <cell r="P54">
            <v>0</v>
          </cell>
          <cell r="Q54">
            <v>0</v>
          </cell>
          <cell r="R54">
            <v>14459.14</v>
          </cell>
          <cell r="S54">
            <v>0</v>
          </cell>
          <cell r="T54">
            <v>14459.14</v>
          </cell>
          <cell r="U54">
            <v>3374.3</v>
          </cell>
          <cell r="V54">
            <v>1000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24578.98</v>
          </cell>
          <cell r="AH54">
            <v>94287.039999999994</v>
          </cell>
          <cell r="AI54">
            <v>2290.7199999999998</v>
          </cell>
          <cell r="AJ54">
            <v>4123.28</v>
          </cell>
          <cell r="AK54">
            <v>7408.62</v>
          </cell>
          <cell r="AL54">
            <v>2618</v>
          </cell>
          <cell r="AM54">
            <v>2377.2800000000002</v>
          </cell>
        </row>
        <row r="56">
          <cell r="A56" t="str">
            <v>Departamento 4104 CDE SECRETARIA GENERAL</v>
          </cell>
        </row>
        <row r="57">
          <cell r="A57" t="str">
            <v>00023</v>
          </cell>
          <cell r="B57" t="str">
            <v>Santoyo Ramos María Guadalupe</v>
          </cell>
          <cell r="C57">
            <v>7051.5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7051.5</v>
          </cell>
          <cell r="M57">
            <v>0</v>
          </cell>
          <cell r="N57">
            <v>0</v>
          </cell>
          <cell r="O57">
            <v>0</v>
          </cell>
          <cell r="P57">
            <v>-214.74</v>
          </cell>
          <cell r="Q57">
            <v>0</v>
          </cell>
          <cell r="R57">
            <v>496.84</v>
          </cell>
          <cell r="S57">
            <v>0</v>
          </cell>
          <cell r="T57">
            <v>282.08</v>
          </cell>
          <cell r="U57">
            <v>193.98</v>
          </cell>
          <cell r="V57">
            <v>1000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1476.06</v>
          </cell>
          <cell r="AH57">
            <v>5575.44</v>
          </cell>
          <cell r="AI57">
            <v>142.68</v>
          </cell>
          <cell r="AJ57">
            <v>256.82</v>
          </cell>
          <cell r="AK57">
            <v>692.1</v>
          </cell>
          <cell r="AL57">
            <v>163.06</v>
          </cell>
          <cell r="AM57">
            <v>141.04</v>
          </cell>
        </row>
        <row r="58">
          <cell r="A58" t="str">
            <v>Total Depto</v>
          </cell>
          <cell r="C58" t="str">
            <v xml:space="preserve">  -----------------------</v>
          </cell>
          <cell r="D58" t="str">
            <v xml:space="preserve">  -----------------------</v>
          </cell>
          <cell r="E58" t="str">
            <v xml:space="preserve">  -----------------------</v>
          </cell>
          <cell r="F58" t="str">
            <v xml:space="preserve">  -----------------------</v>
          </cell>
          <cell r="G58" t="str">
            <v xml:space="preserve">  -----------------------</v>
          </cell>
          <cell r="H58" t="str">
            <v xml:space="preserve">  -----------------------</v>
          </cell>
          <cell r="I58" t="str">
            <v xml:space="preserve">  -----------------------</v>
          </cell>
          <cell r="J58" t="str">
            <v xml:space="preserve">  -----------------------</v>
          </cell>
          <cell r="K58" t="str">
            <v xml:space="preserve">  -----------------------</v>
          </cell>
          <cell r="L58" t="str">
            <v xml:space="preserve">  -----------------------</v>
          </cell>
          <cell r="M58" t="str">
            <v xml:space="preserve">  -----------------------</v>
          </cell>
          <cell r="N58" t="str">
            <v xml:space="preserve">  -----------------------</v>
          </cell>
          <cell r="O58" t="str">
            <v xml:space="preserve">  -----------------------</v>
          </cell>
          <cell r="P58" t="str">
            <v xml:space="preserve">  -----------------------</v>
          </cell>
          <cell r="Q58" t="str">
            <v xml:space="preserve">  -----------------------</v>
          </cell>
          <cell r="R58" t="str">
            <v xml:space="preserve">  -----------------------</v>
          </cell>
          <cell r="S58" t="str">
            <v xml:space="preserve">  -----------------------</v>
          </cell>
          <cell r="T58" t="str">
            <v xml:space="preserve">  -----------------------</v>
          </cell>
          <cell r="U58" t="str">
            <v xml:space="preserve">  -----------------------</v>
          </cell>
          <cell r="V58" t="str">
            <v xml:space="preserve">  -----------------------</v>
          </cell>
          <cell r="W58" t="str">
            <v xml:space="preserve">  -----------------------</v>
          </cell>
          <cell r="X58" t="str">
            <v xml:space="preserve">  -----------------------</v>
          </cell>
          <cell r="Y58" t="str">
            <v xml:space="preserve">  -----------------------</v>
          </cell>
          <cell r="Z58" t="str">
            <v xml:space="preserve">  -----------------------</v>
          </cell>
          <cell r="AA58" t="str">
            <v xml:space="preserve">  -----------------------</v>
          </cell>
          <cell r="AB58" t="str">
            <v xml:space="preserve">  -----------------------</v>
          </cell>
          <cell r="AC58" t="str">
            <v xml:space="preserve">  -----------------------</v>
          </cell>
          <cell r="AD58" t="str">
            <v xml:space="preserve">  -----------------------</v>
          </cell>
          <cell r="AE58" t="str">
            <v xml:space="preserve">  -----------------------</v>
          </cell>
          <cell r="AF58" t="str">
            <v xml:space="preserve">  -----------------------</v>
          </cell>
          <cell r="AG58" t="str">
            <v xml:space="preserve">  -----------------------</v>
          </cell>
          <cell r="AH58" t="str">
            <v xml:space="preserve">  -----------------------</v>
          </cell>
          <cell r="AI58" t="str">
            <v xml:space="preserve">  -----------------------</v>
          </cell>
          <cell r="AJ58" t="str">
            <v xml:space="preserve">  -----------------------</v>
          </cell>
          <cell r="AK58" t="str">
            <v xml:space="preserve">  -----------------------</v>
          </cell>
          <cell r="AL58" t="str">
            <v xml:space="preserve">  -----------------------</v>
          </cell>
          <cell r="AM58" t="str">
            <v xml:space="preserve">  -----------------------</v>
          </cell>
        </row>
        <row r="59">
          <cell r="C59">
            <v>7051.5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7051.5</v>
          </cell>
          <cell r="M59">
            <v>0</v>
          </cell>
          <cell r="N59">
            <v>0</v>
          </cell>
          <cell r="O59">
            <v>0</v>
          </cell>
          <cell r="P59">
            <v>-214.74</v>
          </cell>
          <cell r="Q59">
            <v>0</v>
          </cell>
          <cell r="R59">
            <v>496.84</v>
          </cell>
          <cell r="S59">
            <v>0</v>
          </cell>
          <cell r="T59">
            <v>282.08</v>
          </cell>
          <cell r="U59">
            <v>193.98</v>
          </cell>
          <cell r="V59">
            <v>1000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1476.06</v>
          </cell>
          <cell r="AH59">
            <v>5575.44</v>
          </cell>
          <cell r="AI59">
            <v>142.68</v>
          </cell>
          <cell r="AJ59">
            <v>256.82</v>
          </cell>
          <cell r="AK59">
            <v>692.1</v>
          </cell>
          <cell r="AL59">
            <v>163.06</v>
          </cell>
          <cell r="AM59">
            <v>141.04</v>
          </cell>
        </row>
        <row r="61">
          <cell r="A61" t="str">
            <v>Departamento 4105 CDE SECRETARIA DE ORGANIZACION</v>
          </cell>
        </row>
        <row r="62">
          <cell r="A62" t="str">
            <v>00061</v>
          </cell>
          <cell r="B62" t="str">
            <v>Arreola Castañeda Alberto</v>
          </cell>
          <cell r="C62">
            <v>9999.9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3614.72</v>
          </cell>
          <cell r="J62">
            <v>0</v>
          </cell>
          <cell r="K62">
            <v>0</v>
          </cell>
          <cell r="L62">
            <v>13614.62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1485.88</v>
          </cell>
          <cell r="S62">
            <v>0</v>
          </cell>
          <cell r="T62">
            <v>1485.88</v>
          </cell>
          <cell r="U62">
            <v>288.58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1774.46</v>
          </cell>
          <cell r="AH62">
            <v>11840.16</v>
          </cell>
          <cell r="AI62">
            <v>202.34</v>
          </cell>
          <cell r="AJ62">
            <v>364.2</v>
          </cell>
          <cell r="AK62">
            <v>789.28</v>
          </cell>
          <cell r="AL62">
            <v>231.24</v>
          </cell>
          <cell r="AM62">
            <v>272.3</v>
          </cell>
        </row>
        <row r="63">
          <cell r="A63" t="str">
            <v>00158</v>
          </cell>
          <cell r="B63" t="str">
            <v>Melendez Quezada Owen Mario</v>
          </cell>
          <cell r="C63">
            <v>9168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9168</v>
          </cell>
          <cell r="M63">
            <v>15</v>
          </cell>
          <cell r="N63">
            <v>1002.15</v>
          </cell>
          <cell r="O63">
            <v>0</v>
          </cell>
          <cell r="P63">
            <v>0</v>
          </cell>
          <cell r="Q63">
            <v>0</v>
          </cell>
          <cell r="R63">
            <v>727.1</v>
          </cell>
          <cell r="S63">
            <v>0</v>
          </cell>
          <cell r="T63">
            <v>727.1</v>
          </cell>
          <cell r="U63">
            <v>261.92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2006.17</v>
          </cell>
          <cell r="AH63">
            <v>7161.83</v>
          </cell>
          <cell r="AI63">
            <v>185.5</v>
          </cell>
          <cell r="AJ63">
            <v>333.9</v>
          </cell>
          <cell r="AK63">
            <v>761.86</v>
          </cell>
          <cell r="AL63">
            <v>212</v>
          </cell>
          <cell r="AM63">
            <v>183.36</v>
          </cell>
        </row>
        <row r="64">
          <cell r="A64" t="str">
            <v>00517</v>
          </cell>
          <cell r="B64" t="str">
            <v>Alvarado Rojas Mayra Alejandra</v>
          </cell>
          <cell r="C64">
            <v>6430.5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6430.5</v>
          </cell>
          <cell r="M64">
            <v>0</v>
          </cell>
          <cell r="N64">
            <v>0</v>
          </cell>
          <cell r="O64">
            <v>2695.03</v>
          </cell>
          <cell r="P64">
            <v>-250.2</v>
          </cell>
          <cell r="Q64">
            <v>0</v>
          </cell>
          <cell r="R64">
            <v>429.26</v>
          </cell>
          <cell r="S64">
            <v>0</v>
          </cell>
          <cell r="T64">
            <v>179.06</v>
          </cell>
          <cell r="U64">
            <v>215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200</v>
          </cell>
          <cell r="AF64">
            <v>0</v>
          </cell>
          <cell r="AG64">
            <v>3289.09</v>
          </cell>
          <cell r="AH64">
            <v>3141.41</v>
          </cell>
          <cell r="AI64">
            <v>155.94</v>
          </cell>
          <cell r="AJ64">
            <v>280.68</v>
          </cell>
          <cell r="AK64">
            <v>713.7</v>
          </cell>
          <cell r="AL64">
            <v>178.2</v>
          </cell>
          <cell r="AM64">
            <v>128.62</v>
          </cell>
        </row>
        <row r="65">
          <cell r="A65" t="str">
            <v>00837</v>
          </cell>
          <cell r="B65" t="str">
            <v>Ortiz Mora Jose Alberto</v>
          </cell>
          <cell r="C65">
            <v>9999.9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5614.72</v>
          </cell>
          <cell r="J65">
            <v>0</v>
          </cell>
          <cell r="K65">
            <v>0</v>
          </cell>
          <cell r="L65">
            <v>15614.62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1913.08</v>
          </cell>
          <cell r="S65">
            <v>0</v>
          </cell>
          <cell r="T65">
            <v>1913.08</v>
          </cell>
          <cell r="U65">
            <v>441.84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2354.92</v>
          </cell>
          <cell r="AH65">
            <v>13259.7</v>
          </cell>
          <cell r="AI65">
            <v>298.98</v>
          </cell>
          <cell r="AJ65">
            <v>538.16</v>
          </cell>
          <cell r="AK65">
            <v>946.66</v>
          </cell>
          <cell r="AL65">
            <v>341.7</v>
          </cell>
          <cell r="AM65">
            <v>312.3</v>
          </cell>
        </row>
        <row r="66">
          <cell r="A66" t="str">
            <v>00944</v>
          </cell>
          <cell r="B66" t="str">
            <v>Oceguera Macias Hector Salvador</v>
          </cell>
          <cell r="C66">
            <v>1500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2350</v>
          </cell>
          <cell r="J66">
            <v>0</v>
          </cell>
          <cell r="K66">
            <v>0</v>
          </cell>
          <cell r="L66">
            <v>3850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283.69</v>
          </cell>
          <cell r="S66">
            <v>0</v>
          </cell>
          <cell r="T66">
            <v>283.69</v>
          </cell>
          <cell r="U66">
            <v>61.79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345.48</v>
          </cell>
          <cell r="AH66">
            <v>3504.52</v>
          </cell>
          <cell r="AI66">
            <v>45.53</v>
          </cell>
          <cell r="AJ66">
            <v>81.95</v>
          </cell>
          <cell r="AK66">
            <v>319.77</v>
          </cell>
          <cell r="AL66">
            <v>52.03</v>
          </cell>
          <cell r="AM66">
            <v>77</v>
          </cell>
        </row>
        <row r="67">
          <cell r="A67" t="str">
            <v>Total Depto</v>
          </cell>
          <cell r="C67" t="str">
            <v xml:space="preserve">  -----------------------</v>
          </cell>
          <cell r="D67" t="str">
            <v xml:space="preserve">  -----------------------</v>
          </cell>
          <cell r="E67" t="str">
            <v xml:space="preserve">  -----------------------</v>
          </cell>
          <cell r="F67" t="str">
            <v xml:space="preserve">  -----------------------</v>
          </cell>
          <cell r="G67" t="str">
            <v xml:space="preserve">  -----------------------</v>
          </cell>
          <cell r="H67" t="str">
            <v xml:space="preserve">  -----------------------</v>
          </cell>
          <cell r="I67" t="str">
            <v xml:space="preserve">  -----------------------</v>
          </cell>
          <cell r="J67" t="str">
            <v xml:space="preserve">  -----------------------</v>
          </cell>
          <cell r="K67" t="str">
            <v xml:space="preserve">  -----------------------</v>
          </cell>
          <cell r="L67" t="str">
            <v xml:space="preserve">  -----------------------</v>
          </cell>
          <cell r="M67" t="str">
            <v xml:space="preserve">  -----------------------</v>
          </cell>
          <cell r="N67" t="str">
            <v xml:space="preserve">  -----------------------</v>
          </cell>
          <cell r="O67" t="str">
            <v xml:space="preserve">  -----------------------</v>
          </cell>
          <cell r="P67" t="str">
            <v xml:space="preserve">  -----------------------</v>
          </cell>
          <cell r="Q67" t="str">
            <v xml:space="preserve">  -----------------------</v>
          </cell>
          <cell r="R67" t="str">
            <v xml:space="preserve">  -----------------------</v>
          </cell>
          <cell r="S67" t="str">
            <v xml:space="preserve">  -----------------------</v>
          </cell>
          <cell r="T67" t="str">
            <v xml:space="preserve">  -----------------------</v>
          </cell>
          <cell r="U67" t="str">
            <v xml:space="preserve">  -----------------------</v>
          </cell>
          <cell r="V67" t="str">
            <v xml:space="preserve">  -----------------------</v>
          </cell>
          <cell r="W67" t="str">
            <v xml:space="preserve">  -----------------------</v>
          </cell>
          <cell r="X67" t="str">
            <v xml:space="preserve">  -----------------------</v>
          </cell>
          <cell r="Y67" t="str">
            <v xml:space="preserve">  -----------------------</v>
          </cell>
          <cell r="Z67" t="str">
            <v xml:space="preserve">  -----------------------</v>
          </cell>
          <cell r="AA67" t="str">
            <v xml:space="preserve">  -----------------------</v>
          </cell>
          <cell r="AB67" t="str">
            <v xml:space="preserve">  -----------------------</v>
          </cell>
          <cell r="AC67" t="str">
            <v xml:space="preserve">  -----------------------</v>
          </cell>
          <cell r="AD67" t="str">
            <v xml:space="preserve">  -----------------------</v>
          </cell>
          <cell r="AE67" t="str">
            <v xml:space="preserve">  -----------------------</v>
          </cell>
          <cell r="AF67" t="str">
            <v xml:space="preserve">  -----------------------</v>
          </cell>
          <cell r="AG67" t="str">
            <v xml:space="preserve">  -----------------------</v>
          </cell>
          <cell r="AH67" t="str">
            <v xml:space="preserve">  -----------------------</v>
          </cell>
          <cell r="AI67" t="str">
            <v xml:space="preserve">  -----------------------</v>
          </cell>
          <cell r="AJ67" t="str">
            <v xml:space="preserve">  -----------------------</v>
          </cell>
          <cell r="AK67" t="str">
            <v xml:space="preserve">  -----------------------</v>
          </cell>
          <cell r="AL67" t="str">
            <v xml:space="preserve">  -----------------------</v>
          </cell>
          <cell r="AM67" t="str">
            <v xml:space="preserve">  -----------------------</v>
          </cell>
        </row>
        <row r="68">
          <cell r="C68">
            <v>37098.300000000003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11579.44</v>
          </cell>
          <cell r="J68">
            <v>0</v>
          </cell>
          <cell r="K68">
            <v>0</v>
          </cell>
          <cell r="L68">
            <v>48677.74</v>
          </cell>
          <cell r="M68">
            <v>15</v>
          </cell>
          <cell r="N68">
            <v>1002.15</v>
          </cell>
          <cell r="O68">
            <v>2695.03</v>
          </cell>
          <cell r="P68">
            <v>-250.2</v>
          </cell>
          <cell r="Q68">
            <v>0</v>
          </cell>
          <cell r="R68">
            <v>4839.01</v>
          </cell>
          <cell r="S68">
            <v>0</v>
          </cell>
          <cell r="T68">
            <v>4588.8100000000004</v>
          </cell>
          <cell r="U68">
            <v>1269.1300000000001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200</v>
          </cell>
          <cell r="AF68">
            <v>0</v>
          </cell>
          <cell r="AG68">
            <v>9770.1200000000008</v>
          </cell>
          <cell r="AH68">
            <v>38907.620000000003</v>
          </cell>
          <cell r="AI68">
            <v>888.29</v>
          </cell>
          <cell r="AJ68">
            <v>1598.89</v>
          </cell>
          <cell r="AK68">
            <v>3531.27</v>
          </cell>
          <cell r="AL68">
            <v>1015.17</v>
          </cell>
          <cell r="AM68">
            <v>973.58</v>
          </cell>
        </row>
        <row r="70">
          <cell r="A70" t="str">
            <v>Departamento 4106 CDE SECRETARIA DE ACCION ELECTORAL</v>
          </cell>
        </row>
        <row r="71">
          <cell r="A71" t="str">
            <v>00202</v>
          </cell>
          <cell r="B71" t="str">
            <v>Arciniega Oropeza Alejandra Paola</v>
          </cell>
          <cell r="C71">
            <v>9168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9168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727.1</v>
          </cell>
          <cell r="S71">
            <v>0</v>
          </cell>
          <cell r="T71">
            <v>727.1</v>
          </cell>
          <cell r="U71">
            <v>270.36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997.46</v>
          </cell>
          <cell r="AH71">
            <v>8170.54</v>
          </cell>
          <cell r="AI71">
            <v>190.84</v>
          </cell>
          <cell r="AJ71">
            <v>343.52</v>
          </cell>
          <cell r="AK71">
            <v>770.56</v>
          </cell>
          <cell r="AL71">
            <v>218.12</v>
          </cell>
          <cell r="AM71">
            <v>183.36</v>
          </cell>
        </row>
        <row r="72">
          <cell r="A72" t="str">
            <v>00743</v>
          </cell>
          <cell r="B72" t="str">
            <v>Martinez Macias  Norma Irene</v>
          </cell>
          <cell r="C72">
            <v>11544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11544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1100.74</v>
          </cell>
          <cell r="S72">
            <v>0</v>
          </cell>
          <cell r="T72">
            <v>1100.74</v>
          </cell>
          <cell r="U72">
            <v>383.16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1483.9</v>
          </cell>
          <cell r="AH72">
            <v>10060.1</v>
          </cell>
          <cell r="AI72">
            <v>261.98</v>
          </cell>
          <cell r="AJ72">
            <v>471.56</v>
          </cell>
          <cell r="AK72">
            <v>886.4</v>
          </cell>
          <cell r="AL72">
            <v>299.39999999999998</v>
          </cell>
          <cell r="AM72">
            <v>230.88</v>
          </cell>
        </row>
        <row r="73">
          <cell r="A73" t="str">
            <v>00897</v>
          </cell>
          <cell r="B73" t="str">
            <v>Macias Baez David Eduardo</v>
          </cell>
          <cell r="C73">
            <v>0</v>
          </cell>
          <cell r="D73">
            <v>0</v>
          </cell>
          <cell r="E73">
            <v>1010.96</v>
          </cell>
          <cell r="F73">
            <v>0</v>
          </cell>
          <cell r="G73">
            <v>353.84</v>
          </cell>
          <cell r="H73">
            <v>2527.4</v>
          </cell>
          <cell r="I73">
            <v>0</v>
          </cell>
          <cell r="J73">
            <v>0</v>
          </cell>
          <cell r="K73">
            <v>0</v>
          </cell>
          <cell r="L73">
            <v>3892.2</v>
          </cell>
          <cell r="M73">
            <v>0</v>
          </cell>
          <cell r="N73">
            <v>0</v>
          </cell>
          <cell r="O73">
            <v>0</v>
          </cell>
          <cell r="P73">
            <v>-200.74</v>
          </cell>
          <cell r="Q73">
            <v>-150.28</v>
          </cell>
          <cell r="R73">
            <v>50.45</v>
          </cell>
          <cell r="S73">
            <v>0</v>
          </cell>
          <cell r="T73">
            <v>0</v>
          </cell>
          <cell r="U73">
            <v>61.79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-88.49</v>
          </cell>
          <cell r="AH73">
            <v>3980.69</v>
          </cell>
          <cell r="AI73">
            <v>45.53</v>
          </cell>
          <cell r="AJ73">
            <v>81.95</v>
          </cell>
          <cell r="AK73">
            <v>319.77</v>
          </cell>
          <cell r="AL73">
            <v>52.03</v>
          </cell>
          <cell r="AM73">
            <v>77.84</v>
          </cell>
        </row>
        <row r="74">
          <cell r="A74" t="str">
            <v>00899</v>
          </cell>
          <cell r="B74" t="str">
            <v>Ayala Martinez Carlos Mitchel</v>
          </cell>
          <cell r="C74">
            <v>0</v>
          </cell>
          <cell r="D74">
            <v>0</v>
          </cell>
          <cell r="E74">
            <v>1010.96</v>
          </cell>
          <cell r="F74">
            <v>0</v>
          </cell>
          <cell r="G74">
            <v>353.84</v>
          </cell>
          <cell r="H74">
            <v>2527.4</v>
          </cell>
          <cell r="I74">
            <v>0</v>
          </cell>
          <cell r="J74">
            <v>0</v>
          </cell>
          <cell r="K74">
            <v>0</v>
          </cell>
          <cell r="L74">
            <v>3892.2</v>
          </cell>
          <cell r="M74">
            <v>0</v>
          </cell>
          <cell r="N74">
            <v>0</v>
          </cell>
          <cell r="O74">
            <v>0</v>
          </cell>
          <cell r="P74">
            <v>-200.74</v>
          </cell>
          <cell r="Q74">
            <v>-150.28</v>
          </cell>
          <cell r="R74">
            <v>50.45</v>
          </cell>
          <cell r="S74">
            <v>0</v>
          </cell>
          <cell r="T74">
            <v>0</v>
          </cell>
          <cell r="U74">
            <v>83.52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-66.760000000000005</v>
          </cell>
          <cell r="AH74">
            <v>3958.96</v>
          </cell>
          <cell r="AI74">
            <v>61.54</v>
          </cell>
          <cell r="AJ74">
            <v>110.78</v>
          </cell>
          <cell r="AK74">
            <v>335.79</v>
          </cell>
          <cell r="AL74">
            <v>70.34</v>
          </cell>
          <cell r="AM74">
            <v>77.84</v>
          </cell>
        </row>
        <row r="75">
          <cell r="A75" t="str">
            <v>00901</v>
          </cell>
          <cell r="B75" t="str">
            <v>Padilla Cruz Margarita</v>
          </cell>
          <cell r="C75">
            <v>4500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1800</v>
          </cell>
          <cell r="J75">
            <v>0</v>
          </cell>
          <cell r="K75">
            <v>0</v>
          </cell>
          <cell r="L75">
            <v>6300</v>
          </cell>
          <cell r="M75">
            <v>0</v>
          </cell>
          <cell r="N75">
            <v>0</v>
          </cell>
          <cell r="O75">
            <v>0</v>
          </cell>
          <cell r="P75">
            <v>-250.2</v>
          </cell>
          <cell r="Q75">
            <v>0</v>
          </cell>
          <cell r="R75">
            <v>415.06</v>
          </cell>
          <cell r="S75">
            <v>0</v>
          </cell>
          <cell r="T75">
            <v>164.86</v>
          </cell>
          <cell r="U75">
            <v>210.36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375.22</v>
          </cell>
          <cell r="AH75">
            <v>5924.78</v>
          </cell>
          <cell r="AI75">
            <v>153.02000000000001</v>
          </cell>
          <cell r="AJ75">
            <v>275.42</v>
          </cell>
          <cell r="AK75">
            <v>708.94</v>
          </cell>
          <cell r="AL75">
            <v>174.88</v>
          </cell>
          <cell r="AM75">
            <v>126</v>
          </cell>
        </row>
        <row r="76">
          <cell r="A76" t="str">
            <v>00908</v>
          </cell>
          <cell r="B76" t="str">
            <v>Martinez Garcia Alvaro</v>
          </cell>
          <cell r="C76">
            <v>10440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6989.48</v>
          </cell>
          <cell r="J76">
            <v>0</v>
          </cell>
          <cell r="K76">
            <v>0</v>
          </cell>
          <cell r="L76">
            <v>17429.48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2300.7399999999998</v>
          </cell>
          <cell r="S76">
            <v>0</v>
          </cell>
          <cell r="T76">
            <v>2300.7399999999998</v>
          </cell>
          <cell r="U76">
            <v>493.48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2794.22</v>
          </cell>
          <cell r="AH76">
            <v>14635.26</v>
          </cell>
          <cell r="AI76">
            <v>331.54</v>
          </cell>
          <cell r="AJ76">
            <v>596.78</v>
          </cell>
          <cell r="AK76">
            <v>999.7</v>
          </cell>
          <cell r="AL76">
            <v>378.92</v>
          </cell>
          <cell r="AM76">
            <v>348.58</v>
          </cell>
        </row>
        <row r="77">
          <cell r="A77" t="str">
            <v>00913</v>
          </cell>
          <cell r="B77" t="str">
            <v>Jimenez Villarroel Lisset Carolina</v>
          </cell>
          <cell r="C77">
            <v>4500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1800</v>
          </cell>
          <cell r="J77">
            <v>0</v>
          </cell>
          <cell r="K77">
            <v>0</v>
          </cell>
          <cell r="L77">
            <v>6300</v>
          </cell>
          <cell r="M77">
            <v>0</v>
          </cell>
          <cell r="N77">
            <v>0</v>
          </cell>
          <cell r="O77">
            <v>0</v>
          </cell>
          <cell r="P77">
            <v>-250.2</v>
          </cell>
          <cell r="Q77">
            <v>0</v>
          </cell>
          <cell r="R77">
            <v>415.06</v>
          </cell>
          <cell r="S77">
            <v>0</v>
          </cell>
          <cell r="T77">
            <v>164.86</v>
          </cell>
          <cell r="U77">
            <v>165.64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330.5</v>
          </cell>
          <cell r="AH77">
            <v>5969.5</v>
          </cell>
          <cell r="AI77">
            <v>122.04</v>
          </cell>
          <cell r="AJ77">
            <v>219.66</v>
          </cell>
          <cell r="AK77">
            <v>670.52</v>
          </cell>
          <cell r="AL77">
            <v>139.46</v>
          </cell>
          <cell r="AM77">
            <v>126</v>
          </cell>
        </row>
        <row r="78">
          <cell r="A78" t="str">
            <v>00915</v>
          </cell>
          <cell r="B78" t="str">
            <v>Carrillo Vazquez Jose Manuel</v>
          </cell>
          <cell r="C78">
            <v>4500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1800</v>
          </cell>
          <cell r="J78">
            <v>0</v>
          </cell>
          <cell r="K78">
            <v>0</v>
          </cell>
          <cell r="L78">
            <v>6300</v>
          </cell>
          <cell r="M78">
            <v>0</v>
          </cell>
          <cell r="N78">
            <v>0</v>
          </cell>
          <cell r="O78">
            <v>0</v>
          </cell>
          <cell r="P78">
            <v>-250.2</v>
          </cell>
          <cell r="Q78">
            <v>0</v>
          </cell>
          <cell r="R78">
            <v>415.06</v>
          </cell>
          <cell r="S78">
            <v>0</v>
          </cell>
          <cell r="T78">
            <v>164.86</v>
          </cell>
          <cell r="U78">
            <v>165.64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330.5</v>
          </cell>
          <cell r="AH78">
            <v>5969.5</v>
          </cell>
          <cell r="AI78">
            <v>122.04</v>
          </cell>
          <cell r="AJ78">
            <v>219.66</v>
          </cell>
          <cell r="AK78">
            <v>670.52</v>
          </cell>
          <cell r="AL78">
            <v>139.46</v>
          </cell>
          <cell r="AM78">
            <v>126</v>
          </cell>
        </row>
        <row r="79">
          <cell r="A79" t="str">
            <v>00916</v>
          </cell>
          <cell r="B79" t="str">
            <v>Valencia Clemente  Jesus</v>
          </cell>
          <cell r="C79">
            <v>0</v>
          </cell>
          <cell r="D79">
            <v>0</v>
          </cell>
          <cell r="E79">
            <v>756.16</v>
          </cell>
          <cell r="F79">
            <v>0</v>
          </cell>
          <cell r="G79">
            <v>264.66000000000003</v>
          </cell>
          <cell r="H79">
            <v>1890.41</v>
          </cell>
          <cell r="I79">
            <v>0</v>
          </cell>
          <cell r="J79">
            <v>0</v>
          </cell>
          <cell r="K79">
            <v>0</v>
          </cell>
          <cell r="L79">
            <v>2911.23</v>
          </cell>
          <cell r="M79">
            <v>0</v>
          </cell>
          <cell r="N79">
            <v>0</v>
          </cell>
          <cell r="O79">
            <v>0</v>
          </cell>
          <cell r="P79">
            <v>-200.83</v>
          </cell>
          <cell r="Q79">
            <v>-166.68</v>
          </cell>
          <cell r="R79">
            <v>34.15</v>
          </cell>
          <cell r="S79">
            <v>0</v>
          </cell>
          <cell r="T79">
            <v>0</v>
          </cell>
          <cell r="U79">
            <v>72.650000000000006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-94.03</v>
          </cell>
          <cell r="AH79">
            <v>3005.26</v>
          </cell>
          <cell r="AI79">
            <v>53.53</v>
          </cell>
          <cell r="AJ79">
            <v>96.36</v>
          </cell>
          <cell r="AK79">
            <v>327.77</v>
          </cell>
          <cell r="AL79">
            <v>61.18</v>
          </cell>
          <cell r="AM79">
            <v>58.22</v>
          </cell>
        </row>
        <row r="80">
          <cell r="A80" t="str">
            <v>00939</v>
          </cell>
          <cell r="B80" t="str">
            <v>Cantu Perez Jose Manuel</v>
          </cell>
          <cell r="C80">
            <v>4500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1800</v>
          </cell>
          <cell r="J80">
            <v>0</v>
          </cell>
          <cell r="K80">
            <v>0</v>
          </cell>
          <cell r="L80">
            <v>6300</v>
          </cell>
          <cell r="M80">
            <v>0</v>
          </cell>
          <cell r="N80">
            <v>0</v>
          </cell>
          <cell r="O80">
            <v>0</v>
          </cell>
          <cell r="P80">
            <v>-250.2</v>
          </cell>
          <cell r="Q80">
            <v>0</v>
          </cell>
          <cell r="R80">
            <v>415.06</v>
          </cell>
          <cell r="S80">
            <v>0</v>
          </cell>
          <cell r="T80">
            <v>164.86</v>
          </cell>
          <cell r="U80">
            <v>169.1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333.96</v>
          </cell>
          <cell r="AH80">
            <v>5966.04</v>
          </cell>
          <cell r="AI80">
            <v>124.62</v>
          </cell>
          <cell r="AJ80">
            <v>224.3</v>
          </cell>
          <cell r="AK80">
            <v>673.08</v>
          </cell>
          <cell r="AL80">
            <v>142.41999999999999</v>
          </cell>
          <cell r="AM80">
            <v>126</v>
          </cell>
        </row>
        <row r="81">
          <cell r="A81" t="str">
            <v>Total Depto</v>
          </cell>
          <cell r="C81" t="str">
            <v xml:space="preserve">  -----------------------</v>
          </cell>
          <cell r="D81" t="str">
            <v xml:space="preserve">  -----------------------</v>
          </cell>
          <cell r="E81" t="str">
            <v xml:space="preserve">  -----------------------</v>
          </cell>
          <cell r="F81" t="str">
            <v xml:space="preserve">  -----------------------</v>
          </cell>
          <cell r="G81" t="str">
            <v xml:space="preserve">  -----------------------</v>
          </cell>
          <cell r="H81" t="str">
            <v xml:space="preserve">  -----------------------</v>
          </cell>
          <cell r="I81" t="str">
            <v xml:space="preserve">  -----------------------</v>
          </cell>
          <cell r="J81" t="str">
            <v xml:space="preserve">  -----------------------</v>
          </cell>
          <cell r="K81" t="str">
            <v xml:space="preserve">  -----------------------</v>
          </cell>
          <cell r="L81" t="str">
            <v xml:space="preserve">  -----------------------</v>
          </cell>
          <cell r="M81" t="str">
            <v xml:space="preserve">  -----------------------</v>
          </cell>
          <cell r="N81" t="str">
            <v xml:space="preserve">  -----------------------</v>
          </cell>
          <cell r="O81" t="str">
            <v xml:space="preserve">  -----------------------</v>
          </cell>
          <cell r="P81" t="str">
            <v xml:space="preserve">  -----------------------</v>
          </cell>
          <cell r="Q81" t="str">
            <v xml:space="preserve">  -----------------------</v>
          </cell>
          <cell r="R81" t="str">
            <v xml:space="preserve">  -----------------------</v>
          </cell>
          <cell r="S81" t="str">
            <v xml:space="preserve">  -----------------------</v>
          </cell>
          <cell r="T81" t="str">
            <v xml:space="preserve">  -----------------------</v>
          </cell>
          <cell r="U81" t="str">
            <v xml:space="preserve">  -----------------------</v>
          </cell>
          <cell r="V81" t="str">
            <v xml:space="preserve">  -----------------------</v>
          </cell>
          <cell r="W81" t="str">
            <v xml:space="preserve">  -----------------------</v>
          </cell>
          <cell r="X81" t="str">
            <v xml:space="preserve">  -----------------------</v>
          </cell>
          <cell r="Y81" t="str">
            <v xml:space="preserve">  -----------------------</v>
          </cell>
          <cell r="Z81" t="str">
            <v xml:space="preserve">  -----------------------</v>
          </cell>
          <cell r="AA81" t="str">
            <v xml:space="preserve">  -----------------------</v>
          </cell>
          <cell r="AB81" t="str">
            <v xml:space="preserve">  -----------------------</v>
          </cell>
          <cell r="AC81" t="str">
            <v xml:space="preserve">  -----------------------</v>
          </cell>
          <cell r="AD81" t="str">
            <v xml:space="preserve">  -----------------------</v>
          </cell>
          <cell r="AE81" t="str">
            <v xml:space="preserve">  -----------------------</v>
          </cell>
          <cell r="AF81" t="str">
            <v xml:space="preserve">  -----------------------</v>
          </cell>
          <cell r="AG81" t="str">
            <v xml:space="preserve">  -----------------------</v>
          </cell>
          <cell r="AH81" t="str">
            <v xml:space="preserve">  -----------------------</v>
          </cell>
          <cell r="AI81" t="str">
            <v xml:space="preserve">  -----------------------</v>
          </cell>
          <cell r="AJ81" t="str">
            <v xml:space="preserve">  -----------------------</v>
          </cell>
          <cell r="AK81" t="str">
            <v xml:space="preserve">  -----------------------</v>
          </cell>
          <cell r="AL81" t="str">
            <v xml:space="preserve">  -----------------------</v>
          </cell>
          <cell r="AM81" t="str">
            <v xml:space="preserve">  -----------------------</v>
          </cell>
        </row>
        <row r="82">
          <cell r="C82">
            <v>49152</v>
          </cell>
          <cell r="D82">
            <v>0</v>
          </cell>
          <cell r="E82">
            <v>2778.08</v>
          </cell>
          <cell r="F82">
            <v>0</v>
          </cell>
          <cell r="G82">
            <v>972.34</v>
          </cell>
          <cell r="H82">
            <v>6945.21</v>
          </cell>
          <cell r="I82">
            <v>14189.48</v>
          </cell>
          <cell r="J82">
            <v>0</v>
          </cell>
          <cell r="K82">
            <v>0</v>
          </cell>
          <cell r="L82">
            <v>74037.11</v>
          </cell>
          <cell r="M82">
            <v>0</v>
          </cell>
          <cell r="N82">
            <v>0</v>
          </cell>
          <cell r="O82">
            <v>0</v>
          </cell>
          <cell r="P82">
            <v>-1603.11</v>
          </cell>
          <cell r="Q82">
            <v>-467.24</v>
          </cell>
          <cell r="R82">
            <v>5923.87</v>
          </cell>
          <cell r="S82">
            <v>0</v>
          </cell>
          <cell r="T82">
            <v>4788.0200000000004</v>
          </cell>
          <cell r="U82">
            <v>2075.6999999999998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6396.48</v>
          </cell>
          <cell r="AH82">
            <v>67640.63</v>
          </cell>
          <cell r="AI82">
            <v>1466.68</v>
          </cell>
          <cell r="AJ82">
            <v>2639.99</v>
          </cell>
          <cell r="AK82">
            <v>6363.05</v>
          </cell>
          <cell r="AL82">
            <v>1676.21</v>
          </cell>
          <cell r="AM82">
            <v>1480.72</v>
          </cell>
        </row>
        <row r="84">
          <cell r="A84" t="str">
            <v>Departamento 4107 CDE SECRETARIA DE FINANZAS Y ADMINISTRA</v>
          </cell>
        </row>
        <row r="85">
          <cell r="A85" t="str">
            <v>00001</v>
          </cell>
          <cell r="B85" t="str">
            <v>Andrade Padilla Daniel</v>
          </cell>
          <cell r="C85">
            <v>11767.5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11767.5</v>
          </cell>
          <cell r="M85">
            <v>15</v>
          </cell>
          <cell r="N85">
            <v>1991.01</v>
          </cell>
          <cell r="O85">
            <v>0</v>
          </cell>
          <cell r="P85">
            <v>0</v>
          </cell>
          <cell r="Q85">
            <v>0</v>
          </cell>
          <cell r="R85">
            <v>1140.8</v>
          </cell>
          <cell r="S85">
            <v>0</v>
          </cell>
          <cell r="T85">
            <v>1140.8</v>
          </cell>
          <cell r="U85">
            <v>361.38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3508.19</v>
          </cell>
          <cell r="AH85">
            <v>8259.31</v>
          </cell>
          <cell r="AI85">
            <v>248.22</v>
          </cell>
          <cell r="AJ85">
            <v>446.8</v>
          </cell>
          <cell r="AK85">
            <v>864.02</v>
          </cell>
          <cell r="AL85">
            <v>283.68</v>
          </cell>
          <cell r="AM85">
            <v>235.34</v>
          </cell>
        </row>
        <row r="86">
          <cell r="A86" t="str">
            <v>00021</v>
          </cell>
          <cell r="B86" t="str">
            <v>Rojas Lopez Miguel Angel</v>
          </cell>
          <cell r="C86">
            <v>7126.38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7126.38</v>
          </cell>
          <cell r="M86">
            <v>0</v>
          </cell>
          <cell r="N86">
            <v>0</v>
          </cell>
          <cell r="O86">
            <v>0</v>
          </cell>
          <cell r="P86">
            <v>-125.1</v>
          </cell>
          <cell r="Q86">
            <v>0</v>
          </cell>
          <cell r="R86">
            <v>504.97</v>
          </cell>
          <cell r="S86">
            <v>0</v>
          </cell>
          <cell r="T86">
            <v>379.87</v>
          </cell>
          <cell r="U86">
            <v>205.78</v>
          </cell>
          <cell r="V86">
            <v>500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1085.6500000000001</v>
          </cell>
          <cell r="AH86">
            <v>6040.73</v>
          </cell>
          <cell r="AI86">
            <v>142.05000000000001</v>
          </cell>
          <cell r="AJ86">
            <v>255.69</v>
          </cell>
          <cell r="AK86">
            <v>726.68</v>
          </cell>
          <cell r="AL86">
            <v>162.34</v>
          </cell>
          <cell r="AM86">
            <v>142.53</v>
          </cell>
        </row>
        <row r="87">
          <cell r="A87" t="str">
            <v>00080</v>
          </cell>
          <cell r="B87" t="str">
            <v>Romero Romero Ingrid</v>
          </cell>
          <cell r="C87">
            <v>15504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1000</v>
          </cell>
          <cell r="J87">
            <v>0</v>
          </cell>
          <cell r="K87">
            <v>0</v>
          </cell>
          <cell r="L87">
            <v>16504</v>
          </cell>
          <cell r="M87">
            <v>15</v>
          </cell>
          <cell r="N87">
            <v>3592.36</v>
          </cell>
          <cell r="O87">
            <v>0</v>
          </cell>
          <cell r="P87">
            <v>0</v>
          </cell>
          <cell r="Q87">
            <v>0</v>
          </cell>
          <cell r="R87">
            <v>2103.06</v>
          </cell>
          <cell r="S87">
            <v>0</v>
          </cell>
          <cell r="T87">
            <v>2103.06</v>
          </cell>
          <cell r="U87">
            <v>465.18</v>
          </cell>
          <cell r="V87">
            <v>2000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8175.6</v>
          </cell>
          <cell r="AH87">
            <v>8328.4</v>
          </cell>
          <cell r="AI87">
            <v>313.7</v>
          </cell>
          <cell r="AJ87">
            <v>564.66</v>
          </cell>
          <cell r="AK87">
            <v>970.64</v>
          </cell>
          <cell r="AL87">
            <v>358.52</v>
          </cell>
          <cell r="AM87">
            <v>330.08</v>
          </cell>
        </row>
        <row r="88">
          <cell r="A88" t="str">
            <v>00165</v>
          </cell>
          <cell r="B88" t="str">
            <v>Gomez Dueñas Roselia</v>
          </cell>
          <cell r="C88">
            <v>4322.5</v>
          </cell>
          <cell r="D88">
            <v>0</v>
          </cell>
          <cell r="E88">
            <v>864.5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5187</v>
          </cell>
          <cell r="M88">
            <v>15</v>
          </cell>
          <cell r="N88">
            <v>0</v>
          </cell>
          <cell r="O88">
            <v>2248.77</v>
          </cell>
          <cell r="P88">
            <v>-320.60000000000002</v>
          </cell>
          <cell r="Q88">
            <v>-17.12</v>
          </cell>
          <cell r="R88">
            <v>303.48</v>
          </cell>
          <cell r="S88">
            <v>0</v>
          </cell>
          <cell r="T88">
            <v>0</v>
          </cell>
          <cell r="U88">
            <v>145.69999999999999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2392.35</v>
          </cell>
          <cell r="AH88">
            <v>2794.65</v>
          </cell>
          <cell r="AI88">
            <v>107.36</v>
          </cell>
          <cell r="AJ88">
            <v>193.26</v>
          </cell>
          <cell r="AK88">
            <v>655.84</v>
          </cell>
          <cell r="AL88">
            <v>122.7</v>
          </cell>
          <cell r="AM88">
            <v>103.74</v>
          </cell>
        </row>
        <row r="89">
          <cell r="A89" t="str">
            <v>00169</v>
          </cell>
          <cell r="B89" t="str">
            <v>Tovar Lopez Rogelio</v>
          </cell>
          <cell r="C89">
            <v>15750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15750</v>
          </cell>
          <cell r="M89">
            <v>15</v>
          </cell>
          <cell r="N89">
            <v>1832.28</v>
          </cell>
          <cell r="O89">
            <v>0</v>
          </cell>
          <cell r="P89">
            <v>0</v>
          </cell>
          <cell r="Q89">
            <v>0</v>
          </cell>
          <cell r="R89">
            <v>1942</v>
          </cell>
          <cell r="S89">
            <v>0</v>
          </cell>
          <cell r="T89">
            <v>1942</v>
          </cell>
          <cell r="U89">
            <v>482.62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4271.8999999999996</v>
          </cell>
          <cell r="AH89">
            <v>11478.1</v>
          </cell>
          <cell r="AI89">
            <v>324.7</v>
          </cell>
          <cell r="AJ89">
            <v>584.46</v>
          </cell>
          <cell r="AK89">
            <v>988.56</v>
          </cell>
          <cell r="AL89">
            <v>371.08</v>
          </cell>
          <cell r="AM89">
            <v>315</v>
          </cell>
        </row>
        <row r="90">
          <cell r="A90" t="str">
            <v>00187</v>
          </cell>
          <cell r="B90" t="str">
            <v>Gallegos Negrete Rosa Elena</v>
          </cell>
          <cell r="C90">
            <v>6660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6660</v>
          </cell>
          <cell r="M90">
            <v>0</v>
          </cell>
          <cell r="N90">
            <v>0</v>
          </cell>
          <cell r="O90">
            <v>2337.7600000000002</v>
          </cell>
          <cell r="P90">
            <v>-250.2</v>
          </cell>
          <cell r="Q90">
            <v>0</v>
          </cell>
          <cell r="R90">
            <v>454.24</v>
          </cell>
          <cell r="S90">
            <v>0</v>
          </cell>
          <cell r="T90">
            <v>204.04</v>
          </cell>
          <cell r="U90">
            <v>187.1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2728.9</v>
          </cell>
          <cell r="AH90">
            <v>3931.1</v>
          </cell>
          <cell r="AI90">
            <v>137.86000000000001</v>
          </cell>
          <cell r="AJ90">
            <v>248.14</v>
          </cell>
          <cell r="AK90">
            <v>686.34</v>
          </cell>
          <cell r="AL90">
            <v>157.56</v>
          </cell>
          <cell r="AM90">
            <v>133.19999999999999</v>
          </cell>
        </row>
        <row r="91">
          <cell r="A91" t="str">
            <v>00451</v>
          </cell>
          <cell r="B91" t="str">
            <v>Partida Ceja Francisco Javier</v>
          </cell>
          <cell r="C91">
            <v>6723.2</v>
          </cell>
          <cell r="D91">
            <v>0</v>
          </cell>
          <cell r="E91">
            <v>2444.8000000000002</v>
          </cell>
          <cell r="F91">
            <v>0</v>
          </cell>
          <cell r="G91">
            <v>0</v>
          </cell>
          <cell r="H91">
            <v>0</v>
          </cell>
          <cell r="I91">
            <v>2000</v>
          </cell>
          <cell r="J91">
            <v>0</v>
          </cell>
          <cell r="K91">
            <v>0</v>
          </cell>
          <cell r="L91">
            <v>11168</v>
          </cell>
          <cell r="M91">
            <v>0</v>
          </cell>
          <cell r="N91">
            <v>0</v>
          </cell>
          <cell r="O91">
            <v>3424.24</v>
          </cell>
          <cell r="P91">
            <v>0</v>
          </cell>
          <cell r="Q91">
            <v>0</v>
          </cell>
          <cell r="R91">
            <v>1033.3599999999999</v>
          </cell>
          <cell r="S91">
            <v>0</v>
          </cell>
          <cell r="T91">
            <v>1033.3599999999999</v>
          </cell>
          <cell r="U91">
            <v>299.82</v>
          </cell>
          <cell r="V91">
            <v>1100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5857.42</v>
          </cell>
          <cell r="AH91">
            <v>5310.58</v>
          </cell>
          <cell r="AI91">
            <v>209.42</v>
          </cell>
          <cell r="AJ91">
            <v>376.94</v>
          </cell>
          <cell r="AK91">
            <v>800.78</v>
          </cell>
          <cell r="AL91">
            <v>239.32</v>
          </cell>
          <cell r="AM91">
            <v>223.36</v>
          </cell>
        </row>
        <row r="92">
          <cell r="A92" t="str">
            <v>00461</v>
          </cell>
          <cell r="B92" t="str">
            <v>Borrayo De La Cruz Ericka Guillermina</v>
          </cell>
          <cell r="C92">
            <v>5187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5187</v>
          </cell>
          <cell r="M92">
            <v>0</v>
          </cell>
          <cell r="N92">
            <v>0</v>
          </cell>
          <cell r="O92">
            <v>0</v>
          </cell>
          <cell r="P92">
            <v>-320.60000000000002</v>
          </cell>
          <cell r="Q92">
            <v>-17.12</v>
          </cell>
          <cell r="R92">
            <v>303.48</v>
          </cell>
          <cell r="S92">
            <v>0</v>
          </cell>
          <cell r="T92">
            <v>0</v>
          </cell>
          <cell r="U92">
            <v>145.69999999999999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128.58000000000001</v>
          </cell>
          <cell r="AH92">
            <v>5058.42</v>
          </cell>
          <cell r="AI92">
            <v>107.36</v>
          </cell>
          <cell r="AJ92">
            <v>193.26</v>
          </cell>
          <cell r="AK92">
            <v>655.84</v>
          </cell>
          <cell r="AL92">
            <v>122.7</v>
          </cell>
          <cell r="AM92">
            <v>103.74</v>
          </cell>
        </row>
        <row r="93">
          <cell r="A93" t="str">
            <v>00836</v>
          </cell>
          <cell r="B93" t="str">
            <v>Arredondo Zuñiga Victor Manuel</v>
          </cell>
          <cell r="C93">
            <v>6384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6384</v>
          </cell>
          <cell r="M93">
            <v>0</v>
          </cell>
          <cell r="N93">
            <v>0</v>
          </cell>
          <cell r="O93">
            <v>0</v>
          </cell>
          <cell r="P93">
            <v>-250.2</v>
          </cell>
          <cell r="Q93">
            <v>0</v>
          </cell>
          <cell r="R93">
            <v>424.2</v>
          </cell>
          <cell r="S93">
            <v>0</v>
          </cell>
          <cell r="T93">
            <v>174</v>
          </cell>
          <cell r="U93">
            <v>175.32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349.32</v>
          </cell>
          <cell r="AH93">
            <v>6034.68</v>
          </cell>
          <cell r="AI93">
            <v>129.18</v>
          </cell>
          <cell r="AJ93">
            <v>232.5</v>
          </cell>
          <cell r="AK93">
            <v>677.64</v>
          </cell>
          <cell r="AL93">
            <v>147.62</v>
          </cell>
          <cell r="AM93">
            <v>127.68</v>
          </cell>
        </row>
        <row r="94">
          <cell r="A94" t="str">
            <v>00839</v>
          </cell>
          <cell r="B94" t="str">
            <v>Reyes Granada Araceli Janeth</v>
          </cell>
          <cell r="C94">
            <v>11700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4332.84</v>
          </cell>
          <cell r="J94">
            <v>0</v>
          </cell>
          <cell r="K94">
            <v>0</v>
          </cell>
          <cell r="L94">
            <v>16032.84</v>
          </cell>
          <cell r="M94">
            <v>15</v>
          </cell>
          <cell r="N94">
            <v>2280.0100000000002</v>
          </cell>
          <cell r="O94">
            <v>0</v>
          </cell>
          <cell r="P94">
            <v>0</v>
          </cell>
          <cell r="Q94">
            <v>0</v>
          </cell>
          <cell r="R94">
            <v>2002.42</v>
          </cell>
          <cell r="S94">
            <v>0</v>
          </cell>
          <cell r="T94">
            <v>2002.42</v>
          </cell>
          <cell r="U94">
            <v>475.04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4772.47</v>
          </cell>
          <cell r="AH94">
            <v>11260.37</v>
          </cell>
          <cell r="AI94">
            <v>319.92</v>
          </cell>
          <cell r="AJ94">
            <v>575.86</v>
          </cell>
          <cell r="AK94">
            <v>980.76</v>
          </cell>
          <cell r="AL94">
            <v>365.62</v>
          </cell>
          <cell r="AM94">
            <v>320.66000000000003</v>
          </cell>
        </row>
        <row r="95">
          <cell r="A95" t="str">
            <v>00840</v>
          </cell>
          <cell r="B95" t="str">
            <v>Navarro Villa Lorena</v>
          </cell>
          <cell r="C95">
            <v>9600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3795.58</v>
          </cell>
          <cell r="J95">
            <v>0</v>
          </cell>
          <cell r="K95">
            <v>0</v>
          </cell>
          <cell r="L95">
            <v>13395.58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1439.1</v>
          </cell>
          <cell r="S95">
            <v>0</v>
          </cell>
          <cell r="T95">
            <v>1439.1</v>
          </cell>
          <cell r="U95">
            <v>393</v>
          </cell>
          <cell r="V95">
            <v>500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2332.1</v>
          </cell>
          <cell r="AH95">
            <v>11063.48</v>
          </cell>
          <cell r="AI95">
            <v>268.18</v>
          </cell>
          <cell r="AJ95">
            <v>482.72</v>
          </cell>
          <cell r="AK95">
            <v>896.5</v>
          </cell>
          <cell r="AL95">
            <v>306.5</v>
          </cell>
          <cell r="AM95">
            <v>267.92</v>
          </cell>
        </row>
        <row r="96">
          <cell r="A96" t="str">
            <v>00842</v>
          </cell>
          <cell r="B96" t="str">
            <v>Mendez Salcedo Jorge Alberto</v>
          </cell>
          <cell r="C96">
            <v>10440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6989.48</v>
          </cell>
          <cell r="J96">
            <v>0</v>
          </cell>
          <cell r="K96">
            <v>0</v>
          </cell>
          <cell r="L96">
            <v>17429.48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2300.7399999999998</v>
          </cell>
          <cell r="S96">
            <v>0</v>
          </cell>
          <cell r="T96">
            <v>2300.7399999999998</v>
          </cell>
          <cell r="U96">
            <v>493.48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2794.22</v>
          </cell>
          <cell r="AH96">
            <v>14635.26</v>
          </cell>
          <cell r="AI96">
            <v>331.54</v>
          </cell>
          <cell r="AJ96">
            <v>596.78</v>
          </cell>
          <cell r="AK96">
            <v>999.7</v>
          </cell>
          <cell r="AL96">
            <v>378.92</v>
          </cell>
          <cell r="AM96">
            <v>348.58</v>
          </cell>
        </row>
        <row r="97">
          <cell r="A97" t="str">
            <v>00855</v>
          </cell>
          <cell r="B97" t="str">
            <v>Luna Medrano Cesar Alejandro</v>
          </cell>
          <cell r="C97">
            <v>7500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3395.58</v>
          </cell>
          <cell r="J97">
            <v>0</v>
          </cell>
          <cell r="K97">
            <v>0</v>
          </cell>
          <cell r="L97">
            <v>10895.58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987.12</v>
          </cell>
          <cell r="S97">
            <v>0</v>
          </cell>
          <cell r="T97">
            <v>987.12</v>
          </cell>
          <cell r="U97">
            <v>303.8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1290.92</v>
          </cell>
          <cell r="AH97">
            <v>9604.66</v>
          </cell>
          <cell r="AI97">
            <v>211.92</v>
          </cell>
          <cell r="AJ97">
            <v>381.46</v>
          </cell>
          <cell r="AK97">
            <v>804.88</v>
          </cell>
          <cell r="AL97">
            <v>242.2</v>
          </cell>
          <cell r="AM97">
            <v>217.92</v>
          </cell>
        </row>
        <row r="98">
          <cell r="A98" t="str">
            <v>00861</v>
          </cell>
          <cell r="B98" t="str">
            <v>Cuellar Hernandez Rocio Elizabeth</v>
          </cell>
          <cell r="C98">
            <v>4251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2500</v>
          </cell>
          <cell r="J98">
            <v>0</v>
          </cell>
          <cell r="K98">
            <v>0</v>
          </cell>
          <cell r="L98">
            <v>6751</v>
          </cell>
          <cell r="M98">
            <v>0</v>
          </cell>
          <cell r="N98">
            <v>0</v>
          </cell>
          <cell r="O98">
            <v>0</v>
          </cell>
          <cell r="P98">
            <v>-250.2</v>
          </cell>
          <cell r="Q98">
            <v>0</v>
          </cell>
          <cell r="R98">
            <v>464.14</v>
          </cell>
          <cell r="S98">
            <v>0</v>
          </cell>
          <cell r="T98">
            <v>213.94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213.94</v>
          </cell>
          <cell r="AH98">
            <v>6537.06</v>
          </cell>
          <cell r="AI98">
            <v>175.14</v>
          </cell>
          <cell r="AJ98">
            <v>315.24</v>
          </cell>
          <cell r="AK98">
            <v>723.62</v>
          </cell>
          <cell r="AL98">
            <v>147.47999999999999</v>
          </cell>
          <cell r="AM98">
            <v>135.02000000000001</v>
          </cell>
        </row>
        <row r="99">
          <cell r="A99" t="str">
            <v>00862</v>
          </cell>
          <cell r="B99" t="str">
            <v>Ortiz Gallardo Yuri Ernestina</v>
          </cell>
          <cell r="C99">
            <v>4251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2500</v>
          </cell>
          <cell r="J99">
            <v>0</v>
          </cell>
          <cell r="K99">
            <v>0</v>
          </cell>
          <cell r="L99">
            <v>6751</v>
          </cell>
          <cell r="M99">
            <v>0</v>
          </cell>
          <cell r="N99">
            <v>0</v>
          </cell>
          <cell r="O99">
            <v>0</v>
          </cell>
          <cell r="P99">
            <v>-250.2</v>
          </cell>
          <cell r="Q99">
            <v>0</v>
          </cell>
          <cell r="R99">
            <v>464.14</v>
          </cell>
          <cell r="S99">
            <v>0</v>
          </cell>
          <cell r="T99">
            <v>213.94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213.94</v>
          </cell>
          <cell r="AH99">
            <v>6537.06</v>
          </cell>
          <cell r="AI99">
            <v>175.14</v>
          </cell>
          <cell r="AJ99">
            <v>315.24</v>
          </cell>
          <cell r="AK99">
            <v>723.62</v>
          </cell>
          <cell r="AL99">
            <v>147.47999999999999</v>
          </cell>
          <cell r="AM99">
            <v>135.02000000000001</v>
          </cell>
        </row>
        <row r="100">
          <cell r="A100" t="str">
            <v>00863</v>
          </cell>
          <cell r="B100" t="str">
            <v>Larios Calvario Manuel</v>
          </cell>
          <cell r="C100">
            <v>6999.9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1476.42</v>
          </cell>
          <cell r="J100">
            <v>0</v>
          </cell>
          <cell r="K100">
            <v>0</v>
          </cell>
          <cell r="L100">
            <v>8476.32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651.86</v>
          </cell>
          <cell r="S100">
            <v>0</v>
          </cell>
          <cell r="T100">
            <v>651.86</v>
          </cell>
          <cell r="U100">
            <v>232.62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884.48</v>
          </cell>
          <cell r="AH100">
            <v>7591.84</v>
          </cell>
          <cell r="AI100">
            <v>167.04</v>
          </cell>
          <cell r="AJ100">
            <v>300.68</v>
          </cell>
          <cell r="AK100">
            <v>731.8</v>
          </cell>
          <cell r="AL100">
            <v>190.9</v>
          </cell>
          <cell r="AM100">
            <v>169.52</v>
          </cell>
        </row>
        <row r="101">
          <cell r="A101" t="str">
            <v>00879</v>
          </cell>
          <cell r="B101" t="str">
            <v>Santana Aguilar Maria Felix</v>
          </cell>
          <cell r="C101">
            <v>7500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2395.58</v>
          </cell>
          <cell r="J101">
            <v>0</v>
          </cell>
          <cell r="K101">
            <v>0</v>
          </cell>
          <cell r="L101">
            <v>9895.58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827.12</v>
          </cell>
          <cell r="S101">
            <v>0</v>
          </cell>
          <cell r="T101">
            <v>827.12</v>
          </cell>
          <cell r="U101">
            <v>273.74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1100.8599999999999</v>
          </cell>
          <cell r="AH101">
            <v>8794.7199999999993</v>
          </cell>
          <cell r="AI101">
            <v>192.98</v>
          </cell>
          <cell r="AJ101">
            <v>347.38</v>
          </cell>
          <cell r="AK101">
            <v>774.06</v>
          </cell>
          <cell r="AL101">
            <v>220.56</v>
          </cell>
          <cell r="AM101">
            <v>197.92</v>
          </cell>
        </row>
        <row r="102">
          <cell r="A102" t="str">
            <v>00885</v>
          </cell>
          <cell r="B102" t="str">
            <v>Homs Tirado Maria Elena</v>
          </cell>
          <cell r="C102">
            <v>10440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6989.48</v>
          </cell>
          <cell r="J102">
            <v>0</v>
          </cell>
          <cell r="K102">
            <v>0</v>
          </cell>
          <cell r="L102">
            <v>17429.48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2300.7399999999998</v>
          </cell>
          <cell r="S102">
            <v>0</v>
          </cell>
          <cell r="T102">
            <v>2300.7399999999998</v>
          </cell>
          <cell r="U102">
            <v>493.48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2794.22</v>
          </cell>
          <cell r="AH102">
            <v>14635.26</v>
          </cell>
          <cell r="AI102">
            <v>331.54</v>
          </cell>
          <cell r="AJ102">
            <v>596.78</v>
          </cell>
          <cell r="AK102">
            <v>999.7</v>
          </cell>
          <cell r="AL102">
            <v>378.92</v>
          </cell>
          <cell r="AM102">
            <v>348.58</v>
          </cell>
        </row>
        <row r="103">
          <cell r="A103" t="str">
            <v>00886</v>
          </cell>
          <cell r="B103" t="str">
            <v>Robles Limon Carlos Guillermo</v>
          </cell>
          <cell r="C103">
            <v>4500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5440</v>
          </cell>
          <cell r="J103">
            <v>0</v>
          </cell>
          <cell r="K103">
            <v>0</v>
          </cell>
          <cell r="L103">
            <v>9940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834.24</v>
          </cell>
          <cell r="S103">
            <v>0</v>
          </cell>
          <cell r="T103">
            <v>834.24</v>
          </cell>
          <cell r="U103">
            <v>315.2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1149.44</v>
          </cell>
          <cell r="AH103">
            <v>8790.56</v>
          </cell>
          <cell r="AI103">
            <v>219.12</v>
          </cell>
          <cell r="AJ103">
            <v>394.4</v>
          </cell>
          <cell r="AK103">
            <v>816.58</v>
          </cell>
          <cell r="AL103">
            <v>250.42</v>
          </cell>
          <cell r="AM103">
            <v>198.8</v>
          </cell>
        </row>
        <row r="104">
          <cell r="A104" t="str">
            <v>00910</v>
          </cell>
          <cell r="B104" t="str">
            <v>Rodriguez Prudencio Brenda Citlali</v>
          </cell>
          <cell r="C104">
            <v>4500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2500</v>
          </cell>
          <cell r="J104">
            <v>0</v>
          </cell>
          <cell r="K104">
            <v>0</v>
          </cell>
          <cell r="L104">
            <v>7000</v>
          </cell>
          <cell r="M104">
            <v>0</v>
          </cell>
          <cell r="N104">
            <v>0</v>
          </cell>
          <cell r="O104">
            <v>0</v>
          </cell>
          <cell r="P104">
            <v>-250.2</v>
          </cell>
          <cell r="Q104">
            <v>0</v>
          </cell>
          <cell r="R104">
            <v>491.22</v>
          </cell>
          <cell r="S104">
            <v>0</v>
          </cell>
          <cell r="T104">
            <v>241.02</v>
          </cell>
          <cell r="U104">
            <v>181.98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423</v>
          </cell>
          <cell r="AH104">
            <v>6577</v>
          </cell>
          <cell r="AI104">
            <v>134.08000000000001</v>
          </cell>
          <cell r="AJ104">
            <v>241.36</v>
          </cell>
          <cell r="AK104">
            <v>682.58</v>
          </cell>
          <cell r="AL104">
            <v>153.24</v>
          </cell>
          <cell r="AM104">
            <v>140</v>
          </cell>
        </row>
        <row r="105">
          <cell r="A105" t="str">
            <v>00911</v>
          </cell>
          <cell r="B105" t="str">
            <v>Galaviz Hernandez Nayeli Alejandra</v>
          </cell>
          <cell r="C105">
            <v>4500</v>
          </cell>
          <cell r="D105">
            <v>0</v>
          </cell>
          <cell r="E105">
            <v>984.25</v>
          </cell>
          <cell r="F105">
            <v>0</v>
          </cell>
          <cell r="G105">
            <v>396.99</v>
          </cell>
          <cell r="H105">
            <v>2835.62</v>
          </cell>
          <cell r="I105">
            <v>3500</v>
          </cell>
          <cell r="J105">
            <v>0</v>
          </cell>
          <cell r="K105">
            <v>0</v>
          </cell>
          <cell r="L105">
            <v>12216.86</v>
          </cell>
          <cell r="M105">
            <v>0</v>
          </cell>
          <cell r="N105">
            <v>0</v>
          </cell>
          <cell r="O105">
            <v>0</v>
          </cell>
          <cell r="P105">
            <v>-125.1</v>
          </cell>
          <cell r="Q105">
            <v>0</v>
          </cell>
          <cell r="R105">
            <v>745.01</v>
          </cell>
          <cell r="S105">
            <v>9.41</v>
          </cell>
          <cell r="T105">
            <v>619.91</v>
          </cell>
          <cell r="U105">
            <v>198.08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125.1</v>
          </cell>
          <cell r="AC105">
            <v>-125.1</v>
          </cell>
          <cell r="AD105">
            <v>125.1</v>
          </cell>
          <cell r="AE105">
            <v>0</v>
          </cell>
          <cell r="AF105">
            <v>0</v>
          </cell>
          <cell r="AG105">
            <v>952.5</v>
          </cell>
          <cell r="AH105">
            <v>11264.36</v>
          </cell>
          <cell r="AI105">
            <v>145.28</v>
          </cell>
          <cell r="AJ105">
            <v>261.5</v>
          </cell>
          <cell r="AK105">
            <v>696.34</v>
          </cell>
          <cell r="AL105">
            <v>166.02</v>
          </cell>
          <cell r="AM105">
            <v>244.34</v>
          </cell>
        </row>
        <row r="106">
          <cell r="A106" t="str">
            <v>00917</v>
          </cell>
          <cell r="B106" t="str">
            <v>Plazola Gomez Lucia Mercedes</v>
          </cell>
          <cell r="C106">
            <v>750</v>
          </cell>
          <cell r="D106">
            <v>0</v>
          </cell>
          <cell r="E106">
            <v>789.04</v>
          </cell>
          <cell r="F106">
            <v>0</v>
          </cell>
          <cell r="G106">
            <v>276.16000000000003</v>
          </cell>
          <cell r="H106">
            <v>1972.6</v>
          </cell>
          <cell r="I106">
            <v>1250</v>
          </cell>
          <cell r="J106">
            <v>0</v>
          </cell>
          <cell r="K106">
            <v>0</v>
          </cell>
          <cell r="L106">
            <v>5037.8</v>
          </cell>
          <cell r="M106">
            <v>0</v>
          </cell>
          <cell r="N106">
            <v>0</v>
          </cell>
          <cell r="O106">
            <v>0</v>
          </cell>
          <cell r="P106">
            <v>-145.38</v>
          </cell>
          <cell r="Q106">
            <v>0</v>
          </cell>
          <cell r="R106">
            <v>168.26</v>
          </cell>
          <cell r="S106">
            <v>0</v>
          </cell>
          <cell r="T106">
            <v>22.88</v>
          </cell>
          <cell r="U106">
            <v>90.99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113.87</v>
          </cell>
          <cell r="AH106">
            <v>4923.93</v>
          </cell>
          <cell r="AI106">
            <v>67.040000000000006</v>
          </cell>
          <cell r="AJ106">
            <v>120.68</v>
          </cell>
          <cell r="AK106">
            <v>341.29</v>
          </cell>
          <cell r="AL106">
            <v>76.62</v>
          </cell>
          <cell r="AM106">
            <v>100.76</v>
          </cell>
        </row>
        <row r="107">
          <cell r="A107" t="str">
            <v>00932</v>
          </cell>
          <cell r="B107" t="str">
            <v>Hernandez Ororzco Michel Cecilia</v>
          </cell>
          <cell r="C107">
            <v>4500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2500</v>
          </cell>
          <cell r="J107">
            <v>0</v>
          </cell>
          <cell r="K107">
            <v>0</v>
          </cell>
          <cell r="L107">
            <v>7000</v>
          </cell>
          <cell r="M107">
            <v>0</v>
          </cell>
          <cell r="N107">
            <v>0</v>
          </cell>
          <cell r="O107">
            <v>0</v>
          </cell>
          <cell r="P107">
            <v>-250.2</v>
          </cell>
          <cell r="Q107">
            <v>0</v>
          </cell>
          <cell r="R107">
            <v>491.22</v>
          </cell>
          <cell r="S107">
            <v>0</v>
          </cell>
          <cell r="T107">
            <v>241.02</v>
          </cell>
          <cell r="U107">
            <v>181.98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423</v>
          </cell>
          <cell r="AH107">
            <v>6577</v>
          </cell>
          <cell r="AI107">
            <v>134.08000000000001</v>
          </cell>
          <cell r="AJ107">
            <v>241.36</v>
          </cell>
          <cell r="AK107">
            <v>682.58</v>
          </cell>
          <cell r="AL107">
            <v>153.24</v>
          </cell>
          <cell r="AM107">
            <v>140</v>
          </cell>
        </row>
        <row r="108">
          <cell r="A108" t="str">
            <v>00933</v>
          </cell>
          <cell r="B108" t="str">
            <v>Gallardo Flores Emmanuel Alejandro</v>
          </cell>
          <cell r="C108">
            <v>4500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2500</v>
          </cell>
          <cell r="J108">
            <v>0</v>
          </cell>
          <cell r="K108">
            <v>0</v>
          </cell>
          <cell r="L108">
            <v>7000</v>
          </cell>
          <cell r="M108">
            <v>0</v>
          </cell>
          <cell r="N108">
            <v>0</v>
          </cell>
          <cell r="O108">
            <v>0</v>
          </cell>
          <cell r="P108">
            <v>-250.2</v>
          </cell>
          <cell r="Q108">
            <v>0</v>
          </cell>
          <cell r="R108">
            <v>491.22</v>
          </cell>
          <cell r="S108">
            <v>0</v>
          </cell>
          <cell r="T108">
            <v>241.02</v>
          </cell>
          <cell r="U108">
            <v>185.48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426.5</v>
          </cell>
          <cell r="AH108">
            <v>6573.5</v>
          </cell>
          <cell r="AI108">
            <v>136.66</v>
          </cell>
          <cell r="AJ108">
            <v>246</v>
          </cell>
          <cell r="AK108">
            <v>685.14</v>
          </cell>
          <cell r="AL108">
            <v>156.19999999999999</v>
          </cell>
          <cell r="AM108">
            <v>140</v>
          </cell>
        </row>
        <row r="109">
          <cell r="A109" t="str">
            <v>00936</v>
          </cell>
          <cell r="B109" t="str">
            <v>Hernandez Arriaga Erik Daniel</v>
          </cell>
          <cell r="C109">
            <v>4500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3700</v>
          </cell>
          <cell r="J109">
            <v>0</v>
          </cell>
          <cell r="K109">
            <v>0</v>
          </cell>
          <cell r="L109">
            <v>8200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621.78</v>
          </cell>
          <cell r="S109">
            <v>0</v>
          </cell>
          <cell r="T109">
            <v>621.78</v>
          </cell>
          <cell r="U109">
            <v>211.3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833.08</v>
          </cell>
          <cell r="AH109">
            <v>7366.92</v>
          </cell>
          <cell r="AI109">
            <v>153.6</v>
          </cell>
          <cell r="AJ109">
            <v>276.45999999999998</v>
          </cell>
          <cell r="AK109">
            <v>709.9</v>
          </cell>
          <cell r="AL109">
            <v>175.54</v>
          </cell>
          <cell r="AM109">
            <v>164</v>
          </cell>
        </row>
        <row r="110">
          <cell r="A110" t="str">
            <v>00937</v>
          </cell>
          <cell r="B110" t="str">
            <v>Nuño Flores Juan Carlos</v>
          </cell>
          <cell r="C110">
            <v>4500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2500</v>
          </cell>
          <cell r="J110">
            <v>0</v>
          </cell>
          <cell r="K110">
            <v>0</v>
          </cell>
          <cell r="L110">
            <v>7000</v>
          </cell>
          <cell r="M110">
            <v>0</v>
          </cell>
          <cell r="N110">
            <v>0</v>
          </cell>
          <cell r="O110">
            <v>0</v>
          </cell>
          <cell r="P110">
            <v>-250.2</v>
          </cell>
          <cell r="Q110">
            <v>0</v>
          </cell>
          <cell r="R110">
            <v>491.22</v>
          </cell>
          <cell r="S110">
            <v>0</v>
          </cell>
          <cell r="T110">
            <v>241.02</v>
          </cell>
          <cell r="U110">
            <v>190.92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431.94</v>
          </cell>
          <cell r="AH110">
            <v>6568.06</v>
          </cell>
          <cell r="AI110">
            <v>140.68</v>
          </cell>
          <cell r="AJ110">
            <v>253.24</v>
          </cell>
          <cell r="AK110">
            <v>689.18</v>
          </cell>
          <cell r="AL110">
            <v>160.78</v>
          </cell>
          <cell r="AM110">
            <v>140</v>
          </cell>
        </row>
        <row r="111">
          <cell r="A111" t="str">
            <v>00940</v>
          </cell>
          <cell r="B111" t="str">
            <v>Alvarez Rostro Laura Patricia</v>
          </cell>
          <cell r="C111">
            <v>4260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4260</v>
          </cell>
          <cell r="M111">
            <v>0</v>
          </cell>
          <cell r="N111">
            <v>0</v>
          </cell>
          <cell r="O111">
            <v>0</v>
          </cell>
          <cell r="P111">
            <v>-377.42</v>
          </cell>
          <cell r="Q111">
            <v>-133.28</v>
          </cell>
          <cell r="R111">
            <v>244.14</v>
          </cell>
          <cell r="S111">
            <v>0</v>
          </cell>
          <cell r="T111">
            <v>0</v>
          </cell>
          <cell r="U111">
            <v>117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-16.28</v>
          </cell>
          <cell r="AH111">
            <v>4276.28</v>
          </cell>
          <cell r="AI111">
            <v>86.2</v>
          </cell>
          <cell r="AJ111">
            <v>155.16</v>
          </cell>
          <cell r="AK111">
            <v>634.67999999999995</v>
          </cell>
          <cell r="AL111">
            <v>98.5</v>
          </cell>
          <cell r="AM111">
            <v>85.2</v>
          </cell>
        </row>
        <row r="112">
          <cell r="A112" t="str">
            <v>00941</v>
          </cell>
          <cell r="B112" t="str">
            <v>Olivares Arevalo Ana Victoria</v>
          </cell>
          <cell r="C112">
            <v>3124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3124</v>
          </cell>
          <cell r="M112">
            <v>0</v>
          </cell>
          <cell r="N112">
            <v>0</v>
          </cell>
          <cell r="O112">
            <v>0</v>
          </cell>
          <cell r="P112">
            <v>-389.45</v>
          </cell>
          <cell r="Q112">
            <v>-218.01</v>
          </cell>
          <cell r="R112">
            <v>171.44</v>
          </cell>
          <cell r="S112">
            <v>0</v>
          </cell>
          <cell r="T112">
            <v>0</v>
          </cell>
          <cell r="U112">
            <v>117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-101.01</v>
          </cell>
          <cell r="AH112">
            <v>3225.01</v>
          </cell>
          <cell r="AI112">
            <v>86.2</v>
          </cell>
          <cell r="AJ112">
            <v>155.16</v>
          </cell>
          <cell r="AK112">
            <v>634.67999999999995</v>
          </cell>
          <cell r="AL112">
            <v>98.5</v>
          </cell>
          <cell r="AM112">
            <v>62.48</v>
          </cell>
        </row>
        <row r="113">
          <cell r="A113" t="str">
            <v>00942</v>
          </cell>
          <cell r="B113" t="str">
            <v>Robles De León Ma Guadalupe</v>
          </cell>
          <cell r="C113">
            <v>2250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1250</v>
          </cell>
          <cell r="J113">
            <v>0</v>
          </cell>
          <cell r="K113">
            <v>0</v>
          </cell>
          <cell r="L113">
            <v>3500</v>
          </cell>
          <cell r="M113">
            <v>0</v>
          </cell>
          <cell r="N113">
            <v>0</v>
          </cell>
          <cell r="O113">
            <v>0</v>
          </cell>
          <cell r="P113">
            <v>-125.1</v>
          </cell>
          <cell r="Q113">
            <v>0</v>
          </cell>
          <cell r="R113">
            <v>245.61</v>
          </cell>
          <cell r="S113">
            <v>0</v>
          </cell>
          <cell r="T113">
            <v>120.51</v>
          </cell>
          <cell r="U113">
            <v>61.79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182.3</v>
          </cell>
          <cell r="AH113">
            <v>3317.7</v>
          </cell>
          <cell r="AI113">
            <v>45.53</v>
          </cell>
          <cell r="AJ113">
            <v>81.95</v>
          </cell>
          <cell r="AK113">
            <v>319.77</v>
          </cell>
          <cell r="AL113">
            <v>52.03</v>
          </cell>
          <cell r="AM113">
            <v>70</v>
          </cell>
        </row>
        <row r="114">
          <cell r="A114" t="str">
            <v>00943</v>
          </cell>
          <cell r="B114" t="str">
            <v>Reyes Rodriguez Daniela Alejandra</v>
          </cell>
          <cell r="C114">
            <v>2250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3300</v>
          </cell>
          <cell r="J114">
            <v>0</v>
          </cell>
          <cell r="K114">
            <v>0</v>
          </cell>
          <cell r="L114">
            <v>5550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510.59</v>
          </cell>
          <cell r="S114">
            <v>0</v>
          </cell>
          <cell r="T114">
            <v>510.59</v>
          </cell>
          <cell r="U114">
            <v>61.79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572.38</v>
          </cell>
          <cell r="AH114">
            <v>4977.62</v>
          </cell>
          <cell r="AI114">
            <v>45.53</v>
          </cell>
          <cell r="AJ114">
            <v>81.95</v>
          </cell>
          <cell r="AK114">
            <v>319.77</v>
          </cell>
          <cell r="AL114">
            <v>52.03</v>
          </cell>
          <cell r="AM114">
            <v>111</v>
          </cell>
        </row>
        <row r="115">
          <cell r="A115" t="str">
            <v>Total Depto</v>
          </cell>
          <cell r="C115" t="str">
            <v xml:space="preserve">  -----------------------</v>
          </cell>
          <cell r="D115" t="str">
            <v xml:space="preserve">  -----------------------</v>
          </cell>
          <cell r="E115" t="str">
            <v xml:space="preserve">  -----------------------</v>
          </cell>
          <cell r="F115" t="str">
            <v xml:space="preserve">  -----------------------</v>
          </cell>
          <cell r="G115" t="str">
            <v xml:space="preserve">  -----------------------</v>
          </cell>
          <cell r="H115" t="str">
            <v xml:space="preserve">  -----------------------</v>
          </cell>
          <cell r="I115" t="str">
            <v xml:space="preserve">  -----------------------</v>
          </cell>
          <cell r="J115" t="str">
            <v xml:space="preserve">  -----------------------</v>
          </cell>
          <cell r="K115" t="str">
            <v xml:space="preserve">  -----------------------</v>
          </cell>
          <cell r="L115" t="str">
            <v xml:space="preserve">  -----------------------</v>
          </cell>
          <cell r="M115" t="str">
            <v xml:space="preserve">  -----------------------</v>
          </cell>
          <cell r="N115" t="str">
            <v xml:space="preserve">  -----------------------</v>
          </cell>
          <cell r="O115" t="str">
            <v xml:space="preserve">  -----------------------</v>
          </cell>
          <cell r="P115" t="str">
            <v xml:space="preserve">  -----------------------</v>
          </cell>
          <cell r="Q115" t="str">
            <v xml:space="preserve">  -----------------------</v>
          </cell>
          <cell r="R115" t="str">
            <v xml:space="preserve">  -----------------------</v>
          </cell>
          <cell r="S115" t="str">
            <v xml:space="preserve">  -----------------------</v>
          </cell>
          <cell r="T115" t="str">
            <v xml:space="preserve">  -----------------------</v>
          </cell>
          <cell r="U115" t="str">
            <v xml:space="preserve">  -----------------------</v>
          </cell>
          <cell r="V115" t="str">
            <v xml:space="preserve">  -----------------------</v>
          </cell>
          <cell r="W115" t="str">
            <v xml:space="preserve">  -----------------------</v>
          </cell>
          <cell r="X115" t="str">
            <v xml:space="preserve">  -----------------------</v>
          </cell>
          <cell r="Y115" t="str">
            <v xml:space="preserve">  -----------------------</v>
          </cell>
          <cell r="Z115" t="str">
            <v xml:space="preserve">  -----------------------</v>
          </cell>
          <cell r="AA115" t="str">
            <v xml:space="preserve">  -----------------------</v>
          </cell>
          <cell r="AB115" t="str">
            <v xml:space="preserve">  -----------------------</v>
          </cell>
          <cell r="AC115" t="str">
            <v xml:space="preserve">  -----------------------</v>
          </cell>
          <cell r="AD115" t="str">
            <v xml:space="preserve">  -----------------------</v>
          </cell>
          <cell r="AE115" t="str">
            <v xml:space="preserve">  -----------------------</v>
          </cell>
          <cell r="AF115" t="str">
            <v xml:space="preserve">  -----------------------</v>
          </cell>
          <cell r="AG115" t="str">
            <v xml:space="preserve">  -----------------------</v>
          </cell>
          <cell r="AH115" t="str">
            <v xml:space="preserve">  -----------------------</v>
          </cell>
          <cell r="AI115" t="str">
            <v xml:space="preserve">  -----------------------</v>
          </cell>
          <cell r="AJ115" t="str">
            <v xml:space="preserve">  -----------------------</v>
          </cell>
          <cell r="AK115" t="str">
            <v xml:space="preserve">  -----------------------</v>
          </cell>
          <cell r="AL115" t="str">
            <v xml:space="preserve">  -----------------------</v>
          </cell>
          <cell r="AM115" t="str">
            <v xml:space="preserve">  -----------------------</v>
          </cell>
        </row>
        <row r="116">
          <cell r="C116">
            <v>196240.48</v>
          </cell>
          <cell r="D116">
            <v>0</v>
          </cell>
          <cell r="E116">
            <v>5082.59</v>
          </cell>
          <cell r="F116">
            <v>0</v>
          </cell>
          <cell r="G116">
            <v>673.15</v>
          </cell>
          <cell r="H116">
            <v>4808.22</v>
          </cell>
          <cell r="I116">
            <v>65814.960000000006</v>
          </cell>
          <cell r="J116">
            <v>0</v>
          </cell>
          <cell r="K116">
            <v>0</v>
          </cell>
          <cell r="L116">
            <v>272619.40000000002</v>
          </cell>
          <cell r="M116">
            <v>75</v>
          </cell>
          <cell r="N116">
            <v>9695.66</v>
          </cell>
          <cell r="O116">
            <v>8010.77</v>
          </cell>
          <cell r="P116">
            <v>-3930.35</v>
          </cell>
          <cell r="Q116">
            <v>-385.53</v>
          </cell>
          <cell r="R116">
            <v>25152.92</v>
          </cell>
          <cell r="S116">
            <v>9.41</v>
          </cell>
          <cell r="T116">
            <v>21608.1</v>
          </cell>
          <cell r="U116">
            <v>7047.27</v>
          </cell>
          <cell r="V116">
            <v>4100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125.1</v>
          </cell>
          <cell r="AC116">
            <v>-125.1</v>
          </cell>
          <cell r="AD116">
            <v>125.1</v>
          </cell>
          <cell r="AE116">
            <v>0</v>
          </cell>
          <cell r="AF116">
            <v>0</v>
          </cell>
          <cell r="AG116">
            <v>50285.78</v>
          </cell>
          <cell r="AH116">
            <v>222333.62</v>
          </cell>
          <cell r="AI116">
            <v>5287.25</v>
          </cell>
          <cell r="AJ116">
            <v>9517.07</v>
          </cell>
          <cell r="AK116">
            <v>21873.47</v>
          </cell>
          <cell r="AL116">
            <v>5937.22</v>
          </cell>
          <cell r="AM116">
            <v>5452.39</v>
          </cell>
        </row>
        <row r="118">
          <cell r="A118" t="str">
            <v>Departamento 4108 CDE SECRETARIA DE GESTION SOCIAL</v>
          </cell>
        </row>
        <row r="119">
          <cell r="A119" t="str">
            <v>00860</v>
          </cell>
          <cell r="B119" t="str">
            <v>De La Torre Gonzalez Juan Carlos</v>
          </cell>
          <cell r="C119">
            <v>10440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6989.48</v>
          </cell>
          <cell r="J119">
            <v>0</v>
          </cell>
          <cell r="K119">
            <v>0</v>
          </cell>
          <cell r="L119">
            <v>17429.48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2300.7399999999998</v>
          </cell>
          <cell r="S119">
            <v>0</v>
          </cell>
          <cell r="T119">
            <v>2300.7399999999998</v>
          </cell>
          <cell r="U119">
            <v>351.02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2651.76</v>
          </cell>
          <cell r="AH119">
            <v>14777.72</v>
          </cell>
          <cell r="AI119">
            <v>241.72</v>
          </cell>
          <cell r="AJ119">
            <v>435.08</v>
          </cell>
          <cell r="AK119">
            <v>853.38</v>
          </cell>
          <cell r="AL119">
            <v>276.24</v>
          </cell>
          <cell r="AM119">
            <v>348.58</v>
          </cell>
        </row>
        <row r="120">
          <cell r="A120" t="str">
            <v>Total Depto</v>
          </cell>
          <cell r="C120" t="str">
            <v xml:space="preserve">  -----------------------</v>
          </cell>
          <cell r="D120" t="str">
            <v xml:space="preserve">  -----------------------</v>
          </cell>
          <cell r="E120" t="str">
            <v xml:space="preserve">  -----------------------</v>
          </cell>
          <cell r="F120" t="str">
            <v xml:space="preserve">  -----------------------</v>
          </cell>
          <cell r="G120" t="str">
            <v xml:space="preserve">  -----------------------</v>
          </cell>
          <cell r="H120" t="str">
            <v xml:space="preserve">  -----------------------</v>
          </cell>
          <cell r="I120" t="str">
            <v xml:space="preserve">  -----------------------</v>
          </cell>
          <cell r="J120" t="str">
            <v xml:space="preserve">  -----------------------</v>
          </cell>
          <cell r="K120" t="str">
            <v xml:space="preserve">  -----------------------</v>
          </cell>
          <cell r="L120" t="str">
            <v xml:space="preserve">  -----------------------</v>
          </cell>
          <cell r="M120" t="str">
            <v xml:space="preserve">  -----------------------</v>
          </cell>
          <cell r="N120" t="str">
            <v xml:space="preserve">  -----------------------</v>
          </cell>
          <cell r="O120" t="str">
            <v xml:space="preserve">  -----------------------</v>
          </cell>
          <cell r="P120" t="str">
            <v xml:space="preserve">  -----------------------</v>
          </cell>
          <cell r="Q120" t="str">
            <v xml:space="preserve">  -----------------------</v>
          </cell>
          <cell r="R120" t="str">
            <v xml:space="preserve">  -----------------------</v>
          </cell>
          <cell r="S120" t="str">
            <v xml:space="preserve">  -----------------------</v>
          </cell>
          <cell r="T120" t="str">
            <v xml:space="preserve">  -----------------------</v>
          </cell>
          <cell r="U120" t="str">
            <v xml:space="preserve">  -----------------------</v>
          </cell>
          <cell r="V120" t="str">
            <v xml:space="preserve">  -----------------------</v>
          </cell>
          <cell r="W120" t="str">
            <v xml:space="preserve">  -----------------------</v>
          </cell>
          <cell r="X120" t="str">
            <v xml:space="preserve">  -----------------------</v>
          </cell>
          <cell r="Y120" t="str">
            <v xml:space="preserve">  -----------------------</v>
          </cell>
          <cell r="Z120" t="str">
            <v xml:space="preserve">  -----------------------</v>
          </cell>
          <cell r="AA120" t="str">
            <v xml:space="preserve">  -----------------------</v>
          </cell>
          <cell r="AB120" t="str">
            <v xml:space="preserve">  -----------------------</v>
          </cell>
          <cell r="AC120" t="str">
            <v xml:space="preserve">  -----------------------</v>
          </cell>
          <cell r="AD120" t="str">
            <v xml:space="preserve">  -----------------------</v>
          </cell>
          <cell r="AE120" t="str">
            <v xml:space="preserve">  -----------------------</v>
          </cell>
          <cell r="AF120" t="str">
            <v xml:space="preserve">  -----------------------</v>
          </cell>
          <cell r="AG120" t="str">
            <v xml:space="preserve">  -----------------------</v>
          </cell>
          <cell r="AH120" t="str">
            <v xml:space="preserve">  -----------------------</v>
          </cell>
          <cell r="AI120" t="str">
            <v xml:space="preserve">  -----------------------</v>
          </cell>
          <cell r="AJ120" t="str">
            <v xml:space="preserve">  -----------------------</v>
          </cell>
          <cell r="AK120" t="str">
            <v xml:space="preserve">  -----------------------</v>
          </cell>
          <cell r="AL120" t="str">
            <v xml:space="preserve">  -----------------------</v>
          </cell>
          <cell r="AM120" t="str">
            <v xml:space="preserve">  -----------------------</v>
          </cell>
        </row>
        <row r="121">
          <cell r="C121">
            <v>10440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6989.48</v>
          </cell>
          <cell r="J121">
            <v>0</v>
          </cell>
          <cell r="K121">
            <v>0</v>
          </cell>
          <cell r="L121">
            <v>17429.48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2300.7399999999998</v>
          </cell>
          <cell r="S121">
            <v>0</v>
          </cell>
          <cell r="T121">
            <v>2300.7399999999998</v>
          </cell>
          <cell r="U121">
            <v>351.02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2651.76</v>
          </cell>
          <cell r="AH121">
            <v>14777.72</v>
          </cell>
          <cell r="AI121">
            <v>241.72</v>
          </cell>
          <cell r="AJ121">
            <v>435.08</v>
          </cell>
          <cell r="AK121">
            <v>853.38</v>
          </cell>
          <cell r="AL121">
            <v>276.24</v>
          </cell>
          <cell r="AM121">
            <v>348.58</v>
          </cell>
        </row>
        <row r="123">
          <cell r="A123" t="str">
            <v>Departamento 4109 CDE SECRETARIA DE COMUNICACION SOCIAL</v>
          </cell>
        </row>
        <row r="124">
          <cell r="A124" t="str">
            <v>00005</v>
          </cell>
          <cell r="B124" t="str">
            <v>Contreras García Lucila</v>
          </cell>
          <cell r="C124">
            <v>14409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14409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1655.56</v>
          </cell>
          <cell r="S124">
            <v>0</v>
          </cell>
          <cell r="T124">
            <v>1655.56</v>
          </cell>
          <cell r="U124">
            <v>430.04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2085.6</v>
          </cell>
          <cell r="AH124">
            <v>12323.4</v>
          </cell>
          <cell r="AI124">
            <v>291.54000000000002</v>
          </cell>
          <cell r="AJ124">
            <v>524.78</v>
          </cell>
          <cell r="AK124">
            <v>934.56</v>
          </cell>
          <cell r="AL124">
            <v>333.2</v>
          </cell>
          <cell r="AM124">
            <v>288.18</v>
          </cell>
        </row>
        <row r="125">
          <cell r="A125" t="str">
            <v>00869</v>
          </cell>
          <cell r="B125" t="str">
            <v>Resendiz Mora Martha Dolores</v>
          </cell>
          <cell r="C125">
            <v>14250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9537.56</v>
          </cell>
          <cell r="J125">
            <v>0</v>
          </cell>
          <cell r="K125">
            <v>0</v>
          </cell>
          <cell r="L125">
            <v>23787.56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3658.82</v>
          </cell>
          <cell r="S125">
            <v>0</v>
          </cell>
          <cell r="T125">
            <v>3658.82</v>
          </cell>
          <cell r="U125">
            <v>685.26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4344.08</v>
          </cell>
          <cell r="AH125">
            <v>19443.48</v>
          </cell>
          <cell r="AI125">
            <v>452.5</v>
          </cell>
          <cell r="AJ125">
            <v>814.5</v>
          </cell>
          <cell r="AK125">
            <v>1196.68</v>
          </cell>
          <cell r="AL125">
            <v>517.14</v>
          </cell>
          <cell r="AM125">
            <v>475.76</v>
          </cell>
        </row>
        <row r="126">
          <cell r="A126" t="str">
            <v>00891</v>
          </cell>
          <cell r="B126" t="str">
            <v>Anguiano Santiago Jorge Alejandro</v>
          </cell>
          <cell r="C126">
            <v>4500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4500</v>
          </cell>
          <cell r="J126">
            <v>0</v>
          </cell>
          <cell r="K126">
            <v>0</v>
          </cell>
          <cell r="L126">
            <v>9000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708.82</v>
          </cell>
          <cell r="S126">
            <v>0</v>
          </cell>
          <cell r="T126">
            <v>708.82</v>
          </cell>
          <cell r="U126">
            <v>234.94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943.76</v>
          </cell>
          <cell r="AH126">
            <v>8056.24</v>
          </cell>
          <cell r="AI126">
            <v>168.5</v>
          </cell>
          <cell r="AJ126">
            <v>303.32</v>
          </cell>
          <cell r="AK126">
            <v>734.18</v>
          </cell>
          <cell r="AL126">
            <v>192.58</v>
          </cell>
          <cell r="AM126">
            <v>180</v>
          </cell>
        </row>
        <row r="127">
          <cell r="A127" t="str">
            <v>00902</v>
          </cell>
          <cell r="B127" t="str">
            <v>Diaz Cervantes Oscar Ivan</v>
          </cell>
          <cell r="C127">
            <v>4500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3100</v>
          </cell>
          <cell r="J127">
            <v>0</v>
          </cell>
          <cell r="K127">
            <v>0</v>
          </cell>
          <cell r="L127">
            <v>7600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556.5</v>
          </cell>
          <cell r="S127">
            <v>0</v>
          </cell>
          <cell r="T127">
            <v>556.5</v>
          </cell>
          <cell r="U127">
            <v>196.74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753.24</v>
          </cell>
          <cell r="AH127">
            <v>6846.76</v>
          </cell>
          <cell r="AI127">
            <v>144.41999999999999</v>
          </cell>
          <cell r="AJ127">
            <v>259.94</v>
          </cell>
          <cell r="AK127">
            <v>694.92</v>
          </cell>
          <cell r="AL127">
            <v>165.04</v>
          </cell>
          <cell r="AM127">
            <v>152</v>
          </cell>
        </row>
        <row r="128">
          <cell r="A128" t="str">
            <v>00905</v>
          </cell>
          <cell r="B128" t="str">
            <v>Ortiz Perez Jose De Jesus</v>
          </cell>
          <cell r="C128">
            <v>4500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3100</v>
          </cell>
          <cell r="J128">
            <v>0</v>
          </cell>
          <cell r="K128">
            <v>0</v>
          </cell>
          <cell r="L128">
            <v>7600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556.5</v>
          </cell>
          <cell r="S128">
            <v>0</v>
          </cell>
          <cell r="T128">
            <v>556.5</v>
          </cell>
          <cell r="U128">
            <v>196.74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753.24</v>
          </cell>
          <cell r="AH128">
            <v>6846.76</v>
          </cell>
          <cell r="AI128">
            <v>144.41999999999999</v>
          </cell>
          <cell r="AJ128">
            <v>259.94</v>
          </cell>
          <cell r="AK128">
            <v>694.92</v>
          </cell>
          <cell r="AL128">
            <v>165.04</v>
          </cell>
          <cell r="AM128">
            <v>152</v>
          </cell>
        </row>
        <row r="129">
          <cell r="A129" t="str">
            <v>Total Depto</v>
          </cell>
          <cell r="C129" t="str">
            <v xml:space="preserve">  -----------------------</v>
          </cell>
          <cell r="D129" t="str">
            <v xml:space="preserve">  -----------------------</v>
          </cell>
          <cell r="E129" t="str">
            <v xml:space="preserve">  -----------------------</v>
          </cell>
          <cell r="F129" t="str">
            <v xml:space="preserve">  -----------------------</v>
          </cell>
          <cell r="G129" t="str">
            <v xml:space="preserve">  -----------------------</v>
          </cell>
          <cell r="H129" t="str">
            <v xml:space="preserve">  -----------------------</v>
          </cell>
          <cell r="I129" t="str">
            <v xml:space="preserve">  -----------------------</v>
          </cell>
          <cell r="J129" t="str">
            <v xml:space="preserve">  -----------------------</v>
          </cell>
          <cell r="K129" t="str">
            <v xml:space="preserve">  -----------------------</v>
          </cell>
          <cell r="L129" t="str">
            <v xml:space="preserve">  -----------------------</v>
          </cell>
          <cell r="M129" t="str">
            <v xml:space="preserve">  -----------------------</v>
          </cell>
          <cell r="N129" t="str">
            <v xml:space="preserve">  -----------------------</v>
          </cell>
          <cell r="O129" t="str">
            <v xml:space="preserve">  -----------------------</v>
          </cell>
          <cell r="P129" t="str">
            <v xml:space="preserve">  -----------------------</v>
          </cell>
          <cell r="Q129" t="str">
            <v xml:space="preserve">  -----------------------</v>
          </cell>
          <cell r="R129" t="str">
            <v xml:space="preserve">  -----------------------</v>
          </cell>
          <cell r="S129" t="str">
            <v xml:space="preserve">  -----------------------</v>
          </cell>
          <cell r="T129" t="str">
            <v xml:space="preserve">  -----------------------</v>
          </cell>
          <cell r="U129" t="str">
            <v xml:space="preserve">  -----------------------</v>
          </cell>
          <cell r="V129" t="str">
            <v xml:space="preserve">  -----------------------</v>
          </cell>
          <cell r="W129" t="str">
            <v xml:space="preserve">  -----------------------</v>
          </cell>
          <cell r="X129" t="str">
            <v xml:space="preserve">  -----------------------</v>
          </cell>
          <cell r="Y129" t="str">
            <v xml:space="preserve">  -----------------------</v>
          </cell>
          <cell r="Z129" t="str">
            <v xml:space="preserve">  -----------------------</v>
          </cell>
          <cell r="AA129" t="str">
            <v xml:space="preserve">  -----------------------</v>
          </cell>
          <cell r="AB129" t="str">
            <v xml:space="preserve">  -----------------------</v>
          </cell>
          <cell r="AC129" t="str">
            <v xml:space="preserve">  -----------------------</v>
          </cell>
          <cell r="AD129" t="str">
            <v xml:space="preserve">  -----------------------</v>
          </cell>
          <cell r="AE129" t="str">
            <v xml:space="preserve">  -----------------------</v>
          </cell>
          <cell r="AF129" t="str">
            <v xml:space="preserve">  -----------------------</v>
          </cell>
          <cell r="AG129" t="str">
            <v xml:space="preserve">  -----------------------</v>
          </cell>
          <cell r="AH129" t="str">
            <v xml:space="preserve">  -----------------------</v>
          </cell>
          <cell r="AI129" t="str">
            <v xml:space="preserve">  -----------------------</v>
          </cell>
          <cell r="AJ129" t="str">
            <v xml:space="preserve">  -----------------------</v>
          </cell>
          <cell r="AK129" t="str">
            <v xml:space="preserve">  -----------------------</v>
          </cell>
          <cell r="AL129" t="str">
            <v xml:space="preserve">  -----------------------</v>
          </cell>
          <cell r="AM129" t="str">
            <v xml:space="preserve">  -----------------------</v>
          </cell>
        </row>
        <row r="130">
          <cell r="C130">
            <v>42159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20237.560000000001</v>
          </cell>
          <cell r="J130">
            <v>0</v>
          </cell>
          <cell r="K130">
            <v>0</v>
          </cell>
          <cell r="L130">
            <v>62396.56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7136.2</v>
          </cell>
          <cell r="S130">
            <v>0</v>
          </cell>
          <cell r="T130">
            <v>7136.2</v>
          </cell>
          <cell r="U130">
            <v>1743.72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8879.92</v>
          </cell>
          <cell r="AH130">
            <v>53516.639999999999</v>
          </cell>
          <cell r="AI130">
            <v>1201.3800000000001</v>
          </cell>
          <cell r="AJ130">
            <v>2162.48</v>
          </cell>
          <cell r="AK130">
            <v>4255.26</v>
          </cell>
          <cell r="AL130">
            <v>1373</v>
          </cell>
          <cell r="AM130">
            <v>1247.94</v>
          </cell>
        </row>
        <row r="132">
          <cell r="A132" t="str">
            <v>Departamento 4112 CDE SECRETARIA TECNICA DEL CPE</v>
          </cell>
        </row>
        <row r="133">
          <cell r="A133" t="str">
            <v>00864</v>
          </cell>
          <cell r="B133" t="str">
            <v>Gonzalez Ramirez Miriam Noemi</v>
          </cell>
          <cell r="C133">
            <v>6000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2139.6999999999998</v>
          </cell>
          <cell r="J133">
            <v>0</v>
          </cell>
          <cell r="K133">
            <v>0</v>
          </cell>
          <cell r="L133">
            <v>8139.7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615.22</v>
          </cell>
          <cell r="S133">
            <v>0</v>
          </cell>
          <cell r="T133">
            <v>615.22</v>
          </cell>
          <cell r="U133">
            <v>218.64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833.86</v>
          </cell>
          <cell r="AH133">
            <v>7305.84</v>
          </cell>
          <cell r="AI133">
            <v>158.22</v>
          </cell>
          <cell r="AJ133">
            <v>284.82</v>
          </cell>
          <cell r="AK133">
            <v>717.46</v>
          </cell>
          <cell r="AL133">
            <v>180.84</v>
          </cell>
          <cell r="AM133">
            <v>162.80000000000001</v>
          </cell>
        </row>
        <row r="134">
          <cell r="A134" t="str">
            <v>00868</v>
          </cell>
          <cell r="B134" t="str">
            <v>Lopez Samano Claudia</v>
          </cell>
          <cell r="C134">
            <v>6000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2139.6999999999998</v>
          </cell>
          <cell r="J134">
            <v>0</v>
          </cell>
          <cell r="K134">
            <v>0</v>
          </cell>
          <cell r="L134">
            <v>8139.7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615.22</v>
          </cell>
          <cell r="S134">
            <v>0</v>
          </cell>
          <cell r="T134">
            <v>615.22</v>
          </cell>
          <cell r="U134">
            <v>218.64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833.86</v>
          </cell>
          <cell r="AH134">
            <v>7305.84</v>
          </cell>
          <cell r="AI134">
            <v>158.22</v>
          </cell>
          <cell r="AJ134">
            <v>284.82</v>
          </cell>
          <cell r="AK134">
            <v>717.46</v>
          </cell>
          <cell r="AL134">
            <v>180.84</v>
          </cell>
          <cell r="AM134">
            <v>162.80000000000001</v>
          </cell>
        </row>
        <row r="135">
          <cell r="A135" t="str">
            <v>Total Depto</v>
          </cell>
          <cell r="C135" t="str">
            <v xml:space="preserve">  -----------------------</v>
          </cell>
          <cell r="D135" t="str">
            <v xml:space="preserve">  -----------------------</v>
          </cell>
          <cell r="E135" t="str">
            <v xml:space="preserve">  -----------------------</v>
          </cell>
          <cell r="F135" t="str">
            <v xml:space="preserve">  -----------------------</v>
          </cell>
          <cell r="G135" t="str">
            <v xml:space="preserve">  -----------------------</v>
          </cell>
          <cell r="H135" t="str">
            <v xml:space="preserve">  -----------------------</v>
          </cell>
          <cell r="I135" t="str">
            <v xml:space="preserve">  -----------------------</v>
          </cell>
          <cell r="J135" t="str">
            <v xml:space="preserve">  -----------------------</v>
          </cell>
          <cell r="K135" t="str">
            <v xml:space="preserve">  -----------------------</v>
          </cell>
          <cell r="L135" t="str">
            <v xml:space="preserve">  -----------------------</v>
          </cell>
          <cell r="M135" t="str">
            <v xml:space="preserve">  -----------------------</v>
          </cell>
          <cell r="N135" t="str">
            <v xml:space="preserve">  -----------------------</v>
          </cell>
          <cell r="O135" t="str">
            <v xml:space="preserve">  -----------------------</v>
          </cell>
          <cell r="P135" t="str">
            <v xml:space="preserve">  -----------------------</v>
          </cell>
          <cell r="Q135" t="str">
            <v xml:space="preserve">  -----------------------</v>
          </cell>
          <cell r="R135" t="str">
            <v xml:space="preserve">  -----------------------</v>
          </cell>
          <cell r="S135" t="str">
            <v xml:space="preserve">  -----------------------</v>
          </cell>
          <cell r="T135" t="str">
            <v xml:space="preserve">  -----------------------</v>
          </cell>
          <cell r="U135" t="str">
            <v xml:space="preserve">  -----------------------</v>
          </cell>
          <cell r="V135" t="str">
            <v xml:space="preserve">  -----------------------</v>
          </cell>
          <cell r="W135" t="str">
            <v xml:space="preserve">  -----------------------</v>
          </cell>
          <cell r="X135" t="str">
            <v xml:space="preserve">  -----------------------</v>
          </cell>
          <cell r="Y135" t="str">
            <v xml:space="preserve">  -----------------------</v>
          </cell>
          <cell r="Z135" t="str">
            <v xml:space="preserve">  -----------------------</v>
          </cell>
          <cell r="AA135" t="str">
            <v xml:space="preserve">  -----------------------</v>
          </cell>
          <cell r="AB135" t="str">
            <v xml:space="preserve">  -----------------------</v>
          </cell>
          <cell r="AC135" t="str">
            <v xml:space="preserve">  -----------------------</v>
          </cell>
          <cell r="AD135" t="str">
            <v xml:space="preserve">  -----------------------</v>
          </cell>
          <cell r="AE135" t="str">
            <v xml:space="preserve">  -----------------------</v>
          </cell>
          <cell r="AF135" t="str">
            <v xml:space="preserve">  -----------------------</v>
          </cell>
          <cell r="AG135" t="str">
            <v xml:space="preserve">  -----------------------</v>
          </cell>
          <cell r="AH135" t="str">
            <v xml:space="preserve">  -----------------------</v>
          </cell>
          <cell r="AI135" t="str">
            <v xml:space="preserve">  -----------------------</v>
          </cell>
          <cell r="AJ135" t="str">
            <v xml:space="preserve">  -----------------------</v>
          </cell>
          <cell r="AK135" t="str">
            <v xml:space="preserve">  -----------------------</v>
          </cell>
          <cell r="AL135" t="str">
            <v xml:space="preserve">  -----------------------</v>
          </cell>
          <cell r="AM135" t="str">
            <v xml:space="preserve">  -----------------------</v>
          </cell>
        </row>
        <row r="136">
          <cell r="C136">
            <v>12000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4279.3999999999996</v>
          </cell>
          <cell r="J136">
            <v>0</v>
          </cell>
          <cell r="K136">
            <v>0</v>
          </cell>
          <cell r="L136">
            <v>16279.4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1230.44</v>
          </cell>
          <cell r="S136">
            <v>0</v>
          </cell>
          <cell r="T136">
            <v>1230.44</v>
          </cell>
          <cell r="U136">
            <v>437.28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1667.72</v>
          </cell>
          <cell r="AH136">
            <v>14611.68</v>
          </cell>
          <cell r="AI136">
            <v>316.44</v>
          </cell>
          <cell r="AJ136">
            <v>569.64</v>
          </cell>
          <cell r="AK136">
            <v>1434.92</v>
          </cell>
          <cell r="AL136">
            <v>361.68</v>
          </cell>
          <cell r="AM136">
            <v>325.60000000000002</v>
          </cell>
        </row>
        <row r="138">
          <cell r="A138" t="str">
            <v>Departamento 4117 CDE COMISION DE JUSTICIA PARTIDARIA</v>
          </cell>
        </row>
        <row r="139">
          <cell r="A139" t="str">
            <v>00071</v>
          </cell>
          <cell r="B139" t="str">
            <v>Huerta Gomez Elizabeth</v>
          </cell>
          <cell r="C139">
            <v>13087.5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13087.5</v>
          </cell>
          <cell r="M139">
            <v>0</v>
          </cell>
          <cell r="N139">
            <v>0</v>
          </cell>
          <cell r="O139">
            <v>3760.74</v>
          </cell>
          <cell r="P139">
            <v>0</v>
          </cell>
          <cell r="Q139">
            <v>0</v>
          </cell>
          <cell r="R139">
            <v>1377.34</v>
          </cell>
          <cell r="S139">
            <v>0</v>
          </cell>
          <cell r="T139">
            <v>1377.34</v>
          </cell>
          <cell r="U139">
            <v>387.64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5525.72</v>
          </cell>
          <cell r="AH139">
            <v>7561.78</v>
          </cell>
          <cell r="AI139">
            <v>264.8</v>
          </cell>
          <cell r="AJ139">
            <v>476.64</v>
          </cell>
          <cell r="AK139">
            <v>891</v>
          </cell>
          <cell r="AL139">
            <v>302.64</v>
          </cell>
          <cell r="AM139">
            <v>261.76</v>
          </cell>
        </row>
        <row r="140">
          <cell r="A140" t="str">
            <v>Total Depto</v>
          </cell>
          <cell r="C140" t="str">
            <v xml:space="preserve">  -----------------------</v>
          </cell>
          <cell r="D140" t="str">
            <v xml:space="preserve">  -----------------------</v>
          </cell>
          <cell r="E140" t="str">
            <v xml:space="preserve">  -----------------------</v>
          </cell>
          <cell r="F140" t="str">
            <v xml:space="preserve">  -----------------------</v>
          </cell>
          <cell r="G140" t="str">
            <v xml:space="preserve">  -----------------------</v>
          </cell>
          <cell r="H140" t="str">
            <v xml:space="preserve">  -----------------------</v>
          </cell>
          <cell r="I140" t="str">
            <v xml:space="preserve">  -----------------------</v>
          </cell>
          <cell r="J140" t="str">
            <v xml:space="preserve">  -----------------------</v>
          </cell>
          <cell r="K140" t="str">
            <v xml:space="preserve">  -----------------------</v>
          </cell>
          <cell r="L140" t="str">
            <v xml:space="preserve">  -----------------------</v>
          </cell>
          <cell r="M140" t="str">
            <v xml:space="preserve">  -----------------------</v>
          </cell>
          <cell r="N140" t="str">
            <v xml:space="preserve">  -----------------------</v>
          </cell>
          <cell r="O140" t="str">
            <v xml:space="preserve">  -----------------------</v>
          </cell>
          <cell r="P140" t="str">
            <v xml:space="preserve">  -----------------------</v>
          </cell>
          <cell r="Q140" t="str">
            <v xml:space="preserve">  -----------------------</v>
          </cell>
          <cell r="R140" t="str">
            <v xml:space="preserve">  -----------------------</v>
          </cell>
          <cell r="S140" t="str">
            <v xml:space="preserve">  -----------------------</v>
          </cell>
          <cell r="T140" t="str">
            <v xml:space="preserve">  -----------------------</v>
          </cell>
          <cell r="U140" t="str">
            <v xml:space="preserve">  -----------------------</v>
          </cell>
          <cell r="V140" t="str">
            <v xml:space="preserve">  -----------------------</v>
          </cell>
          <cell r="W140" t="str">
            <v xml:space="preserve">  -----------------------</v>
          </cell>
          <cell r="X140" t="str">
            <v xml:space="preserve">  -----------------------</v>
          </cell>
          <cell r="Y140" t="str">
            <v xml:space="preserve">  -----------------------</v>
          </cell>
          <cell r="Z140" t="str">
            <v xml:space="preserve">  -----------------------</v>
          </cell>
          <cell r="AA140" t="str">
            <v xml:space="preserve">  -----------------------</v>
          </cell>
          <cell r="AB140" t="str">
            <v xml:space="preserve">  -----------------------</v>
          </cell>
          <cell r="AC140" t="str">
            <v xml:space="preserve">  -----------------------</v>
          </cell>
          <cell r="AD140" t="str">
            <v xml:space="preserve">  -----------------------</v>
          </cell>
          <cell r="AE140" t="str">
            <v xml:space="preserve">  -----------------------</v>
          </cell>
          <cell r="AF140" t="str">
            <v xml:space="preserve">  -----------------------</v>
          </cell>
          <cell r="AG140" t="str">
            <v xml:space="preserve">  -----------------------</v>
          </cell>
          <cell r="AH140" t="str">
            <v xml:space="preserve">  -----------------------</v>
          </cell>
          <cell r="AI140" t="str">
            <v xml:space="preserve">  -----------------------</v>
          </cell>
          <cell r="AJ140" t="str">
            <v xml:space="preserve">  -----------------------</v>
          </cell>
          <cell r="AK140" t="str">
            <v xml:space="preserve">  -----------------------</v>
          </cell>
          <cell r="AL140" t="str">
            <v xml:space="preserve">  -----------------------</v>
          </cell>
          <cell r="AM140" t="str">
            <v xml:space="preserve">  -----------------------</v>
          </cell>
        </row>
        <row r="141">
          <cell r="C141">
            <v>13087.5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13087.5</v>
          </cell>
          <cell r="M141">
            <v>0</v>
          </cell>
          <cell r="N141">
            <v>0</v>
          </cell>
          <cell r="O141">
            <v>3760.74</v>
          </cell>
          <cell r="P141">
            <v>0</v>
          </cell>
          <cell r="Q141">
            <v>0</v>
          </cell>
          <cell r="R141">
            <v>1377.34</v>
          </cell>
          <cell r="S141">
            <v>0</v>
          </cell>
          <cell r="T141">
            <v>1377.34</v>
          </cell>
          <cell r="U141">
            <v>387.64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5525.72</v>
          </cell>
          <cell r="AH141">
            <v>7561.78</v>
          </cell>
          <cell r="AI141">
            <v>264.8</v>
          </cell>
          <cell r="AJ141">
            <v>476.64</v>
          </cell>
          <cell r="AK141">
            <v>891</v>
          </cell>
          <cell r="AL141">
            <v>302.64</v>
          </cell>
          <cell r="AM141">
            <v>261.76</v>
          </cell>
        </row>
        <row r="143">
          <cell r="A143" t="str">
            <v>Departamento 4118 CDE COMISION ESTATAL DE PROCESOS INTERN</v>
          </cell>
        </row>
        <row r="144">
          <cell r="A144" t="str">
            <v>00042</v>
          </cell>
          <cell r="B144" t="str">
            <v>Muciño Velazquez Erika Viviana</v>
          </cell>
          <cell r="C144">
            <v>9800.7000000000007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9800.7000000000007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811.94</v>
          </cell>
          <cell r="S144">
            <v>0</v>
          </cell>
          <cell r="T144">
            <v>811.94</v>
          </cell>
          <cell r="U144">
            <v>282.18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1094.1199999999999</v>
          </cell>
          <cell r="AH144">
            <v>8706.58</v>
          </cell>
          <cell r="AI144">
            <v>198.3</v>
          </cell>
          <cell r="AJ144">
            <v>356.94</v>
          </cell>
          <cell r="AK144">
            <v>782.7</v>
          </cell>
          <cell r="AL144">
            <v>226.64</v>
          </cell>
          <cell r="AM144">
            <v>196.02</v>
          </cell>
        </row>
        <row r="145">
          <cell r="A145" t="str">
            <v>00856</v>
          </cell>
          <cell r="B145" t="str">
            <v>Iñiguez Ibarra Gustavo</v>
          </cell>
          <cell r="C145">
            <v>9990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1120.74</v>
          </cell>
          <cell r="J145">
            <v>0</v>
          </cell>
          <cell r="K145">
            <v>0</v>
          </cell>
          <cell r="L145">
            <v>11110.74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1023.1</v>
          </cell>
          <cell r="S145">
            <v>0</v>
          </cell>
          <cell r="T145">
            <v>1023.1</v>
          </cell>
          <cell r="U145">
            <v>318.83999999999997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1341.94</v>
          </cell>
          <cell r="AH145">
            <v>9768.7999999999993</v>
          </cell>
          <cell r="AI145">
            <v>221.42</v>
          </cell>
          <cell r="AJ145">
            <v>398.56</v>
          </cell>
          <cell r="AK145">
            <v>820.36</v>
          </cell>
          <cell r="AL145">
            <v>253.06</v>
          </cell>
          <cell r="AM145">
            <v>222.22</v>
          </cell>
        </row>
        <row r="146">
          <cell r="A146" t="str">
            <v>Total Depto</v>
          </cell>
          <cell r="C146" t="str">
            <v xml:space="preserve">  -----------------------</v>
          </cell>
          <cell r="D146" t="str">
            <v xml:space="preserve">  -----------------------</v>
          </cell>
          <cell r="E146" t="str">
            <v xml:space="preserve">  -----------------------</v>
          </cell>
          <cell r="F146" t="str">
            <v xml:space="preserve">  -----------------------</v>
          </cell>
          <cell r="G146" t="str">
            <v xml:space="preserve">  -----------------------</v>
          </cell>
          <cell r="H146" t="str">
            <v xml:space="preserve">  -----------------------</v>
          </cell>
          <cell r="I146" t="str">
            <v xml:space="preserve">  -----------------------</v>
          </cell>
          <cell r="J146" t="str">
            <v xml:space="preserve">  -----------------------</v>
          </cell>
          <cell r="K146" t="str">
            <v xml:space="preserve">  -----------------------</v>
          </cell>
          <cell r="L146" t="str">
            <v xml:space="preserve">  -----------------------</v>
          </cell>
          <cell r="M146" t="str">
            <v xml:space="preserve">  -----------------------</v>
          </cell>
          <cell r="N146" t="str">
            <v xml:space="preserve">  -----------------------</v>
          </cell>
          <cell r="O146" t="str">
            <v xml:space="preserve">  -----------------------</v>
          </cell>
          <cell r="P146" t="str">
            <v xml:space="preserve">  -----------------------</v>
          </cell>
          <cell r="Q146" t="str">
            <v xml:space="preserve">  -----------------------</v>
          </cell>
          <cell r="R146" t="str">
            <v xml:space="preserve">  -----------------------</v>
          </cell>
          <cell r="S146" t="str">
            <v xml:space="preserve">  -----------------------</v>
          </cell>
          <cell r="T146" t="str">
            <v xml:space="preserve">  -----------------------</v>
          </cell>
          <cell r="U146" t="str">
            <v xml:space="preserve">  -----------------------</v>
          </cell>
          <cell r="V146" t="str">
            <v xml:space="preserve">  -----------------------</v>
          </cell>
          <cell r="W146" t="str">
            <v xml:space="preserve">  -----------------------</v>
          </cell>
          <cell r="X146" t="str">
            <v xml:space="preserve">  -----------------------</v>
          </cell>
          <cell r="Y146" t="str">
            <v xml:space="preserve">  -----------------------</v>
          </cell>
          <cell r="Z146" t="str">
            <v xml:space="preserve">  -----------------------</v>
          </cell>
          <cell r="AA146" t="str">
            <v xml:space="preserve">  -----------------------</v>
          </cell>
          <cell r="AB146" t="str">
            <v xml:space="preserve">  -----------------------</v>
          </cell>
          <cell r="AC146" t="str">
            <v xml:space="preserve">  -----------------------</v>
          </cell>
          <cell r="AD146" t="str">
            <v xml:space="preserve">  -----------------------</v>
          </cell>
          <cell r="AE146" t="str">
            <v xml:space="preserve">  -----------------------</v>
          </cell>
          <cell r="AF146" t="str">
            <v xml:space="preserve">  -----------------------</v>
          </cell>
          <cell r="AG146" t="str">
            <v xml:space="preserve">  -----------------------</v>
          </cell>
          <cell r="AH146" t="str">
            <v xml:space="preserve">  -----------------------</v>
          </cell>
          <cell r="AI146" t="str">
            <v xml:space="preserve">  -----------------------</v>
          </cell>
          <cell r="AJ146" t="str">
            <v xml:space="preserve">  -----------------------</v>
          </cell>
          <cell r="AK146" t="str">
            <v xml:space="preserve">  -----------------------</v>
          </cell>
          <cell r="AL146" t="str">
            <v xml:space="preserve">  -----------------------</v>
          </cell>
          <cell r="AM146" t="str">
            <v xml:space="preserve">  -----------------------</v>
          </cell>
        </row>
        <row r="147">
          <cell r="C147">
            <v>19790.7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1120.74</v>
          </cell>
          <cell r="J147">
            <v>0</v>
          </cell>
          <cell r="K147">
            <v>0</v>
          </cell>
          <cell r="L147">
            <v>20911.439999999999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1835.04</v>
          </cell>
          <cell r="S147">
            <v>0</v>
          </cell>
          <cell r="T147">
            <v>1835.04</v>
          </cell>
          <cell r="U147">
            <v>601.02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2436.06</v>
          </cell>
          <cell r="AH147">
            <v>18475.38</v>
          </cell>
          <cell r="AI147">
            <v>419.72</v>
          </cell>
          <cell r="AJ147">
            <v>755.5</v>
          </cell>
          <cell r="AK147">
            <v>1603.06</v>
          </cell>
          <cell r="AL147">
            <v>479.7</v>
          </cell>
          <cell r="AM147">
            <v>418.24</v>
          </cell>
        </row>
        <row r="149">
          <cell r="A149" t="str">
            <v>Departamento 4123 CDE SECRETARIA DE ATENCION P DISCAPACIDA</v>
          </cell>
        </row>
        <row r="150">
          <cell r="A150" t="str">
            <v>00276</v>
          </cell>
          <cell r="B150" t="str">
            <v>Mata Avila Jesus</v>
          </cell>
          <cell r="C150">
            <v>10275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10275</v>
          </cell>
          <cell r="M150">
            <v>15</v>
          </cell>
          <cell r="N150">
            <v>1299.08</v>
          </cell>
          <cell r="O150">
            <v>0</v>
          </cell>
          <cell r="P150">
            <v>0</v>
          </cell>
          <cell r="Q150">
            <v>0</v>
          </cell>
          <cell r="R150">
            <v>887.84</v>
          </cell>
          <cell r="S150">
            <v>0</v>
          </cell>
          <cell r="T150">
            <v>887.84</v>
          </cell>
          <cell r="U150">
            <v>297.44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2499.36</v>
          </cell>
          <cell r="AH150">
            <v>7775.64</v>
          </cell>
          <cell r="AI150">
            <v>207.9</v>
          </cell>
          <cell r="AJ150">
            <v>374.22</v>
          </cell>
          <cell r="AK150">
            <v>798.34</v>
          </cell>
          <cell r="AL150">
            <v>237.6</v>
          </cell>
          <cell r="AM150">
            <v>205.5</v>
          </cell>
        </row>
        <row r="151">
          <cell r="A151" t="str">
            <v>Total Depto</v>
          </cell>
          <cell r="C151" t="str">
            <v xml:space="preserve">  -----------------------</v>
          </cell>
          <cell r="D151" t="str">
            <v xml:space="preserve">  -----------------------</v>
          </cell>
          <cell r="E151" t="str">
            <v xml:space="preserve">  -----------------------</v>
          </cell>
          <cell r="F151" t="str">
            <v xml:space="preserve">  -----------------------</v>
          </cell>
          <cell r="G151" t="str">
            <v xml:space="preserve">  -----------------------</v>
          </cell>
          <cell r="H151" t="str">
            <v xml:space="preserve">  -----------------------</v>
          </cell>
          <cell r="I151" t="str">
            <v xml:space="preserve">  -----------------------</v>
          </cell>
          <cell r="J151" t="str">
            <v xml:space="preserve">  -----------------------</v>
          </cell>
          <cell r="K151" t="str">
            <v xml:space="preserve">  -----------------------</v>
          </cell>
          <cell r="L151" t="str">
            <v xml:space="preserve">  -----------------------</v>
          </cell>
          <cell r="M151" t="str">
            <v xml:space="preserve">  -----------------------</v>
          </cell>
          <cell r="N151" t="str">
            <v xml:space="preserve">  -----------------------</v>
          </cell>
          <cell r="O151" t="str">
            <v xml:space="preserve">  -----------------------</v>
          </cell>
          <cell r="P151" t="str">
            <v xml:space="preserve">  -----------------------</v>
          </cell>
          <cell r="Q151" t="str">
            <v xml:space="preserve">  -----------------------</v>
          </cell>
          <cell r="R151" t="str">
            <v xml:space="preserve">  -----------------------</v>
          </cell>
          <cell r="S151" t="str">
            <v xml:space="preserve">  -----------------------</v>
          </cell>
          <cell r="T151" t="str">
            <v xml:space="preserve">  -----------------------</v>
          </cell>
          <cell r="U151" t="str">
            <v xml:space="preserve">  -----------------------</v>
          </cell>
          <cell r="V151" t="str">
            <v xml:space="preserve">  -----------------------</v>
          </cell>
          <cell r="W151" t="str">
            <v xml:space="preserve">  -----------------------</v>
          </cell>
          <cell r="X151" t="str">
            <v xml:space="preserve">  -----------------------</v>
          </cell>
          <cell r="Y151" t="str">
            <v xml:space="preserve">  -----------------------</v>
          </cell>
          <cell r="Z151" t="str">
            <v xml:space="preserve">  -----------------------</v>
          </cell>
          <cell r="AA151" t="str">
            <v xml:space="preserve">  -----------------------</v>
          </cell>
          <cell r="AB151" t="str">
            <v xml:space="preserve">  -----------------------</v>
          </cell>
          <cell r="AC151" t="str">
            <v xml:space="preserve">  -----------------------</v>
          </cell>
          <cell r="AD151" t="str">
            <v xml:space="preserve">  -----------------------</v>
          </cell>
          <cell r="AE151" t="str">
            <v xml:space="preserve">  -----------------------</v>
          </cell>
          <cell r="AF151" t="str">
            <v xml:space="preserve">  -----------------------</v>
          </cell>
          <cell r="AG151" t="str">
            <v xml:space="preserve">  -----------------------</v>
          </cell>
          <cell r="AH151" t="str">
            <v xml:space="preserve">  -----------------------</v>
          </cell>
          <cell r="AI151" t="str">
            <v xml:space="preserve">  -----------------------</v>
          </cell>
          <cell r="AJ151" t="str">
            <v xml:space="preserve">  -----------------------</v>
          </cell>
          <cell r="AK151" t="str">
            <v xml:space="preserve">  -----------------------</v>
          </cell>
          <cell r="AL151" t="str">
            <v xml:space="preserve">  -----------------------</v>
          </cell>
          <cell r="AM151" t="str">
            <v xml:space="preserve">  -----------------------</v>
          </cell>
        </row>
        <row r="152">
          <cell r="C152">
            <v>10275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10275</v>
          </cell>
          <cell r="M152">
            <v>15</v>
          </cell>
          <cell r="N152">
            <v>1299.08</v>
          </cell>
          <cell r="O152">
            <v>0</v>
          </cell>
          <cell r="P152">
            <v>0</v>
          </cell>
          <cell r="Q152">
            <v>0</v>
          </cell>
          <cell r="R152">
            <v>887.84</v>
          </cell>
          <cell r="S152">
            <v>0</v>
          </cell>
          <cell r="T152">
            <v>887.84</v>
          </cell>
          <cell r="U152">
            <v>297.44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2499.36</v>
          </cell>
          <cell r="AH152">
            <v>7775.64</v>
          </cell>
          <cell r="AI152">
            <v>207.9</v>
          </cell>
          <cell r="AJ152">
            <v>374.22</v>
          </cell>
          <cell r="AK152">
            <v>798.34</v>
          </cell>
          <cell r="AL152">
            <v>237.6</v>
          </cell>
          <cell r="AM152">
            <v>205.5</v>
          </cell>
        </row>
        <row r="154">
          <cell r="A154" t="str">
            <v>Departamento 4221 COM MUN TONALA</v>
          </cell>
        </row>
        <row r="155">
          <cell r="A155" t="str">
            <v>00848</v>
          </cell>
          <cell r="B155" t="str">
            <v>Rivas Padilla Margarita</v>
          </cell>
          <cell r="C155">
            <v>9999.9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6603.04</v>
          </cell>
          <cell r="J155">
            <v>0</v>
          </cell>
          <cell r="K155">
            <v>0</v>
          </cell>
          <cell r="L155">
            <v>16602.939999999999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2124.1799999999998</v>
          </cell>
          <cell r="S155">
            <v>0</v>
          </cell>
          <cell r="T155">
            <v>2124.1799999999998</v>
          </cell>
          <cell r="U155">
            <v>468.82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2593</v>
          </cell>
          <cell r="AH155">
            <v>14009.94</v>
          </cell>
          <cell r="AI155">
            <v>316</v>
          </cell>
          <cell r="AJ155">
            <v>568.78</v>
          </cell>
          <cell r="AK155">
            <v>974.38</v>
          </cell>
          <cell r="AL155">
            <v>361.14</v>
          </cell>
          <cell r="AM155">
            <v>332.06</v>
          </cell>
        </row>
        <row r="156">
          <cell r="A156" t="str">
            <v>Total Depto</v>
          </cell>
          <cell r="C156" t="str">
            <v xml:space="preserve">  -----------------------</v>
          </cell>
          <cell r="D156" t="str">
            <v xml:space="preserve">  -----------------------</v>
          </cell>
          <cell r="E156" t="str">
            <v xml:space="preserve">  -----------------------</v>
          </cell>
          <cell r="F156" t="str">
            <v xml:space="preserve">  -----------------------</v>
          </cell>
          <cell r="G156" t="str">
            <v xml:space="preserve">  -----------------------</v>
          </cell>
          <cell r="H156" t="str">
            <v xml:space="preserve">  -----------------------</v>
          </cell>
          <cell r="I156" t="str">
            <v xml:space="preserve">  -----------------------</v>
          </cell>
          <cell r="J156" t="str">
            <v xml:space="preserve">  -----------------------</v>
          </cell>
          <cell r="K156" t="str">
            <v xml:space="preserve">  -----------------------</v>
          </cell>
          <cell r="L156" t="str">
            <v xml:space="preserve">  -----------------------</v>
          </cell>
          <cell r="M156" t="str">
            <v xml:space="preserve">  -----------------------</v>
          </cell>
          <cell r="N156" t="str">
            <v xml:space="preserve">  -----------------------</v>
          </cell>
          <cell r="O156" t="str">
            <v xml:space="preserve">  -----------------------</v>
          </cell>
          <cell r="P156" t="str">
            <v xml:space="preserve">  -----------------------</v>
          </cell>
          <cell r="Q156" t="str">
            <v xml:space="preserve">  -----------------------</v>
          </cell>
          <cell r="R156" t="str">
            <v xml:space="preserve">  -----------------------</v>
          </cell>
          <cell r="S156" t="str">
            <v xml:space="preserve">  -----------------------</v>
          </cell>
          <cell r="T156" t="str">
            <v xml:space="preserve">  -----------------------</v>
          </cell>
          <cell r="U156" t="str">
            <v xml:space="preserve">  -----------------------</v>
          </cell>
          <cell r="V156" t="str">
            <v xml:space="preserve">  -----------------------</v>
          </cell>
          <cell r="W156" t="str">
            <v xml:space="preserve">  -----------------------</v>
          </cell>
          <cell r="X156" t="str">
            <v xml:space="preserve">  -----------------------</v>
          </cell>
          <cell r="Y156" t="str">
            <v xml:space="preserve">  -----------------------</v>
          </cell>
          <cell r="Z156" t="str">
            <v xml:space="preserve">  -----------------------</v>
          </cell>
          <cell r="AA156" t="str">
            <v xml:space="preserve">  -----------------------</v>
          </cell>
          <cell r="AB156" t="str">
            <v xml:space="preserve">  -----------------------</v>
          </cell>
          <cell r="AC156" t="str">
            <v xml:space="preserve">  -----------------------</v>
          </cell>
          <cell r="AD156" t="str">
            <v xml:space="preserve">  -----------------------</v>
          </cell>
          <cell r="AE156" t="str">
            <v xml:space="preserve">  -----------------------</v>
          </cell>
          <cell r="AF156" t="str">
            <v xml:space="preserve">  -----------------------</v>
          </cell>
          <cell r="AG156" t="str">
            <v xml:space="preserve">  -----------------------</v>
          </cell>
          <cell r="AH156" t="str">
            <v xml:space="preserve">  -----------------------</v>
          </cell>
          <cell r="AI156" t="str">
            <v xml:space="preserve">  -----------------------</v>
          </cell>
          <cell r="AJ156" t="str">
            <v xml:space="preserve">  -----------------------</v>
          </cell>
          <cell r="AK156" t="str">
            <v xml:space="preserve">  -----------------------</v>
          </cell>
          <cell r="AL156" t="str">
            <v xml:space="preserve">  -----------------------</v>
          </cell>
          <cell r="AM156" t="str">
            <v xml:space="preserve">  -----------------------</v>
          </cell>
        </row>
        <row r="157">
          <cell r="C157">
            <v>9999.9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6603.04</v>
          </cell>
          <cell r="J157">
            <v>0</v>
          </cell>
          <cell r="K157">
            <v>0</v>
          </cell>
          <cell r="L157">
            <v>16602.939999999999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2124.1799999999998</v>
          </cell>
          <cell r="S157">
            <v>0</v>
          </cell>
          <cell r="T157">
            <v>2124.1799999999998</v>
          </cell>
          <cell r="U157">
            <v>468.82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2593</v>
          </cell>
          <cell r="AH157">
            <v>14009.94</v>
          </cell>
          <cell r="AI157">
            <v>316</v>
          </cell>
          <cell r="AJ157">
            <v>568.78</v>
          </cell>
          <cell r="AK157">
            <v>974.38</v>
          </cell>
          <cell r="AL157">
            <v>361.14</v>
          </cell>
          <cell r="AM157">
            <v>332.06</v>
          </cell>
        </row>
        <row r="159">
          <cell r="A159" t="str">
            <v>Departamento 4301 SECT MOVIMIENTO TERRITORIAL</v>
          </cell>
        </row>
        <row r="160">
          <cell r="A160" t="str">
            <v>00015</v>
          </cell>
          <cell r="B160" t="str">
            <v>López Hueso Tayde Lucina</v>
          </cell>
          <cell r="C160">
            <v>14409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14409</v>
          </cell>
          <cell r="M160">
            <v>15</v>
          </cell>
          <cell r="N160">
            <v>3974.12</v>
          </cell>
          <cell r="O160">
            <v>0</v>
          </cell>
          <cell r="P160">
            <v>0</v>
          </cell>
          <cell r="Q160">
            <v>0</v>
          </cell>
          <cell r="R160">
            <v>1655.56</v>
          </cell>
          <cell r="S160">
            <v>0</v>
          </cell>
          <cell r="T160">
            <v>1655.56</v>
          </cell>
          <cell r="U160">
            <v>430.04</v>
          </cell>
          <cell r="V160">
            <v>500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6574.72</v>
          </cell>
          <cell r="AH160">
            <v>7834.28</v>
          </cell>
          <cell r="AI160">
            <v>291.54000000000002</v>
          </cell>
          <cell r="AJ160">
            <v>524.76</v>
          </cell>
          <cell r="AK160">
            <v>934.54</v>
          </cell>
          <cell r="AL160">
            <v>333.18</v>
          </cell>
          <cell r="AM160">
            <v>288.18</v>
          </cell>
        </row>
        <row r="161">
          <cell r="A161" t="str">
            <v>Total Depto</v>
          </cell>
          <cell r="C161" t="str">
            <v xml:space="preserve">  -----------------------</v>
          </cell>
          <cell r="D161" t="str">
            <v xml:space="preserve">  -----------------------</v>
          </cell>
          <cell r="E161" t="str">
            <v xml:space="preserve">  -----------------------</v>
          </cell>
          <cell r="F161" t="str">
            <v xml:space="preserve">  -----------------------</v>
          </cell>
          <cell r="G161" t="str">
            <v xml:space="preserve">  -----------------------</v>
          </cell>
          <cell r="H161" t="str">
            <v xml:space="preserve">  -----------------------</v>
          </cell>
          <cell r="I161" t="str">
            <v xml:space="preserve">  -----------------------</v>
          </cell>
          <cell r="J161" t="str">
            <v xml:space="preserve">  -----------------------</v>
          </cell>
          <cell r="K161" t="str">
            <v xml:space="preserve">  -----------------------</v>
          </cell>
          <cell r="L161" t="str">
            <v xml:space="preserve">  -----------------------</v>
          </cell>
          <cell r="M161" t="str">
            <v xml:space="preserve">  -----------------------</v>
          </cell>
          <cell r="N161" t="str">
            <v xml:space="preserve">  -----------------------</v>
          </cell>
          <cell r="O161" t="str">
            <v xml:space="preserve">  -----------------------</v>
          </cell>
          <cell r="P161" t="str">
            <v xml:space="preserve">  -----------------------</v>
          </cell>
          <cell r="Q161" t="str">
            <v xml:space="preserve">  -----------------------</v>
          </cell>
          <cell r="R161" t="str">
            <v xml:space="preserve">  -----------------------</v>
          </cell>
          <cell r="S161" t="str">
            <v xml:space="preserve">  -----------------------</v>
          </cell>
          <cell r="T161" t="str">
            <v xml:space="preserve">  -----------------------</v>
          </cell>
          <cell r="U161" t="str">
            <v xml:space="preserve">  -----------------------</v>
          </cell>
          <cell r="V161" t="str">
            <v xml:space="preserve">  -----------------------</v>
          </cell>
          <cell r="W161" t="str">
            <v xml:space="preserve">  -----------------------</v>
          </cell>
          <cell r="X161" t="str">
            <v xml:space="preserve">  -----------------------</v>
          </cell>
          <cell r="Y161" t="str">
            <v xml:space="preserve">  -----------------------</v>
          </cell>
          <cell r="Z161" t="str">
            <v xml:space="preserve">  -----------------------</v>
          </cell>
          <cell r="AA161" t="str">
            <v xml:space="preserve">  -----------------------</v>
          </cell>
          <cell r="AB161" t="str">
            <v xml:space="preserve">  -----------------------</v>
          </cell>
          <cell r="AC161" t="str">
            <v xml:space="preserve">  -----------------------</v>
          </cell>
          <cell r="AD161" t="str">
            <v xml:space="preserve">  -----------------------</v>
          </cell>
          <cell r="AE161" t="str">
            <v xml:space="preserve">  -----------------------</v>
          </cell>
          <cell r="AF161" t="str">
            <v xml:space="preserve">  -----------------------</v>
          </cell>
          <cell r="AG161" t="str">
            <v xml:space="preserve">  -----------------------</v>
          </cell>
          <cell r="AH161" t="str">
            <v xml:space="preserve">  -----------------------</v>
          </cell>
          <cell r="AI161" t="str">
            <v xml:space="preserve">  -----------------------</v>
          </cell>
          <cell r="AJ161" t="str">
            <v xml:space="preserve">  -----------------------</v>
          </cell>
          <cell r="AK161" t="str">
            <v xml:space="preserve">  -----------------------</v>
          </cell>
          <cell r="AL161" t="str">
            <v xml:space="preserve">  -----------------------</v>
          </cell>
          <cell r="AM161" t="str">
            <v xml:space="preserve">  -----------------------</v>
          </cell>
        </row>
        <row r="162">
          <cell r="C162">
            <v>14409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14409</v>
          </cell>
          <cell r="M162">
            <v>15</v>
          </cell>
          <cell r="N162">
            <v>3974.12</v>
          </cell>
          <cell r="O162">
            <v>0</v>
          </cell>
          <cell r="P162">
            <v>0</v>
          </cell>
          <cell r="Q162">
            <v>0</v>
          </cell>
          <cell r="R162">
            <v>1655.56</v>
          </cell>
          <cell r="S162">
            <v>0</v>
          </cell>
          <cell r="T162">
            <v>1655.56</v>
          </cell>
          <cell r="U162">
            <v>430.04</v>
          </cell>
          <cell r="V162">
            <v>500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6574.72</v>
          </cell>
          <cell r="AH162">
            <v>7834.28</v>
          </cell>
          <cell r="AI162">
            <v>291.54000000000002</v>
          </cell>
          <cell r="AJ162">
            <v>524.76</v>
          </cell>
          <cell r="AK162">
            <v>934.54</v>
          </cell>
          <cell r="AL162">
            <v>333.18</v>
          </cell>
          <cell r="AM162">
            <v>288.18</v>
          </cell>
        </row>
        <row r="164">
          <cell r="A164" t="str">
            <v>Departamento 4303 SECT FRENTE JUVENIL REVOLUCIONARIO</v>
          </cell>
        </row>
        <row r="165">
          <cell r="A165" t="str">
            <v>00858</v>
          </cell>
          <cell r="B165" t="str">
            <v>Chavez Mora Jesus Armando</v>
          </cell>
          <cell r="C165">
            <v>6000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2139.6999999999998</v>
          </cell>
          <cell r="J165">
            <v>0</v>
          </cell>
          <cell r="K165">
            <v>0</v>
          </cell>
          <cell r="L165">
            <v>8139.7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615.22</v>
          </cell>
          <cell r="S165">
            <v>0</v>
          </cell>
          <cell r="T165">
            <v>615.22</v>
          </cell>
          <cell r="U165">
            <v>218.64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833.86</v>
          </cell>
          <cell r="AH165">
            <v>7305.84</v>
          </cell>
          <cell r="AI165">
            <v>158.22</v>
          </cell>
          <cell r="AJ165">
            <v>284.82</v>
          </cell>
          <cell r="AK165">
            <v>717.46</v>
          </cell>
          <cell r="AL165">
            <v>180.84</v>
          </cell>
          <cell r="AM165">
            <v>162.80000000000001</v>
          </cell>
        </row>
        <row r="166">
          <cell r="A166" t="str">
            <v>00934</v>
          </cell>
          <cell r="B166" t="str">
            <v>Linares Villa Ruy Bernardo</v>
          </cell>
          <cell r="C166">
            <v>6936.9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1202.8</v>
          </cell>
          <cell r="J166">
            <v>0</v>
          </cell>
          <cell r="K166">
            <v>0</v>
          </cell>
          <cell r="L166">
            <v>8139.7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615.22</v>
          </cell>
          <cell r="S166">
            <v>0</v>
          </cell>
          <cell r="T166">
            <v>615.22</v>
          </cell>
          <cell r="U166">
            <v>223.14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838.36</v>
          </cell>
          <cell r="AH166">
            <v>7301.34</v>
          </cell>
          <cell r="AI166">
            <v>161.06</v>
          </cell>
          <cell r="AJ166">
            <v>289.92</v>
          </cell>
          <cell r="AK166">
            <v>722.06</v>
          </cell>
          <cell r="AL166">
            <v>184.08</v>
          </cell>
          <cell r="AM166">
            <v>162.80000000000001</v>
          </cell>
        </row>
        <row r="167">
          <cell r="A167" t="str">
            <v>Total Depto</v>
          </cell>
          <cell r="C167" t="str">
            <v xml:space="preserve">  -----------------------</v>
          </cell>
          <cell r="D167" t="str">
            <v xml:space="preserve">  -----------------------</v>
          </cell>
          <cell r="E167" t="str">
            <v xml:space="preserve">  -----------------------</v>
          </cell>
          <cell r="F167" t="str">
            <v xml:space="preserve">  -----------------------</v>
          </cell>
          <cell r="G167" t="str">
            <v xml:space="preserve">  -----------------------</v>
          </cell>
          <cell r="H167" t="str">
            <v xml:space="preserve">  -----------------------</v>
          </cell>
          <cell r="I167" t="str">
            <v xml:space="preserve">  -----------------------</v>
          </cell>
          <cell r="J167" t="str">
            <v xml:space="preserve">  -----------------------</v>
          </cell>
          <cell r="K167" t="str">
            <v xml:space="preserve">  -----------------------</v>
          </cell>
          <cell r="L167" t="str">
            <v xml:space="preserve">  -----------------------</v>
          </cell>
          <cell r="M167" t="str">
            <v xml:space="preserve">  -----------------------</v>
          </cell>
          <cell r="N167" t="str">
            <v xml:space="preserve">  -----------------------</v>
          </cell>
          <cell r="O167" t="str">
            <v xml:space="preserve">  -----------------------</v>
          </cell>
          <cell r="P167" t="str">
            <v xml:space="preserve">  -----------------------</v>
          </cell>
          <cell r="Q167" t="str">
            <v xml:space="preserve">  -----------------------</v>
          </cell>
          <cell r="R167" t="str">
            <v xml:space="preserve">  -----------------------</v>
          </cell>
          <cell r="S167" t="str">
            <v xml:space="preserve">  -----------------------</v>
          </cell>
          <cell r="T167" t="str">
            <v xml:space="preserve">  -----------------------</v>
          </cell>
          <cell r="U167" t="str">
            <v xml:space="preserve">  -----------------------</v>
          </cell>
          <cell r="V167" t="str">
            <v xml:space="preserve">  -----------------------</v>
          </cell>
          <cell r="W167" t="str">
            <v xml:space="preserve">  -----------------------</v>
          </cell>
          <cell r="X167" t="str">
            <v xml:space="preserve">  -----------------------</v>
          </cell>
          <cell r="Y167" t="str">
            <v xml:space="preserve">  -----------------------</v>
          </cell>
          <cell r="Z167" t="str">
            <v xml:space="preserve">  -----------------------</v>
          </cell>
          <cell r="AA167" t="str">
            <v xml:space="preserve">  -----------------------</v>
          </cell>
          <cell r="AB167" t="str">
            <v xml:space="preserve">  -----------------------</v>
          </cell>
          <cell r="AC167" t="str">
            <v xml:space="preserve">  -----------------------</v>
          </cell>
          <cell r="AD167" t="str">
            <v xml:space="preserve">  -----------------------</v>
          </cell>
          <cell r="AE167" t="str">
            <v xml:space="preserve">  -----------------------</v>
          </cell>
          <cell r="AF167" t="str">
            <v xml:space="preserve">  -----------------------</v>
          </cell>
          <cell r="AG167" t="str">
            <v xml:space="preserve">  -----------------------</v>
          </cell>
          <cell r="AH167" t="str">
            <v xml:space="preserve">  -----------------------</v>
          </cell>
          <cell r="AI167" t="str">
            <v xml:space="preserve">  -----------------------</v>
          </cell>
          <cell r="AJ167" t="str">
            <v xml:space="preserve">  -----------------------</v>
          </cell>
          <cell r="AK167" t="str">
            <v xml:space="preserve">  -----------------------</v>
          </cell>
          <cell r="AL167" t="str">
            <v xml:space="preserve">  -----------------------</v>
          </cell>
          <cell r="AM167" t="str">
            <v xml:space="preserve">  -----------------------</v>
          </cell>
        </row>
        <row r="168">
          <cell r="C168">
            <v>12936.9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3342.5</v>
          </cell>
          <cell r="J168">
            <v>0</v>
          </cell>
          <cell r="K168">
            <v>0</v>
          </cell>
          <cell r="L168">
            <v>16279.4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1230.44</v>
          </cell>
          <cell r="S168">
            <v>0</v>
          </cell>
          <cell r="T168">
            <v>1230.44</v>
          </cell>
          <cell r="U168">
            <v>441.78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1672.22</v>
          </cell>
          <cell r="AH168">
            <v>14607.18</v>
          </cell>
          <cell r="AI168">
            <v>319.27999999999997</v>
          </cell>
          <cell r="AJ168">
            <v>574.74</v>
          </cell>
          <cell r="AK168">
            <v>1439.52</v>
          </cell>
          <cell r="AL168">
            <v>364.92</v>
          </cell>
          <cell r="AM168">
            <v>325.60000000000002</v>
          </cell>
        </row>
        <row r="170">
          <cell r="A170" t="str">
            <v>Departamento 4501 ORG CNC</v>
          </cell>
        </row>
        <row r="171">
          <cell r="A171" t="str">
            <v>00096</v>
          </cell>
          <cell r="B171" t="str">
            <v>Sanchez Sanchez Micaela</v>
          </cell>
          <cell r="C171">
            <v>3400.8</v>
          </cell>
          <cell r="D171">
            <v>425.1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3825.9</v>
          </cell>
          <cell r="M171">
            <v>0</v>
          </cell>
          <cell r="N171">
            <v>0</v>
          </cell>
          <cell r="O171">
            <v>0</v>
          </cell>
          <cell r="P171">
            <v>-389.45</v>
          </cell>
          <cell r="Q171">
            <v>-200.3</v>
          </cell>
          <cell r="R171">
            <v>189.16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-200.3</v>
          </cell>
          <cell r="AH171">
            <v>4026.2</v>
          </cell>
          <cell r="AI171">
            <v>93.38</v>
          </cell>
          <cell r="AJ171">
            <v>168.09</v>
          </cell>
          <cell r="AK171">
            <v>532.16999999999996</v>
          </cell>
          <cell r="AL171">
            <v>98.3</v>
          </cell>
          <cell r="AM171">
            <v>76.52</v>
          </cell>
        </row>
        <row r="172">
          <cell r="A172" t="str">
            <v>00849</v>
          </cell>
          <cell r="B172" t="str">
            <v>Chavira Vargas Jose Trinidad</v>
          </cell>
          <cell r="C172">
            <v>6600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2105.1</v>
          </cell>
          <cell r="J172">
            <v>0</v>
          </cell>
          <cell r="K172">
            <v>0</v>
          </cell>
          <cell r="L172">
            <v>8705.1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676.74</v>
          </cell>
          <cell r="S172">
            <v>0</v>
          </cell>
          <cell r="T172">
            <v>676.74</v>
          </cell>
          <cell r="U172">
            <v>236.96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913.7</v>
          </cell>
          <cell r="AH172">
            <v>7791.4</v>
          </cell>
          <cell r="AI172">
            <v>169.78</v>
          </cell>
          <cell r="AJ172">
            <v>305.60000000000002</v>
          </cell>
          <cell r="AK172">
            <v>736.24</v>
          </cell>
          <cell r="AL172">
            <v>194.02</v>
          </cell>
          <cell r="AM172">
            <v>174.1</v>
          </cell>
        </row>
        <row r="173">
          <cell r="A173" t="str">
            <v>00853</v>
          </cell>
          <cell r="B173" t="str">
            <v>Ayala Rodriguez Eliazer</v>
          </cell>
          <cell r="C173">
            <v>12000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8000</v>
          </cell>
          <cell r="J173">
            <v>0</v>
          </cell>
          <cell r="K173">
            <v>0</v>
          </cell>
          <cell r="L173">
            <v>20000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2849.8</v>
          </cell>
          <cell r="S173">
            <v>0</v>
          </cell>
          <cell r="T173">
            <v>2849.8</v>
          </cell>
          <cell r="U173">
            <v>571.14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3420.94</v>
          </cell>
          <cell r="AH173">
            <v>16579.060000000001</v>
          </cell>
          <cell r="AI173">
            <v>380.5</v>
          </cell>
          <cell r="AJ173">
            <v>684.92</v>
          </cell>
          <cell r="AK173">
            <v>1079.44</v>
          </cell>
          <cell r="AL173">
            <v>434.86</v>
          </cell>
          <cell r="AM173">
            <v>400</v>
          </cell>
        </row>
        <row r="174">
          <cell r="A174" t="str">
            <v>00871</v>
          </cell>
          <cell r="B174" t="str">
            <v>Gonzalez Vizcaino Maria Lucia</v>
          </cell>
          <cell r="C174">
            <v>9999.9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1110.8399999999999</v>
          </cell>
          <cell r="J174">
            <v>0</v>
          </cell>
          <cell r="K174">
            <v>0</v>
          </cell>
          <cell r="L174">
            <v>11110.74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1023.1</v>
          </cell>
          <cell r="S174">
            <v>0</v>
          </cell>
          <cell r="T174">
            <v>1023.1</v>
          </cell>
          <cell r="U174">
            <v>318.92</v>
          </cell>
          <cell r="V174">
            <v>1200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2542.02</v>
          </cell>
          <cell r="AH174">
            <v>8568.7199999999993</v>
          </cell>
          <cell r="AI174">
            <v>221.46</v>
          </cell>
          <cell r="AJ174">
            <v>398.62</v>
          </cell>
          <cell r="AK174">
            <v>820.42</v>
          </cell>
          <cell r="AL174">
            <v>253.1</v>
          </cell>
          <cell r="AM174">
            <v>222.22</v>
          </cell>
        </row>
        <row r="175">
          <cell r="A175" t="str">
            <v>Total Depto</v>
          </cell>
          <cell r="C175" t="str">
            <v xml:space="preserve">  -----------------------</v>
          </cell>
          <cell r="D175" t="str">
            <v xml:space="preserve">  -----------------------</v>
          </cell>
          <cell r="E175" t="str">
            <v xml:space="preserve">  -----------------------</v>
          </cell>
          <cell r="F175" t="str">
            <v xml:space="preserve">  -----------------------</v>
          </cell>
          <cell r="G175" t="str">
            <v xml:space="preserve">  -----------------------</v>
          </cell>
          <cell r="H175" t="str">
            <v xml:space="preserve">  -----------------------</v>
          </cell>
          <cell r="I175" t="str">
            <v xml:space="preserve">  -----------------------</v>
          </cell>
          <cell r="J175" t="str">
            <v xml:space="preserve">  -----------------------</v>
          </cell>
          <cell r="K175" t="str">
            <v xml:space="preserve">  -----------------------</v>
          </cell>
          <cell r="L175" t="str">
            <v xml:space="preserve">  -----------------------</v>
          </cell>
          <cell r="M175" t="str">
            <v xml:space="preserve">  -----------------------</v>
          </cell>
          <cell r="N175" t="str">
            <v xml:space="preserve">  -----------------------</v>
          </cell>
          <cell r="O175" t="str">
            <v xml:space="preserve">  -----------------------</v>
          </cell>
          <cell r="P175" t="str">
            <v xml:space="preserve">  -----------------------</v>
          </cell>
          <cell r="Q175" t="str">
            <v xml:space="preserve">  -----------------------</v>
          </cell>
          <cell r="R175" t="str">
            <v xml:space="preserve">  -----------------------</v>
          </cell>
          <cell r="S175" t="str">
            <v xml:space="preserve">  -----------------------</v>
          </cell>
          <cell r="T175" t="str">
            <v xml:space="preserve">  -----------------------</v>
          </cell>
          <cell r="U175" t="str">
            <v xml:space="preserve">  -----------------------</v>
          </cell>
          <cell r="V175" t="str">
            <v xml:space="preserve">  -----------------------</v>
          </cell>
          <cell r="W175" t="str">
            <v xml:space="preserve">  -----------------------</v>
          </cell>
          <cell r="X175" t="str">
            <v xml:space="preserve">  -----------------------</v>
          </cell>
          <cell r="Y175" t="str">
            <v xml:space="preserve">  -----------------------</v>
          </cell>
          <cell r="Z175" t="str">
            <v xml:space="preserve">  -----------------------</v>
          </cell>
          <cell r="AA175" t="str">
            <v xml:space="preserve">  -----------------------</v>
          </cell>
          <cell r="AB175" t="str">
            <v xml:space="preserve">  -----------------------</v>
          </cell>
          <cell r="AC175" t="str">
            <v xml:space="preserve">  -----------------------</v>
          </cell>
          <cell r="AD175" t="str">
            <v xml:space="preserve">  -----------------------</v>
          </cell>
          <cell r="AE175" t="str">
            <v xml:space="preserve">  -----------------------</v>
          </cell>
          <cell r="AF175" t="str">
            <v xml:space="preserve">  -----------------------</v>
          </cell>
          <cell r="AG175" t="str">
            <v xml:space="preserve">  -----------------------</v>
          </cell>
          <cell r="AH175" t="str">
            <v xml:space="preserve">  -----------------------</v>
          </cell>
          <cell r="AI175" t="str">
            <v xml:space="preserve">  -----------------------</v>
          </cell>
          <cell r="AJ175" t="str">
            <v xml:space="preserve">  -----------------------</v>
          </cell>
          <cell r="AK175" t="str">
            <v xml:space="preserve">  -----------------------</v>
          </cell>
          <cell r="AL175" t="str">
            <v xml:space="preserve">  -----------------------</v>
          </cell>
          <cell r="AM175" t="str">
            <v xml:space="preserve">  -----------------------</v>
          </cell>
        </row>
        <row r="176">
          <cell r="C176">
            <v>32000.7</v>
          </cell>
          <cell r="D176">
            <v>425.1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11215.94</v>
          </cell>
          <cell r="J176">
            <v>0</v>
          </cell>
          <cell r="K176">
            <v>0</v>
          </cell>
          <cell r="L176">
            <v>43641.74</v>
          </cell>
          <cell r="M176">
            <v>0</v>
          </cell>
          <cell r="N176">
            <v>0</v>
          </cell>
          <cell r="O176">
            <v>0</v>
          </cell>
          <cell r="P176">
            <v>-389.45</v>
          </cell>
          <cell r="Q176">
            <v>-200.3</v>
          </cell>
          <cell r="R176">
            <v>4738.8</v>
          </cell>
          <cell r="S176">
            <v>0</v>
          </cell>
          <cell r="T176">
            <v>4549.6400000000003</v>
          </cell>
          <cell r="U176">
            <v>1127.02</v>
          </cell>
          <cell r="V176">
            <v>1200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6676.36</v>
          </cell>
          <cell r="AH176">
            <v>36965.379999999997</v>
          </cell>
          <cell r="AI176">
            <v>865.12</v>
          </cell>
          <cell r="AJ176">
            <v>1557.23</v>
          </cell>
          <cell r="AK176">
            <v>3168.27</v>
          </cell>
          <cell r="AL176">
            <v>980.28</v>
          </cell>
          <cell r="AM176">
            <v>872.84</v>
          </cell>
        </row>
        <row r="178">
          <cell r="A178" t="str">
            <v>Departamento 4502 ORG CNOP</v>
          </cell>
        </row>
        <row r="179">
          <cell r="A179" t="str">
            <v>00781</v>
          </cell>
          <cell r="B179" t="str">
            <v>Hernandez Diaz Genesis</v>
          </cell>
          <cell r="C179">
            <v>6384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6384</v>
          </cell>
          <cell r="M179">
            <v>0</v>
          </cell>
          <cell r="N179">
            <v>0</v>
          </cell>
          <cell r="O179">
            <v>2802.48</v>
          </cell>
          <cell r="P179">
            <v>-250.2</v>
          </cell>
          <cell r="Q179">
            <v>0</v>
          </cell>
          <cell r="R179">
            <v>424.2</v>
          </cell>
          <cell r="S179">
            <v>0</v>
          </cell>
          <cell r="T179">
            <v>174</v>
          </cell>
          <cell r="U179">
            <v>175.32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3151.8</v>
          </cell>
          <cell r="AH179">
            <v>3232.2</v>
          </cell>
          <cell r="AI179">
            <v>129.16</v>
          </cell>
          <cell r="AJ179">
            <v>232.5</v>
          </cell>
          <cell r="AK179">
            <v>677.64</v>
          </cell>
          <cell r="AL179">
            <v>147.62</v>
          </cell>
          <cell r="AM179">
            <v>127.68</v>
          </cell>
        </row>
        <row r="180">
          <cell r="A180" t="str">
            <v>00881</v>
          </cell>
          <cell r="B180" t="str">
            <v>Vazquez Ochoa Ismael Isaac</v>
          </cell>
          <cell r="C180">
            <v>9999.9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10000.1</v>
          </cell>
          <cell r="J180">
            <v>0</v>
          </cell>
          <cell r="K180">
            <v>0</v>
          </cell>
          <cell r="L180">
            <v>20000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2849.8</v>
          </cell>
          <cell r="S180">
            <v>0</v>
          </cell>
          <cell r="T180">
            <v>2849.8</v>
          </cell>
          <cell r="U180">
            <v>561.52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3411.32</v>
          </cell>
          <cell r="AH180">
            <v>16588.68</v>
          </cell>
          <cell r="AI180">
            <v>374.46</v>
          </cell>
          <cell r="AJ180">
            <v>674.04</v>
          </cell>
          <cell r="AK180">
            <v>1069.5999999999999</v>
          </cell>
          <cell r="AL180">
            <v>427.96</v>
          </cell>
          <cell r="AM180">
            <v>400</v>
          </cell>
        </row>
        <row r="181">
          <cell r="A181" t="str">
            <v>Total Depto</v>
          </cell>
          <cell r="C181" t="str">
            <v xml:space="preserve">  -----------------------</v>
          </cell>
          <cell r="D181" t="str">
            <v xml:space="preserve">  -----------------------</v>
          </cell>
          <cell r="E181" t="str">
            <v xml:space="preserve">  -----------------------</v>
          </cell>
          <cell r="F181" t="str">
            <v xml:space="preserve">  -----------------------</v>
          </cell>
          <cell r="G181" t="str">
            <v xml:space="preserve">  -----------------------</v>
          </cell>
          <cell r="H181" t="str">
            <v xml:space="preserve">  -----------------------</v>
          </cell>
          <cell r="I181" t="str">
            <v xml:space="preserve">  -----------------------</v>
          </cell>
          <cell r="J181" t="str">
            <v xml:space="preserve">  -----------------------</v>
          </cell>
          <cell r="K181" t="str">
            <v xml:space="preserve">  -----------------------</v>
          </cell>
          <cell r="L181" t="str">
            <v xml:space="preserve">  -----------------------</v>
          </cell>
          <cell r="M181" t="str">
            <v xml:space="preserve">  -----------------------</v>
          </cell>
          <cell r="N181" t="str">
            <v xml:space="preserve">  -----------------------</v>
          </cell>
          <cell r="O181" t="str">
            <v xml:space="preserve">  -----------------------</v>
          </cell>
          <cell r="P181" t="str">
            <v xml:space="preserve">  -----------------------</v>
          </cell>
          <cell r="Q181" t="str">
            <v xml:space="preserve">  -----------------------</v>
          </cell>
          <cell r="R181" t="str">
            <v xml:space="preserve">  -----------------------</v>
          </cell>
          <cell r="S181" t="str">
            <v xml:space="preserve">  -----------------------</v>
          </cell>
          <cell r="T181" t="str">
            <v xml:space="preserve">  -----------------------</v>
          </cell>
          <cell r="U181" t="str">
            <v xml:space="preserve">  -----------------------</v>
          </cell>
          <cell r="V181" t="str">
            <v xml:space="preserve">  -----------------------</v>
          </cell>
          <cell r="W181" t="str">
            <v xml:space="preserve">  -----------------------</v>
          </cell>
          <cell r="X181" t="str">
            <v xml:space="preserve">  -----------------------</v>
          </cell>
          <cell r="Y181" t="str">
            <v xml:space="preserve">  -----------------------</v>
          </cell>
          <cell r="Z181" t="str">
            <v xml:space="preserve">  -----------------------</v>
          </cell>
          <cell r="AA181" t="str">
            <v xml:space="preserve">  -----------------------</v>
          </cell>
          <cell r="AB181" t="str">
            <v xml:space="preserve">  -----------------------</v>
          </cell>
          <cell r="AC181" t="str">
            <v xml:space="preserve">  -----------------------</v>
          </cell>
          <cell r="AD181" t="str">
            <v xml:space="preserve">  -----------------------</v>
          </cell>
          <cell r="AE181" t="str">
            <v xml:space="preserve">  -----------------------</v>
          </cell>
          <cell r="AF181" t="str">
            <v xml:space="preserve">  -----------------------</v>
          </cell>
          <cell r="AG181" t="str">
            <v xml:space="preserve">  -----------------------</v>
          </cell>
          <cell r="AH181" t="str">
            <v xml:space="preserve">  -----------------------</v>
          </cell>
          <cell r="AI181" t="str">
            <v xml:space="preserve">  -----------------------</v>
          </cell>
          <cell r="AJ181" t="str">
            <v xml:space="preserve">  -----------------------</v>
          </cell>
          <cell r="AK181" t="str">
            <v xml:space="preserve">  -----------------------</v>
          </cell>
          <cell r="AL181" t="str">
            <v xml:space="preserve">  -----------------------</v>
          </cell>
          <cell r="AM181" t="str">
            <v xml:space="preserve">  -----------------------</v>
          </cell>
        </row>
        <row r="182">
          <cell r="C182">
            <v>16383.9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10000.1</v>
          </cell>
          <cell r="J182">
            <v>0</v>
          </cell>
          <cell r="K182">
            <v>0</v>
          </cell>
          <cell r="L182">
            <v>26384</v>
          </cell>
          <cell r="M182">
            <v>0</v>
          </cell>
          <cell r="N182">
            <v>0</v>
          </cell>
          <cell r="O182">
            <v>2802.48</v>
          </cell>
          <cell r="P182">
            <v>-250.2</v>
          </cell>
          <cell r="Q182">
            <v>0</v>
          </cell>
          <cell r="R182">
            <v>3274</v>
          </cell>
          <cell r="S182">
            <v>0</v>
          </cell>
          <cell r="T182">
            <v>3023.8</v>
          </cell>
          <cell r="U182">
            <v>736.84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6563.12</v>
          </cell>
          <cell r="AH182">
            <v>19820.88</v>
          </cell>
          <cell r="AI182">
            <v>503.62</v>
          </cell>
          <cell r="AJ182">
            <v>906.54</v>
          </cell>
          <cell r="AK182">
            <v>1747.24</v>
          </cell>
          <cell r="AL182">
            <v>575.58000000000004</v>
          </cell>
          <cell r="AM182">
            <v>527.67999999999995</v>
          </cell>
        </row>
        <row r="184">
          <cell r="A184" t="str">
            <v>Departamento 4712 COM MUN ZAPOPAN</v>
          </cell>
        </row>
        <row r="185">
          <cell r="A185" t="str">
            <v>00850</v>
          </cell>
          <cell r="B185" t="str">
            <v>Becerra Iñiguez Julio Ricardo</v>
          </cell>
          <cell r="C185">
            <v>4251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4251</v>
          </cell>
          <cell r="M185">
            <v>0</v>
          </cell>
          <cell r="N185">
            <v>0</v>
          </cell>
          <cell r="O185">
            <v>0</v>
          </cell>
          <cell r="P185">
            <v>-377.42</v>
          </cell>
          <cell r="Q185">
            <v>-133.86000000000001</v>
          </cell>
          <cell r="R185">
            <v>243.58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-133.86000000000001</v>
          </cell>
          <cell r="AH185">
            <v>4384.8599999999997</v>
          </cell>
          <cell r="AI185">
            <v>116.72</v>
          </cell>
          <cell r="AJ185">
            <v>210.12</v>
          </cell>
          <cell r="AK185">
            <v>665.22</v>
          </cell>
          <cell r="AL185">
            <v>98.3</v>
          </cell>
          <cell r="AM185">
            <v>85.02</v>
          </cell>
        </row>
        <row r="186">
          <cell r="A186" t="str">
            <v>00876</v>
          </cell>
          <cell r="B186" t="str">
            <v>Perez Palacios Jorge Antonio</v>
          </cell>
          <cell r="C186">
            <v>6000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2000</v>
          </cell>
          <cell r="J186">
            <v>0</v>
          </cell>
          <cell r="K186">
            <v>0</v>
          </cell>
          <cell r="L186">
            <v>8000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600.02</v>
          </cell>
          <cell r="S186">
            <v>0</v>
          </cell>
          <cell r="T186">
            <v>600.02</v>
          </cell>
          <cell r="U186">
            <v>214.86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814.88</v>
          </cell>
          <cell r="AH186">
            <v>7185.12</v>
          </cell>
          <cell r="AI186">
            <v>155.82</v>
          </cell>
          <cell r="AJ186">
            <v>280.48</v>
          </cell>
          <cell r="AK186">
            <v>713.54</v>
          </cell>
          <cell r="AL186">
            <v>178.08</v>
          </cell>
          <cell r="AM186">
            <v>160</v>
          </cell>
        </row>
        <row r="187">
          <cell r="A187" t="str">
            <v>00927</v>
          </cell>
          <cell r="B187" t="str">
            <v>Coronado Rojas Jenifer Yaneth</v>
          </cell>
          <cell r="C187">
            <v>4500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3500</v>
          </cell>
          <cell r="J187">
            <v>0</v>
          </cell>
          <cell r="K187">
            <v>0</v>
          </cell>
          <cell r="L187">
            <v>8000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600.02</v>
          </cell>
          <cell r="S187">
            <v>0</v>
          </cell>
          <cell r="T187">
            <v>600.02</v>
          </cell>
          <cell r="U187">
            <v>207.66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807.68</v>
          </cell>
          <cell r="AH187">
            <v>7192.32</v>
          </cell>
          <cell r="AI187">
            <v>151.30000000000001</v>
          </cell>
          <cell r="AJ187">
            <v>272.33999999999997</v>
          </cell>
          <cell r="AK187">
            <v>706.16</v>
          </cell>
          <cell r="AL187">
            <v>172.9</v>
          </cell>
          <cell r="AM187">
            <v>160</v>
          </cell>
        </row>
        <row r="188">
          <cell r="A188" t="str">
            <v>00935</v>
          </cell>
          <cell r="B188" t="str">
            <v>Ruiz Nuño Martha Guadalupe</v>
          </cell>
          <cell r="C188">
            <v>4500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2500</v>
          </cell>
          <cell r="J188">
            <v>0</v>
          </cell>
          <cell r="K188">
            <v>0</v>
          </cell>
          <cell r="L188">
            <v>7000</v>
          </cell>
          <cell r="M188">
            <v>0</v>
          </cell>
          <cell r="N188">
            <v>0</v>
          </cell>
          <cell r="O188">
            <v>0</v>
          </cell>
          <cell r="P188">
            <v>-250.2</v>
          </cell>
          <cell r="Q188">
            <v>0</v>
          </cell>
          <cell r="R188">
            <v>491.22</v>
          </cell>
          <cell r="S188">
            <v>0</v>
          </cell>
          <cell r="T188">
            <v>241.02</v>
          </cell>
          <cell r="U188">
            <v>181.98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423</v>
          </cell>
          <cell r="AH188">
            <v>6577</v>
          </cell>
          <cell r="AI188">
            <v>134.08000000000001</v>
          </cell>
          <cell r="AJ188">
            <v>241.36</v>
          </cell>
          <cell r="AK188">
            <v>682.58</v>
          </cell>
          <cell r="AL188">
            <v>153.24</v>
          </cell>
          <cell r="AM188">
            <v>140</v>
          </cell>
        </row>
        <row r="189">
          <cell r="A189" t="str">
            <v>Total Depto</v>
          </cell>
          <cell r="C189" t="str">
            <v xml:space="preserve">  -----------------------</v>
          </cell>
          <cell r="D189" t="str">
            <v xml:space="preserve">  -----------------------</v>
          </cell>
          <cell r="E189" t="str">
            <v xml:space="preserve">  -----------------------</v>
          </cell>
          <cell r="F189" t="str">
            <v xml:space="preserve">  -----------------------</v>
          </cell>
          <cell r="G189" t="str">
            <v xml:space="preserve">  -----------------------</v>
          </cell>
          <cell r="H189" t="str">
            <v xml:space="preserve">  -----------------------</v>
          </cell>
          <cell r="I189" t="str">
            <v xml:space="preserve">  -----------------------</v>
          </cell>
          <cell r="J189" t="str">
            <v xml:space="preserve">  -----------------------</v>
          </cell>
          <cell r="K189" t="str">
            <v xml:space="preserve">  -----------------------</v>
          </cell>
          <cell r="L189" t="str">
            <v xml:space="preserve">  -----------------------</v>
          </cell>
          <cell r="M189" t="str">
            <v xml:space="preserve">  -----------------------</v>
          </cell>
          <cell r="N189" t="str">
            <v xml:space="preserve">  -----------------------</v>
          </cell>
          <cell r="O189" t="str">
            <v xml:space="preserve">  -----------------------</v>
          </cell>
          <cell r="P189" t="str">
            <v xml:space="preserve">  -----------------------</v>
          </cell>
          <cell r="Q189" t="str">
            <v xml:space="preserve">  -----------------------</v>
          </cell>
          <cell r="R189" t="str">
            <v xml:space="preserve">  -----------------------</v>
          </cell>
          <cell r="S189" t="str">
            <v xml:space="preserve">  -----------------------</v>
          </cell>
          <cell r="T189" t="str">
            <v xml:space="preserve">  -----------------------</v>
          </cell>
          <cell r="U189" t="str">
            <v xml:space="preserve">  -----------------------</v>
          </cell>
          <cell r="V189" t="str">
            <v xml:space="preserve">  -----------------------</v>
          </cell>
          <cell r="W189" t="str">
            <v xml:space="preserve">  -----------------------</v>
          </cell>
          <cell r="X189" t="str">
            <v xml:space="preserve">  -----------------------</v>
          </cell>
          <cell r="Y189" t="str">
            <v xml:space="preserve">  -----------------------</v>
          </cell>
          <cell r="Z189" t="str">
            <v xml:space="preserve">  -----------------------</v>
          </cell>
          <cell r="AA189" t="str">
            <v xml:space="preserve">  -----------------------</v>
          </cell>
          <cell r="AB189" t="str">
            <v xml:space="preserve">  -----------------------</v>
          </cell>
          <cell r="AC189" t="str">
            <v xml:space="preserve">  -----------------------</v>
          </cell>
          <cell r="AD189" t="str">
            <v xml:space="preserve">  -----------------------</v>
          </cell>
          <cell r="AE189" t="str">
            <v xml:space="preserve">  -----------------------</v>
          </cell>
          <cell r="AF189" t="str">
            <v xml:space="preserve">  -----------------------</v>
          </cell>
          <cell r="AG189" t="str">
            <v xml:space="preserve">  -----------------------</v>
          </cell>
          <cell r="AH189" t="str">
            <v xml:space="preserve">  -----------------------</v>
          </cell>
          <cell r="AI189" t="str">
            <v xml:space="preserve">  -----------------------</v>
          </cell>
          <cell r="AJ189" t="str">
            <v xml:space="preserve">  -----------------------</v>
          </cell>
          <cell r="AK189" t="str">
            <v xml:space="preserve">  -----------------------</v>
          </cell>
          <cell r="AL189" t="str">
            <v xml:space="preserve">  -----------------------</v>
          </cell>
          <cell r="AM189" t="str">
            <v xml:space="preserve">  -----------------------</v>
          </cell>
        </row>
        <row r="190">
          <cell r="C190">
            <v>19251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8000</v>
          </cell>
          <cell r="J190">
            <v>0</v>
          </cell>
          <cell r="K190">
            <v>0</v>
          </cell>
          <cell r="L190">
            <v>27251</v>
          </cell>
          <cell r="M190">
            <v>0</v>
          </cell>
          <cell r="N190">
            <v>0</v>
          </cell>
          <cell r="O190">
            <v>0</v>
          </cell>
          <cell r="P190">
            <v>-627.62</v>
          </cell>
          <cell r="Q190">
            <v>-133.86000000000001</v>
          </cell>
          <cell r="R190">
            <v>1934.84</v>
          </cell>
          <cell r="S190">
            <v>0</v>
          </cell>
          <cell r="T190">
            <v>1441.06</v>
          </cell>
          <cell r="U190">
            <v>604.5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1911.7</v>
          </cell>
          <cell r="AH190">
            <v>25339.3</v>
          </cell>
          <cell r="AI190">
            <v>557.91999999999996</v>
          </cell>
          <cell r="AJ190">
            <v>1004.3</v>
          </cell>
          <cell r="AK190">
            <v>2767.5</v>
          </cell>
          <cell r="AL190">
            <v>602.52</v>
          </cell>
          <cell r="AM190">
            <v>545.02</v>
          </cell>
        </row>
        <row r="192">
          <cell r="A192" t="str">
            <v>Departamento 4741 COM MUN GUADALAJARA</v>
          </cell>
        </row>
        <row r="193">
          <cell r="A193" t="str">
            <v>00878</v>
          </cell>
          <cell r="B193" t="str">
            <v>Tovar Covarrubias Brianda Jackeline</v>
          </cell>
          <cell r="C193">
            <v>6378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6378</v>
          </cell>
          <cell r="M193">
            <v>0</v>
          </cell>
          <cell r="N193">
            <v>0</v>
          </cell>
          <cell r="O193">
            <v>0</v>
          </cell>
          <cell r="P193">
            <v>-250.2</v>
          </cell>
          <cell r="Q193">
            <v>0</v>
          </cell>
          <cell r="R193">
            <v>423.56</v>
          </cell>
          <cell r="S193">
            <v>0</v>
          </cell>
          <cell r="T193">
            <v>173.36</v>
          </cell>
          <cell r="U193">
            <v>175.14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348.5</v>
          </cell>
          <cell r="AH193">
            <v>6029.5</v>
          </cell>
          <cell r="AI193">
            <v>129.04</v>
          </cell>
          <cell r="AJ193">
            <v>232.28</v>
          </cell>
          <cell r="AK193">
            <v>677.52</v>
          </cell>
          <cell r="AL193">
            <v>147.47999999999999</v>
          </cell>
          <cell r="AM193">
            <v>127.56</v>
          </cell>
        </row>
        <row r="194">
          <cell r="A194" t="str">
            <v>00880</v>
          </cell>
          <cell r="B194" t="str">
            <v>Macias Lopez Roberto</v>
          </cell>
          <cell r="C194">
            <v>4458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1860</v>
          </cell>
          <cell r="J194">
            <v>0</v>
          </cell>
          <cell r="K194">
            <v>0</v>
          </cell>
          <cell r="L194">
            <v>6318</v>
          </cell>
          <cell r="M194">
            <v>0</v>
          </cell>
          <cell r="N194">
            <v>0</v>
          </cell>
          <cell r="O194">
            <v>0</v>
          </cell>
          <cell r="P194">
            <v>-250.2</v>
          </cell>
          <cell r="Q194">
            <v>0</v>
          </cell>
          <cell r="R194">
            <v>417.02</v>
          </cell>
          <cell r="S194">
            <v>0</v>
          </cell>
          <cell r="T194">
            <v>166.82</v>
          </cell>
          <cell r="U194">
            <v>165.84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332.66</v>
          </cell>
          <cell r="AH194">
            <v>5985.34</v>
          </cell>
          <cell r="AI194">
            <v>122.22</v>
          </cell>
          <cell r="AJ194">
            <v>219.98</v>
          </cell>
          <cell r="AK194">
            <v>670.68</v>
          </cell>
          <cell r="AL194">
            <v>139.68</v>
          </cell>
          <cell r="AM194">
            <v>126.36</v>
          </cell>
        </row>
        <row r="195">
          <cell r="A195" t="str">
            <v>00912</v>
          </cell>
          <cell r="B195" t="str">
            <v>Cuevas Chacon Jose Luis</v>
          </cell>
          <cell r="C195">
            <v>4723.5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4723.5</v>
          </cell>
          <cell r="M195">
            <v>0</v>
          </cell>
          <cell r="N195">
            <v>0</v>
          </cell>
          <cell r="O195">
            <v>0</v>
          </cell>
          <cell r="P195">
            <v>-320.60000000000002</v>
          </cell>
          <cell r="Q195">
            <v>-46.78</v>
          </cell>
          <cell r="R195">
            <v>273.82</v>
          </cell>
          <cell r="S195">
            <v>0</v>
          </cell>
          <cell r="T195">
            <v>0</v>
          </cell>
          <cell r="U195">
            <v>129.72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82.94</v>
          </cell>
          <cell r="AH195">
            <v>4640.5600000000004</v>
          </cell>
          <cell r="AI195">
            <v>95.58</v>
          </cell>
          <cell r="AJ195">
            <v>172.04</v>
          </cell>
          <cell r="AK195">
            <v>644.04</v>
          </cell>
          <cell r="AL195">
            <v>109.22</v>
          </cell>
          <cell r="AM195">
            <v>94.46</v>
          </cell>
        </row>
        <row r="196">
          <cell r="A196" t="str">
            <v>Total Depto</v>
          </cell>
          <cell r="C196" t="str">
            <v xml:space="preserve">  -----------------------</v>
          </cell>
          <cell r="D196" t="str">
            <v xml:space="preserve">  -----------------------</v>
          </cell>
          <cell r="E196" t="str">
            <v xml:space="preserve">  -----------------------</v>
          </cell>
          <cell r="F196" t="str">
            <v xml:space="preserve">  -----------------------</v>
          </cell>
          <cell r="G196" t="str">
            <v xml:space="preserve">  -----------------------</v>
          </cell>
          <cell r="H196" t="str">
            <v xml:space="preserve">  -----------------------</v>
          </cell>
          <cell r="I196" t="str">
            <v xml:space="preserve">  -----------------------</v>
          </cell>
          <cell r="J196" t="str">
            <v xml:space="preserve">  -----------------------</v>
          </cell>
          <cell r="K196" t="str">
            <v xml:space="preserve">  -----------------------</v>
          </cell>
          <cell r="L196" t="str">
            <v xml:space="preserve">  -----------------------</v>
          </cell>
          <cell r="M196" t="str">
            <v xml:space="preserve">  -----------------------</v>
          </cell>
          <cell r="N196" t="str">
            <v xml:space="preserve">  -----------------------</v>
          </cell>
          <cell r="O196" t="str">
            <v xml:space="preserve">  -----------------------</v>
          </cell>
          <cell r="P196" t="str">
            <v xml:space="preserve">  -----------------------</v>
          </cell>
          <cell r="Q196" t="str">
            <v xml:space="preserve">  -----------------------</v>
          </cell>
          <cell r="R196" t="str">
            <v xml:space="preserve">  -----------------------</v>
          </cell>
          <cell r="S196" t="str">
            <v xml:space="preserve">  -----------------------</v>
          </cell>
          <cell r="T196" t="str">
            <v xml:space="preserve">  -----------------------</v>
          </cell>
          <cell r="U196" t="str">
            <v xml:space="preserve">  -----------------------</v>
          </cell>
          <cell r="V196" t="str">
            <v xml:space="preserve">  -----------------------</v>
          </cell>
          <cell r="W196" t="str">
            <v xml:space="preserve">  -----------------------</v>
          </cell>
          <cell r="X196" t="str">
            <v xml:space="preserve">  -----------------------</v>
          </cell>
          <cell r="Y196" t="str">
            <v xml:space="preserve">  -----------------------</v>
          </cell>
          <cell r="Z196" t="str">
            <v xml:space="preserve">  -----------------------</v>
          </cell>
          <cell r="AA196" t="str">
            <v xml:space="preserve">  -----------------------</v>
          </cell>
          <cell r="AB196" t="str">
            <v xml:space="preserve">  -----------------------</v>
          </cell>
          <cell r="AC196" t="str">
            <v xml:space="preserve">  -----------------------</v>
          </cell>
          <cell r="AD196" t="str">
            <v xml:space="preserve">  -----------------------</v>
          </cell>
          <cell r="AE196" t="str">
            <v xml:space="preserve">  -----------------------</v>
          </cell>
          <cell r="AF196" t="str">
            <v xml:space="preserve">  -----------------------</v>
          </cell>
          <cell r="AG196" t="str">
            <v xml:space="preserve">  -----------------------</v>
          </cell>
          <cell r="AH196" t="str">
            <v xml:space="preserve">  -----------------------</v>
          </cell>
          <cell r="AI196" t="str">
            <v xml:space="preserve">  -----------------------</v>
          </cell>
          <cell r="AJ196" t="str">
            <v xml:space="preserve">  -----------------------</v>
          </cell>
          <cell r="AK196" t="str">
            <v xml:space="preserve">  -----------------------</v>
          </cell>
          <cell r="AL196" t="str">
            <v xml:space="preserve">  -----------------------</v>
          </cell>
          <cell r="AM196" t="str">
            <v xml:space="preserve">  -----------------------</v>
          </cell>
        </row>
        <row r="197">
          <cell r="C197">
            <v>15559.5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1860</v>
          </cell>
          <cell r="J197">
            <v>0</v>
          </cell>
          <cell r="K197">
            <v>0</v>
          </cell>
          <cell r="L197">
            <v>17419.5</v>
          </cell>
          <cell r="M197">
            <v>0</v>
          </cell>
          <cell r="N197">
            <v>0</v>
          </cell>
          <cell r="O197">
            <v>0</v>
          </cell>
          <cell r="P197">
            <v>-821</v>
          </cell>
          <cell r="Q197">
            <v>-46.78</v>
          </cell>
          <cell r="R197">
            <v>1114.4000000000001</v>
          </cell>
          <cell r="S197">
            <v>0</v>
          </cell>
          <cell r="T197">
            <v>340.18</v>
          </cell>
          <cell r="U197">
            <v>470.7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764.1</v>
          </cell>
          <cell r="AH197">
            <v>16655.400000000001</v>
          </cell>
          <cell r="AI197">
            <v>346.84</v>
          </cell>
          <cell r="AJ197">
            <v>624.29999999999995</v>
          </cell>
          <cell r="AK197">
            <v>1992.24</v>
          </cell>
          <cell r="AL197">
            <v>396.38</v>
          </cell>
          <cell r="AM197">
            <v>348.38</v>
          </cell>
        </row>
        <row r="199">
          <cell r="A199" t="str">
            <v>Departamento 4794 COM MUN TEPATITLAN DE MORELOS</v>
          </cell>
        </row>
        <row r="200">
          <cell r="A200" t="str">
            <v>00279</v>
          </cell>
          <cell r="B200" t="str">
            <v>Bravo Garcia Andrea Nallely</v>
          </cell>
          <cell r="C200">
            <v>4458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1842</v>
          </cell>
          <cell r="J200">
            <v>0</v>
          </cell>
          <cell r="K200">
            <v>0</v>
          </cell>
          <cell r="L200">
            <v>6300</v>
          </cell>
          <cell r="M200">
            <v>0</v>
          </cell>
          <cell r="N200">
            <v>0</v>
          </cell>
          <cell r="O200">
            <v>0</v>
          </cell>
          <cell r="P200">
            <v>-250.2</v>
          </cell>
          <cell r="Q200">
            <v>0</v>
          </cell>
          <cell r="R200">
            <v>415.06</v>
          </cell>
          <cell r="S200">
            <v>0</v>
          </cell>
          <cell r="T200">
            <v>164.86</v>
          </cell>
          <cell r="U200">
            <v>165.44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330.3</v>
          </cell>
          <cell r="AH200">
            <v>5969.7</v>
          </cell>
          <cell r="AI200">
            <v>121.9</v>
          </cell>
          <cell r="AJ200">
            <v>219.42</v>
          </cell>
          <cell r="AK200">
            <v>670.38</v>
          </cell>
          <cell r="AL200">
            <v>139.32</v>
          </cell>
          <cell r="AM200">
            <v>126</v>
          </cell>
        </row>
        <row r="201">
          <cell r="A201" t="str">
            <v>Total Depto</v>
          </cell>
          <cell r="C201" t="str">
            <v xml:space="preserve">  -----------------------</v>
          </cell>
          <cell r="D201" t="str">
            <v xml:space="preserve">  -----------------------</v>
          </cell>
          <cell r="E201" t="str">
            <v xml:space="preserve">  -----------------------</v>
          </cell>
          <cell r="F201" t="str">
            <v xml:space="preserve">  -----------------------</v>
          </cell>
          <cell r="G201" t="str">
            <v xml:space="preserve">  -----------------------</v>
          </cell>
          <cell r="H201" t="str">
            <v xml:space="preserve">  -----------------------</v>
          </cell>
          <cell r="I201" t="str">
            <v xml:space="preserve">  -----------------------</v>
          </cell>
          <cell r="J201" t="str">
            <v xml:space="preserve">  -----------------------</v>
          </cell>
          <cell r="K201" t="str">
            <v xml:space="preserve">  -----------------------</v>
          </cell>
          <cell r="L201" t="str">
            <v xml:space="preserve">  -----------------------</v>
          </cell>
          <cell r="M201" t="str">
            <v xml:space="preserve">  -----------------------</v>
          </cell>
          <cell r="N201" t="str">
            <v xml:space="preserve">  -----------------------</v>
          </cell>
          <cell r="O201" t="str">
            <v xml:space="preserve">  -----------------------</v>
          </cell>
          <cell r="P201" t="str">
            <v xml:space="preserve">  -----------------------</v>
          </cell>
          <cell r="Q201" t="str">
            <v xml:space="preserve">  -----------------------</v>
          </cell>
          <cell r="R201" t="str">
            <v xml:space="preserve">  -----------------------</v>
          </cell>
          <cell r="S201" t="str">
            <v xml:space="preserve">  -----------------------</v>
          </cell>
          <cell r="T201" t="str">
            <v xml:space="preserve">  -----------------------</v>
          </cell>
          <cell r="U201" t="str">
            <v xml:space="preserve">  -----------------------</v>
          </cell>
          <cell r="V201" t="str">
            <v xml:space="preserve">  -----------------------</v>
          </cell>
          <cell r="W201" t="str">
            <v xml:space="preserve">  -----------------------</v>
          </cell>
          <cell r="X201" t="str">
            <v xml:space="preserve">  -----------------------</v>
          </cell>
          <cell r="Y201" t="str">
            <v xml:space="preserve">  -----------------------</v>
          </cell>
          <cell r="Z201" t="str">
            <v xml:space="preserve">  -----------------------</v>
          </cell>
          <cell r="AA201" t="str">
            <v xml:space="preserve">  -----------------------</v>
          </cell>
          <cell r="AB201" t="str">
            <v xml:space="preserve">  -----------------------</v>
          </cell>
          <cell r="AC201" t="str">
            <v xml:space="preserve">  -----------------------</v>
          </cell>
          <cell r="AD201" t="str">
            <v xml:space="preserve">  -----------------------</v>
          </cell>
          <cell r="AE201" t="str">
            <v xml:space="preserve">  -----------------------</v>
          </cell>
          <cell r="AF201" t="str">
            <v xml:space="preserve">  -----------------------</v>
          </cell>
          <cell r="AG201" t="str">
            <v xml:space="preserve">  -----------------------</v>
          </cell>
          <cell r="AH201" t="str">
            <v xml:space="preserve">  -----------------------</v>
          </cell>
          <cell r="AI201" t="str">
            <v xml:space="preserve">  -----------------------</v>
          </cell>
          <cell r="AJ201" t="str">
            <v xml:space="preserve">  -----------------------</v>
          </cell>
          <cell r="AK201" t="str">
            <v xml:space="preserve">  -----------------------</v>
          </cell>
          <cell r="AL201" t="str">
            <v xml:space="preserve">  -----------------------</v>
          </cell>
          <cell r="AM201" t="str">
            <v xml:space="preserve">  -----------------------</v>
          </cell>
        </row>
        <row r="202">
          <cell r="C202">
            <v>4458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1842</v>
          </cell>
          <cell r="J202">
            <v>0</v>
          </cell>
          <cell r="K202">
            <v>0</v>
          </cell>
          <cell r="L202">
            <v>6300</v>
          </cell>
          <cell r="M202">
            <v>0</v>
          </cell>
          <cell r="N202">
            <v>0</v>
          </cell>
          <cell r="O202">
            <v>0</v>
          </cell>
          <cell r="P202">
            <v>-250.2</v>
          </cell>
          <cell r="Q202">
            <v>0</v>
          </cell>
          <cell r="R202">
            <v>415.06</v>
          </cell>
          <cell r="S202">
            <v>0</v>
          </cell>
          <cell r="T202">
            <v>164.86</v>
          </cell>
          <cell r="U202">
            <v>165.44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330.3</v>
          </cell>
          <cell r="AH202">
            <v>5969.7</v>
          </cell>
          <cell r="AI202">
            <v>121.9</v>
          </cell>
          <cell r="AJ202">
            <v>219.42</v>
          </cell>
          <cell r="AK202">
            <v>670.38</v>
          </cell>
          <cell r="AL202">
            <v>139.32</v>
          </cell>
          <cell r="AM202">
            <v>126</v>
          </cell>
        </row>
        <row r="204">
          <cell r="A204" t="str">
            <v>Departamento 4799 COM MUN TLAQUEPAQUE</v>
          </cell>
        </row>
        <row r="205">
          <cell r="A205" t="str">
            <v>00873</v>
          </cell>
          <cell r="B205" t="str">
            <v>Gonzalez Real  Blanca Lucero</v>
          </cell>
          <cell r="C205">
            <v>4251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96</v>
          </cell>
          <cell r="J205">
            <v>0</v>
          </cell>
          <cell r="K205">
            <v>0</v>
          </cell>
          <cell r="L205">
            <v>4347</v>
          </cell>
          <cell r="M205">
            <v>0</v>
          </cell>
          <cell r="N205">
            <v>0</v>
          </cell>
          <cell r="O205">
            <v>0</v>
          </cell>
          <cell r="P205">
            <v>-377.42</v>
          </cell>
          <cell r="Q205">
            <v>-127.72</v>
          </cell>
          <cell r="R205">
            <v>249.72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-127.72</v>
          </cell>
          <cell r="AH205">
            <v>4474.72</v>
          </cell>
          <cell r="AI205">
            <v>118.98</v>
          </cell>
          <cell r="AJ205">
            <v>214.16</v>
          </cell>
          <cell r="AK205">
            <v>667.44</v>
          </cell>
          <cell r="AL205">
            <v>100.18</v>
          </cell>
          <cell r="AM205">
            <v>86.94</v>
          </cell>
        </row>
        <row r="206">
          <cell r="A206" t="str">
            <v>Total Depto</v>
          </cell>
          <cell r="C206" t="str">
            <v xml:space="preserve">  -----------------------</v>
          </cell>
          <cell r="D206" t="str">
            <v xml:space="preserve">  -----------------------</v>
          </cell>
          <cell r="E206" t="str">
            <v xml:space="preserve">  -----------------------</v>
          </cell>
          <cell r="F206" t="str">
            <v xml:space="preserve">  -----------------------</v>
          </cell>
          <cell r="G206" t="str">
            <v xml:space="preserve">  -----------------------</v>
          </cell>
          <cell r="H206" t="str">
            <v xml:space="preserve">  -----------------------</v>
          </cell>
          <cell r="I206" t="str">
            <v xml:space="preserve">  -----------------------</v>
          </cell>
          <cell r="J206" t="str">
            <v xml:space="preserve">  -----------------------</v>
          </cell>
          <cell r="K206" t="str">
            <v xml:space="preserve">  -----------------------</v>
          </cell>
          <cell r="L206" t="str">
            <v xml:space="preserve">  -----------------------</v>
          </cell>
          <cell r="M206" t="str">
            <v xml:space="preserve">  -----------------------</v>
          </cell>
          <cell r="N206" t="str">
            <v xml:space="preserve">  -----------------------</v>
          </cell>
          <cell r="O206" t="str">
            <v xml:space="preserve">  -----------------------</v>
          </cell>
          <cell r="P206" t="str">
            <v xml:space="preserve">  -----------------------</v>
          </cell>
          <cell r="Q206" t="str">
            <v xml:space="preserve">  -----------------------</v>
          </cell>
          <cell r="R206" t="str">
            <v xml:space="preserve">  -----------------------</v>
          </cell>
          <cell r="S206" t="str">
            <v xml:space="preserve">  -----------------------</v>
          </cell>
          <cell r="T206" t="str">
            <v xml:space="preserve">  -----------------------</v>
          </cell>
          <cell r="U206" t="str">
            <v xml:space="preserve">  -----------------------</v>
          </cell>
          <cell r="V206" t="str">
            <v xml:space="preserve">  -----------------------</v>
          </cell>
          <cell r="W206" t="str">
            <v xml:space="preserve">  -----------------------</v>
          </cell>
          <cell r="X206" t="str">
            <v xml:space="preserve">  -----------------------</v>
          </cell>
          <cell r="Y206" t="str">
            <v xml:space="preserve">  -----------------------</v>
          </cell>
          <cell r="Z206" t="str">
            <v xml:space="preserve">  -----------------------</v>
          </cell>
          <cell r="AA206" t="str">
            <v xml:space="preserve">  -----------------------</v>
          </cell>
          <cell r="AB206" t="str">
            <v xml:space="preserve">  -----------------------</v>
          </cell>
          <cell r="AC206" t="str">
            <v xml:space="preserve">  -----------------------</v>
          </cell>
          <cell r="AD206" t="str">
            <v xml:space="preserve">  -----------------------</v>
          </cell>
          <cell r="AE206" t="str">
            <v xml:space="preserve">  -----------------------</v>
          </cell>
          <cell r="AF206" t="str">
            <v xml:space="preserve">  -----------------------</v>
          </cell>
          <cell r="AG206" t="str">
            <v xml:space="preserve">  -----------------------</v>
          </cell>
          <cell r="AH206" t="str">
            <v xml:space="preserve">  -----------------------</v>
          </cell>
          <cell r="AI206" t="str">
            <v xml:space="preserve">  -----------------------</v>
          </cell>
          <cell r="AJ206" t="str">
            <v xml:space="preserve">  -----------------------</v>
          </cell>
          <cell r="AK206" t="str">
            <v xml:space="preserve">  -----------------------</v>
          </cell>
          <cell r="AL206" t="str">
            <v xml:space="preserve">  -----------------------</v>
          </cell>
          <cell r="AM206" t="str">
            <v xml:space="preserve">  -----------------------</v>
          </cell>
        </row>
        <row r="207">
          <cell r="C207">
            <v>4251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96</v>
          </cell>
          <cell r="J207">
            <v>0</v>
          </cell>
          <cell r="K207">
            <v>0</v>
          </cell>
          <cell r="L207">
            <v>4347</v>
          </cell>
          <cell r="M207">
            <v>0</v>
          </cell>
          <cell r="N207">
            <v>0</v>
          </cell>
          <cell r="O207">
            <v>0</v>
          </cell>
          <cell r="P207">
            <v>-377.42</v>
          </cell>
          <cell r="Q207">
            <v>-127.72</v>
          </cell>
          <cell r="R207">
            <v>249.72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-127.72</v>
          </cell>
          <cell r="AH207">
            <v>4474.72</v>
          </cell>
          <cell r="AI207">
            <v>118.98</v>
          </cell>
          <cell r="AJ207">
            <v>214.16</v>
          </cell>
          <cell r="AK207">
            <v>667.44</v>
          </cell>
          <cell r="AL207">
            <v>100.18</v>
          </cell>
          <cell r="AM207">
            <v>86.94</v>
          </cell>
        </row>
        <row r="209">
          <cell r="A209" t="str">
            <v>Departamento 9114 INSTITUTO REYES HEROLES</v>
          </cell>
        </row>
        <row r="210">
          <cell r="A210" t="str">
            <v>00093</v>
          </cell>
          <cell r="B210" t="str">
            <v>Hernandez Virgen Veronica</v>
          </cell>
          <cell r="C210">
            <v>9168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9168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727.1</v>
          </cell>
          <cell r="S210">
            <v>0</v>
          </cell>
          <cell r="T210">
            <v>727.1</v>
          </cell>
          <cell r="U210">
            <v>261.86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988.96</v>
          </cell>
          <cell r="AH210">
            <v>8179.04</v>
          </cell>
          <cell r="AI210">
            <v>185.5</v>
          </cell>
          <cell r="AJ210">
            <v>333.9</v>
          </cell>
          <cell r="AK210">
            <v>761.86</v>
          </cell>
          <cell r="AL210">
            <v>212</v>
          </cell>
          <cell r="AM210">
            <v>183.36</v>
          </cell>
        </row>
        <row r="211">
          <cell r="A211" t="str">
            <v>Total Depto</v>
          </cell>
          <cell r="C211" t="str">
            <v xml:space="preserve">  -----------------------</v>
          </cell>
          <cell r="D211" t="str">
            <v xml:space="preserve">  -----------------------</v>
          </cell>
          <cell r="E211" t="str">
            <v xml:space="preserve">  -----------------------</v>
          </cell>
          <cell r="F211" t="str">
            <v xml:space="preserve">  -----------------------</v>
          </cell>
          <cell r="G211" t="str">
            <v xml:space="preserve">  -----------------------</v>
          </cell>
          <cell r="H211" t="str">
            <v xml:space="preserve">  -----------------------</v>
          </cell>
          <cell r="I211" t="str">
            <v xml:space="preserve">  -----------------------</v>
          </cell>
          <cell r="J211" t="str">
            <v xml:space="preserve">  -----------------------</v>
          </cell>
          <cell r="K211" t="str">
            <v xml:space="preserve">  -----------------------</v>
          </cell>
          <cell r="L211" t="str">
            <v xml:space="preserve">  -----------------------</v>
          </cell>
          <cell r="M211" t="str">
            <v xml:space="preserve">  -----------------------</v>
          </cell>
          <cell r="N211" t="str">
            <v xml:space="preserve">  -----------------------</v>
          </cell>
          <cell r="O211" t="str">
            <v xml:space="preserve">  -----------------------</v>
          </cell>
          <cell r="P211" t="str">
            <v xml:space="preserve">  -----------------------</v>
          </cell>
          <cell r="Q211" t="str">
            <v xml:space="preserve">  -----------------------</v>
          </cell>
          <cell r="R211" t="str">
            <v xml:space="preserve">  -----------------------</v>
          </cell>
          <cell r="S211" t="str">
            <v xml:space="preserve">  -----------------------</v>
          </cell>
          <cell r="T211" t="str">
            <v xml:space="preserve">  -----------------------</v>
          </cell>
          <cell r="U211" t="str">
            <v xml:space="preserve">  -----------------------</v>
          </cell>
          <cell r="V211" t="str">
            <v xml:space="preserve">  -----------------------</v>
          </cell>
          <cell r="W211" t="str">
            <v xml:space="preserve">  -----------------------</v>
          </cell>
          <cell r="X211" t="str">
            <v xml:space="preserve">  -----------------------</v>
          </cell>
          <cell r="Y211" t="str">
            <v xml:space="preserve">  -----------------------</v>
          </cell>
          <cell r="Z211" t="str">
            <v xml:space="preserve">  -----------------------</v>
          </cell>
          <cell r="AA211" t="str">
            <v xml:space="preserve">  -----------------------</v>
          </cell>
          <cell r="AB211" t="str">
            <v xml:space="preserve">  -----------------------</v>
          </cell>
          <cell r="AC211" t="str">
            <v xml:space="preserve">  -----------------------</v>
          </cell>
          <cell r="AD211" t="str">
            <v xml:space="preserve">  -----------------------</v>
          </cell>
          <cell r="AE211" t="str">
            <v xml:space="preserve">  -----------------------</v>
          </cell>
          <cell r="AF211" t="str">
            <v xml:space="preserve">  -----------------------</v>
          </cell>
          <cell r="AG211" t="str">
            <v xml:space="preserve">  -----------------------</v>
          </cell>
          <cell r="AH211" t="str">
            <v xml:space="preserve">  -----------------------</v>
          </cell>
          <cell r="AI211" t="str">
            <v xml:space="preserve">  -----------------------</v>
          </cell>
          <cell r="AJ211" t="str">
            <v xml:space="preserve">  -----------------------</v>
          </cell>
          <cell r="AK211" t="str">
            <v xml:space="preserve">  -----------------------</v>
          </cell>
          <cell r="AL211" t="str">
            <v xml:space="preserve">  -----------------------</v>
          </cell>
          <cell r="AM211" t="str">
            <v xml:space="preserve">  -----------------------</v>
          </cell>
        </row>
        <row r="212">
          <cell r="C212">
            <v>9168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9168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727.1</v>
          </cell>
          <cell r="S212">
            <v>0</v>
          </cell>
          <cell r="T212">
            <v>727.1</v>
          </cell>
          <cell r="U212">
            <v>261.86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988.96</v>
          </cell>
          <cell r="AH212">
            <v>8179.04</v>
          </cell>
          <cell r="AI212">
            <v>185.5</v>
          </cell>
          <cell r="AJ212">
            <v>333.9</v>
          </cell>
          <cell r="AK212">
            <v>761.86</v>
          </cell>
          <cell r="AL212">
            <v>212</v>
          </cell>
          <cell r="AM212">
            <v>183.36</v>
          </cell>
        </row>
        <row r="214">
          <cell r="A214" t="str">
            <v>Departamento 9115 CDE COORD DE ORG Y CONSERVACION DE ARCHI</v>
          </cell>
        </row>
        <row r="215">
          <cell r="A215" t="str">
            <v>00216</v>
          </cell>
          <cell r="B215" t="str">
            <v>Decena Hernandez Lizette</v>
          </cell>
          <cell r="C215">
            <v>10446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10446</v>
          </cell>
          <cell r="M215">
            <v>0</v>
          </cell>
          <cell r="N215">
            <v>0</v>
          </cell>
          <cell r="O215">
            <v>4041.87</v>
          </cell>
          <cell r="P215">
            <v>0</v>
          </cell>
          <cell r="Q215">
            <v>0</v>
          </cell>
          <cell r="R215">
            <v>915.2</v>
          </cell>
          <cell r="S215">
            <v>0</v>
          </cell>
          <cell r="T215">
            <v>915.2</v>
          </cell>
          <cell r="U215">
            <v>302.86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5259.93</v>
          </cell>
          <cell r="AH215">
            <v>5186.07</v>
          </cell>
          <cell r="AI215">
            <v>211.36</v>
          </cell>
          <cell r="AJ215">
            <v>380.44</v>
          </cell>
          <cell r="AK215">
            <v>803.96</v>
          </cell>
          <cell r="AL215">
            <v>241.54</v>
          </cell>
          <cell r="AM215">
            <v>208.92</v>
          </cell>
        </row>
        <row r="216">
          <cell r="A216" t="str">
            <v>Total Depto</v>
          </cell>
          <cell r="C216" t="str">
            <v xml:space="preserve">  -----------------------</v>
          </cell>
          <cell r="D216" t="str">
            <v xml:space="preserve">  -----------------------</v>
          </cell>
          <cell r="E216" t="str">
            <v xml:space="preserve">  -----------------------</v>
          </cell>
          <cell r="F216" t="str">
            <v xml:space="preserve">  -----------------------</v>
          </cell>
          <cell r="G216" t="str">
            <v xml:space="preserve">  -----------------------</v>
          </cell>
          <cell r="H216" t="str">
            <v xml:space="preserve">  -----------------------</v>
          </cell>
          <cell r="I216" t="str">
            <v xml:space="preserve">  -----------------------</v>
          </cell>
          <cell r="J216" t="str">
            <v xml:space="preserve">  -----------------------</v>
          </cell>
          <cell r="K216" t="str">
            <v xml:space="preserve">  -----------------------</v>
          </cell>
          <cell r="L216" t="str">
            <v xml:space="preserve">  -----------------------</v>
          </cell>
          <cell r="M216" t="str">
            <v xml:space="preserve">  -----------------------</v>
          </cell>
          <cell r="N216" t="str">
            <v xml:space="preserve">  -----------------------</v>
          </cell>
          <cell r="O216" t="str">
            <v xml:space="preserve">  -----------------------</v>
          </cell>
          <cell r="P216" t="str">
            <v xml:space="preserve">  -----------------------</v>
          </cell>
          <cell r="Q216" t="str">
            <v xml:space="preserve">  -----------------------</v>
          </cell>
          <cell r="R216" t="str">
            <v xml:space="preserve">  -----------------------</v>
          </cell>
          <cell r="S216" t="str">
            <v xml:space="preserve">  -----------------------</v>
          </cell>
          <cell r="T216" t="str">
            <v xml:space="preserve">  -----------------------</v>
          </cell>
          <cell r="U216" t="str">
            <v xml:space="preserve">  -----------------------</v>
          </cell>
          <cell r="V216" t="str">
            <v xml:space="preserve">  -----------------------</v>
          </cell>
          <cell r="W216" t="str">
            <v xml:space="preserve">  -----------------------</v>
          </cell>
          <cell r="X216" t="str">
            <v xml:space="preserve">  -----------------------</v>
          </cell>
          <cell r="Y216" t="str">
            <v xml:space="preserve">  -----------------------</v>
          </cell>
          <cell r="Z216" t="str">
            <v xml:space="preserve">  -----------------------</v>
          </cell>
          <cell r="AA216" t="str">
            <v xml:space="preserve">  -----------------------</v>
          </cell>
          <cell r="AB216" t="str">
            <v xml:space="preserve">  -----------------------</v>
          </cell>
          <cell r="AC216" t="str">
            <v xml:space="preserve">  -----------------------</v>
          </cell>
          <cell r="AD216" t="str">
            <v xml:space="preserve">  -----------------------</v>
          </cell>
          <cell r="AE216" t="str">
            <v xml:space="preserve">  -----------------------</v>
          </cell>
          <cell r="AF216" t="str">
            <v xml:space="preserve">  -----------------------</v>
          </cell>
          <cell r="AG216" t="str">
            <v xml:space="preserve">  -----------------------</v>
          </cell>
          <cell r="AH216" t="str">
            <v xml:space="preserve">  -----------------------</v>
          </cell>
          <cell r="AI216" t="str">
            <v xml:space="preserve">  -----------------------</v>
          </cell>
          <cell r="AJ216" t="str">
            <v xml:space="preserve">  -----------------------</v>
          </cell>
          <cell r="AK216" t="str">
            <v xml:space="preserve">  -----------------------</v>
          </cell>
          <cell r="AL216" t="str">
            <v xml:space="preserve">  -----------------------</v>
          </cell>
          <cell r="AM216" t="str">
            <v xml:space="preserve">  -----------------------</v>
          </cell>
        </row>
        <row r="217">
          <cell r="C217">
            <v>10446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10446</v>
          </cell>
          <cell r="M217">
            <v>0</v>
          </cell>
          <cell r="N217">
            <v>0</v>
          </cell>
          <cell r="O217">
            <v>4041.87</v>
          </cell>
          <cell r="P217">
            <v>0</v>
          </cell>
          <cell r="Q217">
            <v>0</v>
          </cell>
          <cell r="R217">
            <v>915.2</v>
          </cell>
          <cell r="S217">
            <v>0</v>
          </cell>
          <cell r="T217">
            <v>915.2</v>
          </cell>
          <cell r="U217">
            <v>302.86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5259.93</v>
          </cell>
          <cell r="AH217">
            <v>5186.07</v>
          </cell>
          <cell r="AI217">
            <v>211.36</v>
          </cell>
          <cell r="AJ217">
            <v>380.44</v>
          </cell>
          <cell r="AK217">
            <v>803.96</v>
          </cell>
          <cell r="AL217">
            <v>241.54</v>
          </cell>
          <cell r="AM217">
            <v>208.92</v>
          </cell>
        </row>
        <row r="219">
          <cell r="A219"/>
          <cell r="C219" t="str">
            <v xml:space="preserve">  =============</v>
          </cell>
          <cell r="D219" t="str">
            <v xml:space="preserve">  =============</v>
          </cell>
          <cell r="E219" t="str">
            <v xml:space="preserve">  =============</v>
          </cell>
          <cell r="F219" t="str">
            <v xml:space="preserve">  =============</v>
          </cell>
          <cell r="G219" t="str">
            <v xml:space="preserve">  =============</v>
          </cell>
          <cell r="H219" t="str">
            <v xml:space="preserve">  =============</v>
          </cell>
          <cell r="I219" t="str">
            <v xml:space="preserve">  =============</v>
          </cell>
          <cell r="J219" t="str">
            <v xml:space="preserve">  =============</v>
          </cell>
          <cell r="K219" t="str">
            <v xml:space="preserve">  =============</v>
          </cell>
          <cell r="L219" t="str">
            <v xml:space="preserve">  =============</v>
          </cell>
          <cell r="M219" t="str">
            <v xml:space="preserve">  =============</v>
          </cell>
          <cell r="N219" t="str">
            <v xml:space="preserve">  =============</v>
          </cell>
          <cell r="O219" t="str">
            <v xml:space="preserve">  =============</v>
          </cell>
          <cell r="P219" t="str">
            <v xml:space="preserve">  =============</v>
          </cell>
          <cell r="Q219" t="str">
            <v xml:space="preserve">  =============</v>
          </cell>
          <cell r="R219" t="str">
            <v xml:space="preserve">  =============</v>
          </cell>
          <cell r="S219" t="str">
            <v xml:space="preserve">  =============</v>
          </cell>
          <cell r="T219" t="str">
            <v xml:space="preserve">  =============</v>
          </cell>
          <cell r="U219" t="str">
            <v xml:space="preserve">  =============</v>
          </cell>
          <cell r="V219" t="str">
            <v xml:space="preserve">  =============</v>
          </cell>
          <cell r="W219" t="str">
            <v xml:space="preserve">  =============</v>
          </cell>
          <cell r="X219" t="str">
            <v xml:space="preserve">  =============</v>
          </cell>
          <cell r="Y219" t="str">
            <v xml:space="preserve">  =============</v>
          </cell>
          <cell r="Z219" t="str">
            <v xml:space="preserve">  =============</v>
          </cell>
          <cell r="AA219" t="str">
            <v xml:space="preserve">  =============</v>
          </cell>
          <cell r="AB219" t="str">
            <v xml:space="preserve">  =============</v>
          </cell>
          <cell r="AC219" t="str">
            <v xml:space="preserve">  =============</v>
          </cell>
          <cell r="AD219" t="str">
            <v xml:space="preserve">  =============</v>
          </cell>
          <cell r="AE219" t="str">
            <v xml:space="preserve">  =============</v>
          </cell>
          <cell r="AF219" t="str">
            <v xml:space="preserve">  =============</v>
          </cell>
          <cell r="AG219" t="str">
            <v xml:space="preserve">  =============</v>
          </cell>
          <cell r="AH219" t="str">
            <v xml:space="preserve">  =============</v>
          </cell>
          <cell r="AI219" t="str">
            <v xml:space="preserve">  =============</v>
          </cell>
          <cell r="AJ219" t="str">
            <v xml:space="preserve">  =============</v>
          </cell>
          <cell r="AK219" t="str">
            <v xml:space="preserve">  =============</v>
          </cell>
          <cell r="AL219" t="str">
            <v xml:space="preserve">  =============</v>
          </cell>
          <cell r="AM219" t="str">
            <v xml:space="preserve">  =============</v>
          </cell>
        </row>
        <row r="220">
          <cell r="A220" t="str">
            <v>Total Gral.</v>
          </cell>
          <cell r="B220" t="str">
            <v xml:space="preserve"> </v>
          </cell>
          <cell r="C220">
            <v>716356.78</v>
          </cell>
          <cell r="D220">
            <v>425.1</v>
          </cell>
          <cell r="E220">
            <v>7860.67</v>
          </cell>
          <cell r="F220">
            <v>0</v>
          </cell>
          <cell r="G220">
            <v>1645.49</v>
          </cell>
          <cell r="H220">
            <v>11753.43</v>
          </cell>
          <cell r="I220">
            <v>230113.88</v>
          </cell>
          <cell r="J220">
            <v>0</v>
          </cell>
          <cell r="K220">
            <v>0</v>
          </cell>
          <cell r="L220">
            <v>968155.35</v>
          </cell>
          <cell r="M220">
            <v>135</v>
          </cell>
          <cell r="N220">
            <v>18624.84</v>
          </cell>
          <cell r="O220">
            <v>24387.599999999999</v>
          </cell>
          <cell r="P220">
            <v>-10137.31</v>
          </cell>
          <cell r="Q220">
            <v>-1763.01</v>
          </cell>
          <cell r="R220">
            <v>96409.98</v>
          </cell>
          <cell r="S220">
            <v>9.41</v>
          </cell>
          <cell r="T220">
            <v>88035.57</v>
          </cell>
          <cell r="U220">
            <v>25537.42</v>
          </cell>
          <cell r="V220">
            <v>13300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125.1</v>
          </cell>
          <cell r="AC220">
            <v>-125.1</v>
          </cell>
          <cell r="AD220">
            <v>125.1</v>
          </cell>
          <cell r="AE220">
            <v>200</v>
          </cell>
          <cell r="AF220">
            <v>0</v>
          </cell>
          <cell r="AG220">
            <v>168591.93</v>
          </cell>
          <cell r="AH220">
            <v>799563.42</v>
          </cell>
          <cell r="AI220">
            <v>18807.400000000001</v>
          </cell>
          <cell r="AJ220">
            <v>33853.46</v>
          </cell>
          <cell r="AK220">
            <v>74407</v>
          </cell>
          <cell r="AL220">
            <v>21204.34</v>
          </cell>
          <cell r="AM220">
            <v>19363.11</v>
          </cell>
        </row>
        <row r="222"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  <cell r="P222" t="str">
            <v xml:space="preserve"> </v>
          </cell>
          <cell r="Q222" t="str">
            <v xml:space="preserve"> </v>
          </cell>
          <cell r="R222" t="str">
            <v xml:space="preserve"> </v>
          </cell>
          <cell r="S222" t="str">
            <v xml:space="preserve"> </v>
          </cell>
          <cell r="T222" t="str">
            <v xml:space="preserve"> </v>
          </cell>
          <cell r="U222" t="str">
            <v xml:space="preserve"> </v>
          </cell>
          <cell r="V222" t="str">
            <v xml:space="preserve"> </v>
          </cell>
          <cell r="W222" t="str">
            <v xml:space="preserve"> </v>
          </cell>
          <cell r="X222" t="str">
            <v xml:space="preserve"> </v>
          </cell>
          <cell r="Y222" t="str">
            <v xml:space="preserve"> </v>
          </cell>
          <cell r="Z222" t="str">
            <v xml:space="preserve"> </v>
          </cell>
          <cell r="AA222" t="str">
            <v xml:space="preserve"> </v>
          </cell>
          <cell r="AB222" t="str">
            <v xml:space="preserve"> </v>
          </cell>
          <cell r="AC222" t="str">
            <v xml:space="preserve"> </v>
          </cell>
          <cell r="AD222" t="str">
            <v xml:space="preserve"> </v>
          </cell>
          <cell r="AE222" t="str">
            <v xml:space="preserve"> </v>
          </cell>
          <cell r="AF222" t="str">
            <v xml:space="preserve"> </v>
          </cell>
          <cell r="AG222" t="str">
            <v xml:space="preserve"> </v>
          </cell>
          <cell r="AH222" t="str">
            <v xml:space="preserve"> </v>
          </cell>
          <cell r="AI222" t="str">
            <v xml:space="preserve"> </v>
          </cell>
          <cell r="AJ222" t="str">
            <v xml:space="preserve"> </v>
          </cell>
          <cell r="AK222" t="str">
            <v xml:space="preserve"> </v>
          </cell>
          <cell r="AL222" t="str">
            <v xml:space="preserve"> </v>
          </cell>
          <cell r="AM222" t="str">
            <v xml:space="preserve"> </v>
          </cell>
        </row>
        <row r="223">
          <cell r="A223" t="str">
            <v xml:space="preserve"> </v>
          </cell>
          <cell r="B223" t="str">
            <v xml:space="preserve"> </v>
          </cell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2"/>
  <sheetViews>
    <sheetView showGridLines="0" tabSelected="1" zoomScale="96" zoomScaleNormal="96" workbookViewId="0">
      <pane ySplit="6" topLeftCell="A46" activePane="bottomLeft" state="frozen"/>
      <selection pane="bottomLeft" activeCell="B69" sqref="B69"/>
    </sheetView>
  </sheetViews>
  <sheetFormatPr baseColWidth="10" defaultRowHeight="14.25" x14ac:dyDescent="0.25"/>
  <cols>
    <col min="1" max="1" width="14.7109375" style="25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6" customWidth="1"/>
    <col min="6" max="6" width="13.85546875" style="26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8" customWidth="1"/>
    <col min="12" max="12" width="16.7109375" style="28" customWidth="1"/>
    <col min="13" max="13" width="16.5703125" style="28" customWidth="1"/>
    <col min="14" max="16384" width="11.42578125" style="1"/>
  </cols>
  <sheetData>
    <row r="1" spans="1:15" ht="30" x14ac:dyDescent="0.25">
      <c r="A1" s="43" t="s">
        <v>150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30" x14ac:dyDescent="0.25">
      <c r="A3" s="45" t="s">
        <v>250</v>
      </c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25">
      <c r="A5" s="47" t="s">
        <v>1</v>
      </c>
      <c r="B5" s="48" t="s">
        <v>2</v>
      </c>
      <c r="C5" s="48" t="s">
        <v>3</v>
      </c>
      <c r="D5" s="48" t="s">
        <v>4</v>
      </c>
      <c r="E5" s="49" t="s">
        <v>5</v>
      </c>
      <c r="F5" s="50"/>
      <c r="G5" s="50"/>
      <c r="H5" s="50"/>
      <c r="I5" s="50"/>
      <c r="J5" s="51"/>
      <c r="K5" s="42" t="s">
        <v>6</v>
      </c>
      <c r="L5" s="42" t="s">
        <v>7</v>
      </c>
      <c r="M5" s="42" t="s">
        <v>8</v>
      </c>
    </row>
    <row r="6" spans="1:15" s="5" customFormat="1" ht="47.25" customHeight="1" x14ac:dyDescent="0.25">
      <c r="A6" s="47"/>
      <c r="B6" s="48"/>
      <c r="C6" s="48"/>
      <c r="D6" s="48"/>
      <c r="E6" s="3" t="s">
        <v>9</v>
      </c>
      <c r="F6" s="3" t="s">
        <v>188</v>
      </c>
      <c r="G6" s="4" t="s">
        <v>10</v>
      </c>
      <c r="H6" s="4" t="s">
        <v>11</v>
      </c>
      <c r="I6" s="4" t="s">
        <v>12</v>
      </c>
      <c r="J6" s="4" t="s">
        <v>13</v>
      </c>
      <c r="K6" s="42"/>
      <c r="L6" s="42"/>
      <c r="M6" s="42"/>
    </row>
    <row r="7" spans="1:15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5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f>VLOOKUP($A8,[1]Hoja1!$A$9:$AM$280,8,0)</f>
        <v>0</v>
      </c>
      <c r="H8" s="15">
        <f>VLOOKUP($A8,[1]Hoja1!$A$9:$AM$280,6,0)+VLOOKUP($A8,[1]Hoja1!$A$9:$AM$280,7,0)</f>
        <v>0</v>
      </c>
      <c r="I8" s="15">
        <f>VLOOKUP($A8,[1]Hoja1!$A$9:$AM$280,5,0)</f>
        <v>0</v>
      </c>
      <c r="J8" s="15">
        <f>VLOOKUP($A8,[1]Hoja1!$A$9:$AM$280,4,0)+VLOOKUP($A8,[1]Hoja1!$A$9:$AM$280,9,0)+VLOOKUP($A8,[1]Hoja1!$A$9:$AM$280,10,0)+VLOOKUP($A8,[1]Hoja1!$A$9:$AM$280,11,0)</f>
        <v>0</v>
      </c>
      <c r="K8" s="16">
        <f>SUM(F8:J8)</f>
        <v>11767.5</v>
      </c>
      <c r="L8" s="15">
        <f>VLOOKUP($A8,[1]Hoja1!$A$9:$AM$280,33,0)</f>
        <v>1486.1</v>
      </c>
      <c r="M8" s="16">
        <f>+K8-L8</f>
        <v>10281.4</v>
      </c>
      <c r="O8" s="39"/>
    </row>
    <row r="9" spans="1:15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5" si="0">+F9/30</f>
        <v>580.98</v>
      </c>
      <c r="F9" s="15">
        <f>VLOOKUP($A9,[1]Hoja1!$A$9:$AM$280,3,0)</f>
        <v>17429.400000000001</v>
      </c>
      <c r="G9" s="15">
        <f>VLOOKUP($A9,[1]Hoja1!$A$9:$AM$280,8,0)</f>
        <v>0</v>
      </c>
      <c r="H9" s="15">
        <f>VLOOKUP($A9,[1]Hoja1!$A$9:$AM$280,6,0)+VLOOKUP($A9,[1]Hoja1!$A$9:$AM$280,7,0)</f>
        <v>0</v>
      </c>
      <c r="I9" s="15">
        <f>VLOOKUP($A9,[1]Hoja1!$A$9:$AM$280,5,0)</f>
        <v>0</v>
      </c>
      <c r="J9" s="15">
        <f>VLOOKUP($A9,[1]Hoja1!$A$9:$AM$280,4,0)+VLOOKUP($A9,[1]Hoja1!$A$9:$AM$280,9,0)+VLOOKUP($A9,[1]Hoja1!$A$9:$AM$280,10,0)+VLOOKUP($A9,[1]Hoja1!$A$9:$AM$280,11,0)</f>
        <v>0</v>
      </c>
      <c r="K9" s="16">
        <f t="shared" ref="K9:K15" si="1">SUM(F9:J9)</f>
        <v>17429.400000000001</v>
      </c>
      <c r="L9" s="15">
        <f>VLOOKUP($A9,[1]Hoja1!$A$9:$AM$280,33,0)</f>
        <v>2827.64</v>
      </c>
      <c r="M9" s="16">
        <f t="shared" ref="M9:M15" si="2">+K9-L9</f>
        <v>14601.760000000002</v>
      </c>
    </row>
    <row r="10" spans="1:15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f>VLOOKUP($A10,[1]Hoja1!$A$9:$AM$280,8,0)</f>
        <v>0</v>
      </c>
      <c r="H10" s="15">
        <f>VLOOKUP($A10,[1]Hoja1!$A$9:$AM$280,6,0)+VLOOKUP($A10,[1]Hoja1!$A$9:$AM$280,7,0)</f>
        <v>0</v>
      </c>
      <c r="I10" s="15">
        <f>VLOOKUP($A10,[1]Hoja1!$A$9:$AM$280,5,0)</f>
        <v>0</v>
      </c>
      <c r="J10" s="15">
        <f>VLOOKUP($A10,[1]Hoja1!$A$9:$AM$280,4,0)+VLOOKUP($A10,[1]Hoja1!$A$9:$AM$280,9,0)+VLOOKUP($A10,[1]Hoja1!$A$9:$AM$280,10,0)+VLOOKUP($A10,[1]Hoja1!$A$9:$AM$280,11,0)</f>
        <v>0</v>
      </c>
      <c r="K10" s="16">
        <f t="shared" si="1"/>
        <v>11767.5</v>
      </c>
      <c r="L10" s="15">
        <f>VLOOKUP($A10,[1]Hoja1!$A$9:$AM$280,33,0)</f>
        <v>1486.1</v>
      </c>
      <c r="M10" s="16">
        <f t="shared" si="2"/>
        <v>10281.4</v>
      </c>
    </row>
    <row r="11" spans="1:15" s="11" customFormat="1" ht="10.5" customHeight="1" x14ac:dyDescent="0.25">
      <c r="A11" s="12" t="s">
        <v>55</v>
      </c>
      <c r="B11" s="13" t="s">
        <v>56</v>
      </c>
      <c r="C11" s="14" t="s">
        <v>48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f>VLOOKUP($A11,[1]Hoja1!$A$9:$AM$280,8,0)</f>
        <v>0</v>
      </c>
      <c r="H11" s="15">
        <f>VLOOKUP($A11,[1]Hoja1!$A$9:$AM$280,6,0)+VLOOKUP($A11,[1]Hoja1!$A$9:$AM$280,7,0)</f>
        <v>0</v>
      </c>
      <c r="I11" s="15">
        <f>VLOOKUP($A11,[1]Hoja1!$A$9:$AM$280,5,0)</f>
        <v>0</v>
      </c>
      <c r="J11" s="15">
        <f>VLOOKUP($A11,[1]Hoja1!$A$9:$AM$280,4,0)+VLOOKUP($A11,[1]Hoja1!$A$9:$AM$280,9,0)+VLOOKUP($A11,[1]Hoja1!$A$9:$AM$280,10,0)+VLOOKUP($A11,[1]Hoja1!$A$9:$AM$280,11,0)</f>
        <v>0</v>
      </c>
      <c r="K11" s="16">
        <f t="shared" si="1"/>
        <v>8550</v>
      </c>
      <c r="L11" s="15">
        <f>VLOOKUP($A11,[1]Hoja1!$A$9:$AM$280,33,0)</f>
        <v>4993.6499999999996</v>
      </c>
      <c r="M11" s="16">
        <f t="shared" si="2"/>
        <v>3556.3500000000004</v>
      </c>
    </row>
    <row r="12" spans="1:15" s="11" customFormat="1" ht="10.5" customHeight="1" x14ac:dyDescent="0.25">
      <c r="A12" s="12" t="s">
        <v>153</v>
      </c>
      <c r="B12" s="13" t="s">
        <v>131</v>
      </c>
      <c r="C12" s="14" t="s">
        <v>135</v>
      </c>
      <c r="D12" s="14" t="s">
        <v>189</v>
      </c>
      <c r="E12" s="15">
        <f t="shared" si="0"/>
        <v>348</v>
      </c>
      <c r="F12" s="15">
        <f>VLOOKUP($A12,[1]Hoja1!$A$9:$AM$280,3,0)</f>
        <v>10440</v>
      </c>
      <c r="G12" s="15">
        <f>VLOOKUP($A12,[1]Hoja1!$A$9:$AM$280,8,0)</f>
        <v>0</v>
      </c>
      <c r="H12" s="15">
        <f>VLOOKUP($A12,[1]Hoja1!$A$9:$AM$280,6,0)+VLOOKUP($A12,[1]Hoja1!$A$9:$AM$280,7,0)</f>
        <v>0</v>
      </c>
      <c r="I12" s="15">
        <f>VLOOKUP($A12,[1]Hoja1!$A$9:$AM$280,5,0)</f>
        <v>0</v>
      </c>
      <c r="J12" s="15">
        <f>VLOOKUP($A12,[1]Hoja1!$A$9:$AM$280,4,0)+VLOOKUP($A12,[1]Hoja1!$A$9:$AM$280,9,0)+VLOOKUP($A12,[1]Hoja1!$A$9:$AM$280,10,0)+VLOOKUP($A12,[1]Hoja1!$A$9:$AM$280,11,0)</f>
        <v>6989.48</v>
      </c>
      <c r="K12" s="16">
        <f t="shared" si="1"/>
        <v>17429.48</v>
      </c>
      <c r="L12" s="15">
        <f>VLOOKUP($A12,[1]Hoja1!$A$9:$AM$280,33,0)</f>
        <v>2794.22</v>
      </c>
      <c r="M12" s="16">
        <f t="shared" si="2"/>
        <v>14635.26</v>
      </c>
    </row>
    <row r="13" spans="1:15" s="11" customFormat="1" ht="10.5" customHeight="1" x14ac:dyDescent="0.25">
      <c r="A13" s="12" t="s">
        <v>173</v>
      </c>
      <c r="B13" s="13" t="s">
        <v>132</v>
      </c>
      <c r="C13" s="14" t="s">
        <v>134</v>
      </c>
      <c r="D13" s="14" t="s">
        <v>189</v>
      </c>
      <c r="E13" s="15">
        <f t="shared" si="0"/>
        <v>475</v>
      </c>
      <c r="F13" s="15">
        <f>VLOOKUP($A13,[1]Hoja1!$A$9:$AM$280,3,0)</f>
        <v>14250</v>
      </c>
      <c r="G13" s="15">
        <f>VLOOKUP($A13,[1]Hoja1!$A$9:$AM$280,8,0)</f>
        <v>0</v>
      </c>
      <c r="H13" s="15">
        <f>VLOOKUP($A13,[1]Hoja1!$A$9:$AM$280,6,0)+VLOOKUP($A13,[1]Hoja1!$A$9:$AM$280,7,0)</f>
        <v>0</v>
      </c>
      <c r="I13" s="15">
        <f>VLOOKUP($A13,[1]Hoja1!$A$9:$AM$280,5,0)</f>
        <v>0</v>
      </c>
      <c r="J13" s="15">
        <f>VLOOKUP($A13,[1]Hoja1!$A$9:$AM$280,4,0)+VLOOKUP($A13,[1]Hoja1!$A$9:$AM$280,9,0)+VLOOKUP($A13,[1]Hoja1!$A$9:$AM$280,10,0)+VLOOKUP($A13,[1]Hoja1!$A$9:$AM$280,11,0)</f>
        <v>9537.56</v>
      </c>
      <c r="K13" s="16">
        <f t="shared" si="1"/>
        <v>23787.559999999998</v>
      </c>
      <c r="L13" s="15">
        <f>VLOOKUP($A13,[1]Hoja1!$A$9:$AM$280,33,0)</f>
        <v>4344.08</v>
      </c>
      <c r="M13" s="16">
        <f t="shared" si="2"/>
        <v>19443.479999999996</v>
      </c>
    </row>
    <row r="14" spans="1:15" s="11" customFormat="1" ht="10.5" customHeight="1" x14ac:dyDescent="0.25">
      <c r="A14" s="12" t="s">
        <v>154</v>
      </c>
      <c r="B14" s="13" t="s">
        <v>133</v>
      </c>
      <c r="C14" s="14" t="s">
        <v>135</v>
      </c>
      <c r="D14" s="14" t="s">
        <v>189</v>
      </c>
      <c r="E14" s="15">
        <f t="shared" si="0"/>
        <v>348</v>
      </c>
      <c r="F14" s="15">
        <f>VLOOKUP($A14,[1]Hoja1!$A$9:$AM$280,3,0)</f>
        <v>10440</v>
      </c>
      <c r="G14" s="15">
        <f>VLOOKUP($A14,[1]Hoja1!$A$9:$AM$280,8,0)</f>
        <v>0</v>
      </c>
      <c r="H14" s="15">
        <f>VLOOKUP($A14,[1]Hoja1!$A$9:$AM$280,6,0)+VLOOKUP($A14,[1]Hoja1!$A$9:$AM$280,7,0)</f>
        <v>0</v>
      </c>
      <c r="I14" s="15">
        <f>VLOOKUP($A14,[1]Hoja1!$A$9:$AM$280,5,0)</f>
        <v>0</v>
      </c>
      <c r="J14" s="15">
        <f>VLOOKUP($A14,[1]Hoja1!$A$9:$AM$280,4,0)+VLOOKUP($A14,[1]Hoja1!$A$9:$AM$280,9,0)+VLOOKUP($A14,[1]Hoja1!$A$9:$AM$280,10,0)+VLOOKUP($A14,[1]Hoja1!$A$9:$AM$280,11,0)</f>
        <v>6989.48</v>
      </c>
      <c r="K14" s="16">
        <f t="shared" si="1"/>
        <v>17429.48</v>
      </c>
      <c r="L14" s="15">
        <f>VLOOKUP($A14,[1]Hoja1!$A$9:$AM$280,33,0)</f>
        <v>2794.22</v>
      </c>
      <c r="M14" s="16">
        <f t="shared" si="2"/>
        <v>14635.26</v>
      </c>
    </row>
    <row r="15" spans="1:15" s="11" customFormat="1" ht="10.5" customHeight="1" x14ac:dyDescent="0.25">
      <c r="A15" s="12" t="s">
        <v>67</v>
      </c>
      <c r="B15" s="13" t="s">
        <v>151</v>
      </c>
      <c r="C15" s="14" t="s">
        <v>135</v>
      </c>
      <c r="D15" s="14" t="s">
        <v>189</v>
      </c>
      <c r="E15" s="15">
        <f t="shared" si="0"/>
        <v>200</v>
      </c>
      <c r="F15" s="15">
        <f>VLOOKUP($A15,[1]Hoja1!$A$9:$AM$280,3,0)</f>
        <v>6000</v>
      </c>
      <c r="G15" s="15">
        <f>VLOOKUP($A15,[1]Hoja1!$A$9:$AM$280,8,0)</f>
        <v>0</v>
      </c>
      <c r="H15" s="15">
        <f>VLOOKUP($A15,[1]Hoja1!$A$9:$AM$280,6,0)+VLOOKUP($A15,[1]Hoja1!$A$9:$AM$280,7,0)</f>
        <v>0</v>
      </c>
      <c r="I15" s="15">
        <f>VLOOKUP($A15,[1]Hoja1!$A$9:$AM$280,5,0)</f>
        <v>0</v>
      </c>
      <c r="J15" s="15">
        <f>VLOOKUP($A15,[1]Hoja1!$A$9:$AM$280,4,0)+VLOOKUP($A15,[1]Hoja1!$A$9:$AM$280,9,0)+VLOOKUP($A15,[1]Hoja1!$A$9:$AM$280,10,0)+VLOOKUP($A15,[1]Hoja1!$A$9:$AM$280,11,0)</f>
        <v>4705.1000000000004</v>
      </c>
      <c r="K15" s="16">
        <f t="shared" si="1"/>
        <v>10705.1</v>
      </c>
      <c r="L15" s="15">
        <f>VLOOKUP($A15,[1]Hoja1!$A$9:$AM$280,33,0)</f>
        <v>3852.97</v>
      </c>
      <c r="M15" s="16">
        <f t="shared" si="2"/>
        <v>6852.130000000001</v>
      </c>
    </row>
    <row r="16" spans="1:15" s="11" customFormat="1" ht="10.5" customHeight="1" x14ac:dyDescent="0.25">
      <c r="A16" s="12"/>
      <c r="B16" s="17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3" s="11" customFormat="1" ht="17.25" customHeight="1" x14ac:dyDescent="0.25">
      <c r="A17" s="6" t="s">
        <v>179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19</v>
      </c>
      <c r="B18" s="13" t="s">
        <v>20</v>
      </c>
      <c r="C18" s="14" t="s">
        <v>180</v>
      </c>
      <c r="D18" s="14" t="s">
        <v>18</v>
      </c>
      <c r="E18" s="15">
        <f>+F18/30</f>
        <v>348.2</v>
      </c>
      <c r="F18" s="15">
        <f>VLOOKUP($A18,[1]Hoja1!$A$9:$AM$280,3,0)</f>
        <v>10446</v>
      </c>
      <c r="G18" s="15">
        <f>VLOOKUP($A18,[1]Hoja1!$A$9:$AM$280,8,0)</f>
        <v>0</v>
      </c>
      <c r="H18" s="15">
        <f>VLOOKUP($A18,[1]Hoja1!$A$9:$AM$280,6,0)+VLOOKUP($A18,[1]Hoja1!$A$9:$AM$280,7,0)</f>
        <v>0</v>
      </c>
      <c r="I18" s="15">
        <f>VLOOKUP($A18,[1]Hoja1!$A$9:$AM$280,5,0)</f>
        <v>0</v>
      </c>
      <c r="J18" s="15">
        <f>VLOOKUP($A18,[1]Hoja1!$A$9:$AM$280,4,0)+VLOOKUP($A18,[1]Hoja1!$A$9:$AM$280,9,0)+VLOOKUP($A18,[1]Hoja1!$A$9:$AM$280,10,0)+VLOOKUP($A18,[1]Hoja1!$A$9:$AM$280,11,0)</f>
        <v>0</v>
      </c>
      <c r="K18" s="16">
        <f>SUM(F18:J18)</f>
        <v>10446</v>
      </c>
      <c r="L18" s="15">
        <f>VLOOKUP($A18,[1]Hoja1!$A$9:$AM$280,33,0)</f>
        <v>5259.93</v>
      </c>
      <c r="M18" s="16">
        <f>+K18-L18</f>
        <v>5186.07</v>
      </c>
    </row>
    <row r="19" spans="1:13" s="11" customFormat="1" ht="10.5" customHeight="1" x14ac:dyDescent="0.25">
      <c r="A19" s="12"/>
      <c r="B19" s="17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3" s="11" customFormat="1" ht="17.25" customHeight="1" x14ac:dyDescent="0.25">
      <c r="A20" s="6" t="s">
        <v>25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3" s="11" customFormat="1" ht="10.5" customHeight="1" x14ac:dyDescent="0.25">
      <c r="A21" s="12" t="s">
        <v>26</v>
      </c>
      <c r="B21" s="13" t="s">
        <v>27</v>
      </c>
      <c r="C21" s="14" t="s">
        <v>17</v>
      </c>
      <c r="D21" s="14" t="s">
        <v>18</v>
      </c>
      <c r="E21" s="15">
        <f t="shared" ref="E21:E23" si="3">+F21/30</f>
        <v>235.05</v>
      </c>
      <c r="F21" s="15">
        <f>VLOOKUP($A21,[1]Hoja1!$A$9:$AM$280,3,0)</f>
        <v>7051.5</v>
      </c>
      <c r="G21" s="15">
        <f>VLOOKUP($A21,[1]Hoja1!$A$9:$AM$280,8,0)</f>
        <v>0</v>
      </c>
      <c r="H21" s="15">
        <f>VLOOKUP($A21,[1]Hoja1!$A$9:$AM$280,6,0)+VLOOKUP($A21,[1]Hoja1!$A$9:$AM$280,7,0)</f>
        <v>0</v>
      </c>
      <c r="I21" s="15">
        <f>VLOOKUP($A21,[1]Hoja1!$A$9:$AM$280,5,0)</f>
        <v>0</v>
      </c>
      <c r="J21" s="15">
        <f>VLOOKUP($A21,[1]Hoja1!$A$9:$AM$280,4,0)+VLOOKUP($A21,[1]Hoja1!$A$9:$AM$280,9,0)+VLOOKUP($A21,[1]Hoja1!$A$9:$AM$280,10,0)+VLOOKUP($A21,[1]Hoja1!$A$9:$AM$280,11,0)</f>
        <v>0</v>
      </c>
      <c r="K21" s="16">
        <f t="shared" ref="K21:K23" si="4">SUM(F21:J21)</f>
        <v>7051.5</v>
      </c>
      <c r="L21" s="15">
        <f>VLOOKUP($A21,[1]Hoja1!$A$9:$AM$280,33,0)</f>
        <v>1476.06</v>
      </c>
      <c r="M21" s="16">
        <f t="shared" ref="M21:M23" si="5">+K21-L21</f>
        <v>5575.4400000000005</v>
      </c>
    </row>
    <row r="22" spans="1:13" s="11" customFormat="1" ht="10.5" customHeight="1" x14ac:dyDescent="0.25">
      <c r="A22" s="12" t="s">
        <v>127</v>
      </c>
      <c r="B22" s="13" t="s">
        <v>147</v>
      </c>
      <c r="C22" s="14" t="s">
        <v>17</v>
      </c>
      <c r="D22" s="14" t="s">
        <v>189</v>
      </c>
      <c r="E22" s="15">
        <f t="shared" si="3"/>
        <v>200</v>
      </c>
      <c r="F22" s="15">
        <f>VLOOKUP($A22,[1]Hoja1!$A$9:$AM$280,3,0)</f>
        <v>6000</v>
      </c>
      <c r="G22" s="15">
        <f>VLOOKUP($A22,[1]Hoja1!$A$9:$AM$280,8,0)</f>
        <v>0</v>
      </c>
      <c r="H22" s="15">
        <f>VLOOKUP($A22,[1]Hoja1!$A$9:$AM$280,6,0)+VLOOKUP($A22,[1]Hoja1!$A$9:$AM$280,7,0)</f>
        <v>0</v>
      </c>
      <c r="I22" s="15">
        <f>VLOOKUP($A22,[1]Hoja1!$A$9:$AM$280,5,0)</f>
        <v>0</v>
      </c>
      <c r="J22" s="15">
        <f>VLOOKUP($A22,[1]Hoja1!$A$9:$AM$280,4,0)+VLOOKUP($A22,[1]Hoja1!$A$9:$AM$280,9,0)+VLOOKUP($A22,[1]Hoja1!$A$9:$AM$280,10,0)+VLOOKUP($A22,[1]Hoja1!$A$9:$AM$280,11,0)</f>
        <v>4705.1000000000004</v>
      </c>
      <c r="K22" s="16">
        <f t="shared" ref="K22" si="6">SUM(F22:J22)</f>
        <v>10705.1</v>
      </c>
      <c r="L22" s="15">
        <f>VLOOKUP($A22,[1]Hoja1!$A$9:$AM$280,33,0)</f>
        <v>5690.74</v>
      </c>
      <c r="M22" s="16">
        <f t="shared" ref="M22" si="7">+K22-L22</f>
        <v>5014.3600000000006</v>
      </c>
    </row>
    <row r="23" spans="1:13" s="11" customFormat="1" ht="10.5" customHeight="1" x14ac:dyDescent="0.25">
      <c r="A23" s="12" t="s">
        <v>260</v>
      </c>
      <c r="B23" s="13" t="s">
        <v>261</v>
      </c>
      <c r="C23" s="14" t="s">
        <v>17</v>
      </c>
      <c r="D23" s="14" t="s">
        <v>189</v>
      </c>
      <c r="E23" s="15">
        <f t="shared" si="3"/>
        <v>333.33</v>
      </c>
      <c r="F23" s="15">
        <f>VLOOKUP($A23,[1]Hoja1!$A$9:$AM$280,3,0)</f>
        <v>9999.9</v>
      </c>
      <c r="G23" s="15">
        <f>VLOOKUP($A23,[1]Hoja1!$A$9:$AM$280,8,0)</f>
        <v>0</v>
      </c>
      <c r="H23" s="15">
        <f>VLOOKUP($A23,[1]Hoja1!$A$9:$AM$280,6,0)+VLOOKUP($A23,[1]Hoja1!$A$9:$AM$280,7,0)</f>
        <v>0</v>
      </c>
      <c r="I23" s="15">
        <f>VLOOKUP($A23,[1]Hoja1!$A$9:$AM$280,5,0)</f>
        <v>0</v>
      </c>
      <c r="J23" s="15">
        <f>VLOOKUP($A23,[1]Hoja1!$A$9:$AM$280,4,0)+VLOOKUP($A23,[1]Hoja1!$A$9:$AM$280,9,0)+VLOOKUP($A23,[1]Hoja1!$A$9:$AM$280,10,0)+VLOOKUP($A23,[1]Hoja1!$A$9:$AM$280,11,0)</f>
        <v>3614.72</v>
      </c>
      <c r="K23" s="16">
        <f t="shared" si="4"/>
        <v>13614.619999999999</v>
      </c>
      <c r="L23" s="15">
        <f>VLOOKUP($A23,[1]Hoja1!$A$9:$AM$280,33,0)</f>
        <v>1774.46</v>
      </c>
      <c r="M23" s="16">
        <f t="shared" si="5"/>
        <v>11840.16</v>
      </c>
    </row>
    <row r="24" spans="1:13" s="11" customFormat="1" ht="10.5" customHeight="1" x14ac:dyDescent="0.25">
      <c r="A24" s="12"/>
      <c r="B24" s="17"/>
      <c r="C24" s="14"/>
      <c r="D24" s="14"/>
      <c r="E24" s="15"/>
      <c r="F24" s="15"/>
      <c r="G24" s="14"/>
      <c r="H24" s="14"/>
      <c r="I24" s="15">
        <v>0</v>
      </c>
      <c r="J24" s="14"/>
      <c r="K24" s="16"/>
      <c r="L24" s="16"/>
      <c r="M24" s="16"/>
    </row>
    <row r="25" spans="1:13" s="11" customFormat="1" ht="17.25" customHeight="1" x14ac:dyDescent="0.25">
      <c r="A25" s="6" t="s">
        <v>28</v>
      </c>
      <c r="B25" s="7"/>
      <c r="C25" s="8"/>
      <c r="D25" s="8"/>
      <c r="E25" s="9"/>
      <c r="F25" s="9"/>
      <c r="G25" s="8"/>
      <c r="H25" s="8"/>
      <c r="I25" s="8"/>
      <c r="J25" s="8"/>
      <c r="K25" s="10"/>
      <c r="L25" s="10"/>
      <c r="M25" s="10"/>
    </row>
    <row r="26" spans="1:13" s="11" customFormat="1" ht="10.5" customHeight="1" x14ac:dyDescent="0.25">
      <c r="A26" s="12" t="s">
        <v>29</v>
      </c>
      <c r="B26" s="13" t="s">
        <v>30</v>
      </c>
      <c r="C26" s="14" t="s">
        <v>17</v>
      </c>
      <c r="D26" s="14" t="s">
        <v>18</v>
      </c>
      <c r="E26" s="15">
        <f t="shared" ref="E26:E36" si="8">+F26/30</f>
        <v>305.60000000000002</v>
      </c>
      <c r="F26" s="15">
        <f>VLOOKUP($A26,[1]Hoja1!$A$9:$AM$280,3,0)</f>
        <v>9168</v>
      </c>
      <c r="G26" s="15">
        <f>VLOOKUP($A26,[1]Hoja1!$A$9:$AM$280,8,0)</f>
        <v>0</v>
      </c>
      <c r="H26" s="15">
        <f>VLOOKUP($A26,[1]Hoja1!$A$9:$AM$280,6,0)+VLOOKUP($A26,[1]Hoja1!$A$9:$AM$280,7,0)</f>
        <v>0</v>
      </c>
      <c r="I26" s="15">
        <f>VLOOKUP($A26,[1]Hoja1!$A$9:$AM$280,5,0)</f>
        <v>0</v>
      </c>
      <c r="J26" s="15">
        <f>VLOOKUP($A26,[1]Hoja1!$A$9:$AM$280,4,0)+VLOOKUP($A26,[1]Hoja1!$A$9:$AM$280,9,0)+VLOOKUP($A26,[1]Hoja1!$A$9:$AM$280,10,0)+VLOOKUP($A26,[1]Hoja1!$A$9:$AM$280,11,0)</f>
        <v>0</v>
      </c>
      <c r="K26" s="16">
        <f t="shared" ref="K26:K36" si="9">SUM(F26:J26)</f>
        <v>9168</v>
      </c>
      <c r="L26" s="15">
        <f>VLOOKUP($A26,[1]Hoja1!$A$9:$AM$280,33,0)</f>
        <v>997.46</v>
      </c>
      <c r="M26" s="16">
        <f t="shared" ref="M26:M36" si="10">+K26-L26</f>
        <v>8170.54</v>
      </c>
    </row>
    <row r="27" spans="1:13" s="11" customFormat="1" ht="10.5" customHeight="1" x14ac:dyDescent="0.25">
      <c r="A27" s="12" t="s">
        <v>31</v>
      </c>
      <c r="B27" s="13" t="s">
        <v>32</v>
      </c>
      <c r="C27" s="14" t="s">
        <v>17</v>
      </c>
      <c r="D27" s="14" t="s">
        <v>18</v>
      </c>
      <c r="E27" s="15">
        <f t="shared" si="8"/>
        <v>384.8</v>
      </c>
      <c r="F27" s="15">
        <f>VLOOKUP($A27,[1]Hoja1!$A$9:$AM$280,3,0)</f>
        <v>11544</v>
      </c>
      <c r="G27" s="15">
        <f>VLOOKUP($A27,[1]Hoja1!$A$9:$AM$280,8,0)</f>
        <v>0</v>
      </c>
      <c r="H27" s="15">
        <f>VLOOKUP($A27,[1]Hoja1!$A$9:$AM$280,6,0)+VLOOKUP($A27,[1]Hoja1!$A$9:$AM$280,7,0)</f>
        <v>0</v>
      </c>
      <c r="I27" s="15">
        <f>VLOOKUP($A27,[1]Hoja1!$A$9:$AM$280,5,0)</f>
        <v>0</v>
      </c>
      <c r="J27" s="15">
        <f>VLOOKUP($A27,[1]Hoja1!$A$9:$AM$280,4,0)+VLOOKUP($A27,[1]Hoja1!$A$9:$AM$280,9,0)+VLOOKUP($A27,[1]Hoja1!$A$9:$AM$280,10,0)+VLOOKUP($A27,[1]Hoja1!$A$9:$AM$280,11,0)</f>
        <v>0</v>
      </c>
      <c r="K27" s="16">
        <f t="shared" si="9"/>
        <v>11544</v>
      </c>
      <c r="L27" s="15">
        <f>VLOOKUP($A27,[1]Hoja1!$A$9:$AM$280,33,0)</f>
        <v>1483.9</v>
      </c>
      <c r="M27" s="16">
        <f t="shared" si="10"/>
        <v>10060.1</v>
      </c>
    </row>
    <row r="28" spans="1:13" s="11" customFormat="1" ht="10.5" customHeight="1" x14ac:dyDescent="0.25">
      <c r="A28" s="12" t="s">
        <v>212</v>
      </c>
      <c r="B28" s="13" t="s">
        <v>213</v>
      </c>
      <c r="C28" s="14" t="s">
        <v>17</v>
      </c>
      <c r="D28" s="14" t="s">
        <v>18</v>
      </c>
      <c r="E28" s="15">
        <f t="shared" si="8"/>
        <v>0</v>
      </c>
      <c r="F28" s="15">
        <f>VLOOKUP($A28,[1]Hoja1!$A$9:$AM$280,3,0)</f>
        <v>0</v>
      </c>
      <c r="G28" s="15">
        <f>VLOOKUP($A28,[1]Hoja1!$A$9:$AM$280,8,0)</f>
        <v>2527.4</v>
      </c>
      <c r="H28" s="15">
        <f>VLOOKUP($A28,[1]Hoja1!$A$9:$AM$280,6,0)+VLOOKUP($A28,[1]Hoja1!$A$9:$AM$280,7,0)</f>
        <v>353.84</v>
      </c>
      <c r="I28" s="15">
        <f>VLOOKUP($A28,[1]Hoja1!$A$9:$AM$280,5,0)</f>
        <v>1010.96</v>
      </c>
      <c r="J28" s="15">
        <f>VLOOKUP($A28,[1]Hoja1!$A$9:$AM$280,4,0)+VLOOKUP($A28,[1]Hoja1!$A$9:$AM$280,9,0)+VLOOKUP($A28,[1]Hoja1!$A$9:$AM$280,10,0)+VLOOKUP($A28,[1]Hoja1!$A$9:$AM$280,11,0)</f>
        <v>0</v>
      </c>
      <c r="K28" s="16">
        <f t="shared" si="9"/>
        <v>3892.2000000000003</v>
      </c>
      <c r="L28" s="15">
        <f>VLOOKUP($A28,[1]Hoja1!$A$9:$AM$280,33,0)</f>
        <v>-88.49</v>
      </c>
      <c r="M28" s="16">
        <f t="shared" si="10"/>
        <v>3980.69</v>
      </c>
    </row>
    <row r="29" spans="1:13" s="11" customFormat="1" ht="10.5" customHeight="1" x14ac:dyDescent="0.25">
      <c r="A29" s="12" t="s">
        <v>214</v>
      </c>
      <c r="B29" s="13" t="s">
        <v>215</v>
      </c>
      <c r="C29" s="14" t="s">
        <v>17</v>
      </c>
      <c r="D29" s="14" t="s">
        <v>18</v>
      </c>
      <c r="E29" s="15">
        <f t="shared" si="8"/>
        <v>0</v>
      </c>
      <c r="F29" s="15">
        <f>VLOOKUP($A29,[1]Hoja1!$A$9:$AM$280,3,0)</f>
        <v>0</v>
      </c>
      <c r="G29" s="15">
        <f>VLOOKUP($A29,[1]Hoja1!$A$9:$AM$280,8,0)</f>
        <v>2527.4</v>
      </c>
      <c r="H29" s="15">
        <f>VLOOKUP($A29,[1]Hoja1!$A$9:$AM$280,6,0)+VLOOKUP($A29,[1]Hoja1!$A$9:$AM$280,7,0)</f>
        <v>353.84</v>
      </c>
      <c r="I29" s="15">
        <f>VLOOKUP($A29,[1]Hoja1!$A$9:$AM$280,5,0)</f>
        <v>1010.96</v>
      </c>
      <c r="J29" s="15">
        <f>VLOOKUP($A29,[1]Hoja1!$A$9:$AM$280,4,0)+VLOOKUP($A29,[1]Hoja1!$A$9:$AM$280,9,0)+VLOOKUP($A29,[1]Hoja1!$A$9:$AM$280,10,0)+VLOOKUP($A29,[1]Hoja1!$A$9:$AM$280,11,0)</f>
        <v>0</v>
      </c>
      <c r="K29" s="16">
        <f t="shared" si="9"/>
        <v>3892.2000000000003</v>
      </c>
      <c r="L29" s="15">
        <f>VLOOKUP($A29,[1]Hoja1!$A$9:$AM$280,33,0)</f>
        <v>-66.760000000000005</v>
      </c>
      <c r="M29" s="16">
        <f t="shared" si="10"/>
        <v>3958.9600000000005</v>
      </c>
    </row>
    <row r="30" spans="1:13" s="11" customFormat="1" ht="10.5" customHeight="1" x14ac:dyDescent="0.25">
      <c r="A30" s="12" t="s">
        <v>240</v>
      </c>
      <c r="B30" s="13" t="s">
        <v>241</v>
      </c>
      <c r="C30" s="14" t="s">
        <v>17</v>
      </c>
      <c r="D30" s="14" t="s">
        <v>18</v>
      </c>
      <c r="E30" s="15">
        <f t="shared" si="8"/>
        <v>150</v>
      </c>
      <c r="F30" s="15">
        <f>VLOOKUP($A30,[1]Hoja1!$A$9:$AM$280,3,0)</f>
        <v>4500</v>
      </c>
      <c r="G30" s="15">
        <f>VLOOKUP($A30,[1]Hoja1!$A$9:$AM$280,8,0)</f>
        <v>0</v>
      </c>
      <c r="H30" s="15">
        <f>VLOOKUP($A30,[1]Hoja1!$A$9:$AM$280,6,0)+VLOOKUP($A30,[1]Hoja1!$A$9:$AM$280,7,0)</f>
        <v>0</v>
      </c>
      <c r="I30" s="15">
        <f>VLOOKUP($A30,[1]Hoja1!$A$9:$AM$280,5,0)</f>
        <v>0</v>
      </c>
      <c r="J30" s="15">
        <f>VLOOKUP($A30,[1]Hoja1!$A$9:$AM$280,4,0)+VLOOKUP($A30,[1]Hoja1!$A$9:$AM$280,9,0)+VLOOKUP($A30,[1]Hoja1!$A$9:$AM$280,10,0)+VLOOKUP($A30,[1]Hoja1!$A$9:$AM$280,11,0)</f>
        <v>1800</v>
      </c>
      <c r="K30" s="16">
        <f t="shared" si="9"/>
        <v>6300</v>
      </c>
      <c r="L30" s="15">
        <f>VLOOKUP($A30,[1]Hoja1!$A$9:$AM$280,33,0)</f>
        <v>375.22</v>
      </c>
      <c r="M30" s="16">
        <f t="shared" si="10"/>
        <v>5924.78</v>
      </c>
    </row>
    <row r="31" spans="1:13" s="11" customFormat="1" ht="10.5" customHeight="1" x14ac:dyDescent="0.25">
      <c r="A31" s="12" t="s">
        <v>216</v>
      </c>
      <c r="B31" s="13" t="s">
        <v>217</v>
      </c>
      <c r="C31" s="14" t="s">
        <v>17</v>
      </c>
      <c r="D31" s="14" t="s">
        <v>18</v>
      </c>
      <c r="E31" s="15">
        <f t="shared" si="8"/>
        <v>348</v>
      </c>
      <c r="F31" s="15">
        <f>VLOOKUP($A31,[1]Hoja1!$A$9:$AM$280,3,0)</f>
        <v>10440</v>
      </c>
      <c r="G31" s="15">
        <f>VLOOKUP($A31,[1]Hoja1!$A$9:$AM$280,8,0)</f>
        <v>0</v>
      </c>
      <c r="H31" s="15">
        <f>VLOOKUP($A31,[1]Hoja1!$A$9:$AM$280,6,0)+VLOOKUP($A31,[1]Hoja1!$A$9:$AM$280,7,0)</f>
        <v>0</v>
      </c>
      <c r="I31" s="15">
        <f>VLOOKUP($A31,[1]Hoja1!$A$9:$AM$280,5,0)</f>
        <v>0</v>
      </c>
      <c r="J31" s="15">
        <f>VLOOKUP($A31,[1]Hoja1!$A$9:$AM$280,4,0)+VLOOKUP($A31,[1]Hoja1!$A$9:$AM$280,9,0)+VLOOKUP($A31,[1]Hoja1!$A$9:$AM$280,10,0)+VLOOKUP($A31,[1]Hoja1!$A$9:$AM$280,11,0)</f>
        <v>6989.48</v>
      </c>
      <c r="K31" s="16">
        <f t="shared" si="9"/>
        <v>17429.48</v>
      </c>
      <c r="L31" s="15">
        <f>VLOOKUP($A31,[1]Hoja1!$A$9:$AM$280,33,0)</f>
        <v>2794.22</v>
      </c>
      <c r="M31" s="16">
        <f t="shared" si="10"/>
        <v>14635.26</v>
      </c>
    </row>
    <row r="32" spans="1:13" s="11" customFormat="1" ht="10.5" hidden="1" customHeight="1" x14ac:dyDescent="0.25">
      <c r="A32" s="12" t="s">
        <v>218</v>
      </c>
      <c r="B32" s="13" t="s">
        <v>219</v>
      </c>
      <c r="C32" s="14" t="s">
        <v>17</v>
      </c>
      <c r="D32" s="14" t="s">
        <v>18</v>
      </c>
      <c r="E32" s="15">
        <f t="shared" si="8"/>
        <v>150</v>
      </c>
      <c r="F32" s="15">
        <f>VLOOKUP($A32,[1]Hoja1!$A$9:$AM$280,3,0)</f>
        <v>4500</v>
      </c>
      <c r="G32" s="15">
        <f>VLOOKUP($A32,[1]Hoja1!$A$9:$AM$280,8,0)</f>
        <v>0</v>
      </c>
      <c r="H32" s="15">
        <f>VLOOKUP($A32,[1]Hoja1!$A$9:$AM$280,6,0)+VLOOKUP($A32,[1]Hoja1!$A$9:$AM$280,7,0)</f>
        <v>0</v>
      </c>
      <c r="I32" s="15">
        <f>VLOOKUP($A32,[1]Hoja1!$A$9:$AM$280,5,0)</f>
        <v>0</v>
      </c>
      <c r="J32" s="15">
        <f>VLOOKUP($A32,[1]Hoja1!$A$9:$AM$280,4,0)+VLOOKUP($A32,[1]Hoja1!$A$9:$AM$280,9,0)+VLOOKUP($A32,[1]Hoja1!$A$9:$AM$280,10,0)+VLOOKUP($A32,[1]Hoja1!$A$9:$AM$280,11,0)</f>
        <v>1800</v>
      </c>
      <c r="K32" s="16">
        <f t="shared" si="9"/>
        <v>6300</v>
      </c>
      <c r="L32" s="15">
        <f>VLOOKUP($A32,[1]Hoja1!$A$9:$AM$280,33,0)</f>
        <v>330.5</v>
      </c>
      <c r="M32" s="16">
        <f t="shared" si="10"/>
        <v>5969.5</v>
      </c>
    </row>
    <row r="33" spans="1:13" s="11" customFormat="1" ht="10.5" customHeight="1" x14ac:dyDescent="0.25">
      <c r="A33" s="12" t="s">
        <v>220</v>
      </c>
      <c r="B33" s="13" t="s">
        <v>221</v>
      </c>
      <c r="C33" s="14" t="s">
        <v>17</v>
      </c>
      <c r="D33" s="14" t="s">
        <v>18</v>
      </c>
      <c r="E33" s="15">
        <f t="shared" si="8"/>
        <v>150</v>
      </c>
      <c r="F33" s="15">
        <f>VLOOKUP($A33,[1]Hoja1!$A$9:$AM$280,3,0)</f>
        <v>4500</v>
      </c>
      <c r="G33" s="15">
        <f>VLOOKUP($A33,[1]Hoja1!$A$9:$AM$280,8,0)</f>
        <v>0</v>
      </c>
      <c r="H33" s="15">
        <f>VLOOKUP($A33,[1]Hoja1!$A$9:$AM$280,6,0)+VLOOKUP($A33,[1]Hoja1!$A$9:$AM$280,7,0)</f>
        <v>0</v>
      </c>
      <c r="I33" s="15">
        <f>VLOOKUP($A33,[1]Hoja1!$A$9:$AM$280,5,0)</f>
        <v>0</v>
      </c>
      <c r="J33" s="15">
        <f>VLOOKUP($A33,[1]Hoja1!$A$9:$AM$280,4,0)+VLOOKUP($A33,[1]Hoja1!$A$9:$AM$280,9,0)+VLOOKUP($A33,[1]Hoja1!$A$9:$AM$280,10,0)+VLOOKUP($A33,[1]Hoja1!$A$9:$AM$280,11,0)</f>
        <v>1800</v>
      </c>
      <c r="K33" s="16">
        <f t="shared" si="9"/>
        <v>6300</v>
      </c>
      <c r="L33" s="15">
        <f>VLOOKUP($A33,[1]Hoja1!$A$9:$AM$280,33,0)</f>
        <v>330.5</v>
      </c>
      <c r="M33" s="16">
        <f t="shared" si="10"/>
        <v>5969.5</v>
      </c>
    </row>
    <row r="34" spans="1:13" s="11" customFormat="1" ht="10.5" customHeight="1" x14ac:dyDescent="0.25">
      <c r="A34" s="12" t="s">
        <v>236</v>
      </c>
      <c r="B34" s="13" t="s">
        <v>237</v>
      </c>
      <c r="C34" s="14" t="s">
        <v>17</v>
      </c>
      <c r="D34" s="14" t="s">
        <v>18</v>
      </c>
      <c r="E34" s="15">
        <f t="shared" si="8"/>
        <v>0</v>
      </c>
      <c r="F34" s="15">
        <f>VLOOKUP($A34,[1]Hoja1!$A$9:$AM$280,3,0)</f>
        <v>0</v>
      </c>
      <c r="G34" s="15">
        <f>VLOOKUP($A34,[1]Hoja1!$A$9:$AM$280,8,0)</f>
        <v>1890.41</v>
      </c>
      <c r="H34" s="15">
        <f>VLOOKUP($A34,[1]Hoja1!$A$9:$AM$280,6,0)+VLOOKUP($A34,[1]Hoja1!$A$9:$AM$280,7,0)</f>
        <v>264.66000000000003</v>
      </c>
      <c r="I34" s="15">
        <f>VLOOKUP($A34,[1]Hoja1!$A$9:$AM$280,5,0)</f>
        <v>756.16</v>
      </c>
      <c r="J34" s="15">
        <f>VLOOKUP($A34,[1]Hoja1!$A$9:$AM$280,4,0)+VLOOKUP($A34,[1]Hoja1!$A$9:$AM$280,9,0)+VLOOKUP($A34,[1]Hoja1!$A$9:$AM$280,10,0)+VLOOKUP($A34,[1]Hoja1!$A$9:$AM$280,11,0)</f>
        <v>0</v>
      </c>
      <c r="K34" s="16">
        <f t="shared" si="9"/>
        <v>2911.23</v>
      </c>
      <c r="L34" s="15">
        <f>VLOOKUP($A34,[1]Hoja1!$A$9:$AM$280,33,0)</f>
        <v>-94.03</v>
      </c>
      <c r="M34" s="16">
        <f t="shared" si="10"/>
        <v>3005.26</v>
      </c>
    </row>
    <row r="35" spans="1:13" s="11" customFormat="1" ht="10.5" customHeight="1" x14ac:dyDescent="0.25">
      <c r="A35" s="12" t="s">
        <v>232</v>
      </c>
      <c r="B35" s="13" t="s">
        <v>233</v>
      </c>
      <c r="C35" s="14" t="s">
        <v>17</v>
      </c>
      <c r="D35" s="14" t="s">
        <v>18</v>
      </c>
      <c r="E35" s="15">
        <f t="shared" si="8"/>
        <v>25</v>
      </c>
      <c r="F35" s="15">
        <f>VLOOKUP($A35,[1]Hoja1!$A$9:$AM$280,3,0)</f>
        <v>750</v>
      </c>
      <c r="G35" s="15">
        <f>VLOOKUP($A35,[1]Hoja1!$A$9:$AM$280,8,0)</f>
        <v>1972.6</v>
      </c>
      <c r="H35" s="15">
        <f>VLOOKUP($A35,[1]Hoja1!$A$9:$AM$280,6,0)+VLOOKUP($A35,[1]Hoja1!$A$9:$AM$280,7,0)</f>
        <v>276.16000000000003</v>
      </c>
      <c r="I35" s="15">
        <f>VLOOKUP($A35,[1]Hoja1!$A$9:$AM$280,5,0)</f>
        <v>789.04</v>
      </c>
      <c r="J35" s="15">
        <f>VLOOKUP($A35,[1]Hoja1!$A$9:$AM$280,4,0)+VLOOKUP($A35,[1]Hoja1!$A$9:$AM$280,9,0)+VLOOKUP($A35,[1]Hoja1!$A$9:$AM$280,10,0)+VLOOKUP($A35,[1]Hoja1!$A$9:$AM$280,11,0)</f>
        <v>1250</v>
      </c>
      <c r="K35" s="16">
        <f t="shared" si="9"/>
        <v>5037.7999999999993</v>
      </c>
      <c r="L35" s="15">
        <f>VLOOKUP($A35,[1]Hoja1!$A$9:$AM$280,33,0)</f>
        <v>113.87</v>
      </c>
      <c r="M35" s="16">
        <f t="shared" si="10"/>
        <v>4923.9299999999994</v>
      </c>
    </row>
    <row r="36" spans="1:13" s="11" customFormat="1" ht="10.5" customHeight="1" x14ac:dyDescent="0.25">
      <c r="A36" s="12" t="s">
        <v>246</v>
      </c>
      <c r="B36" s="13" t="s">
        <v>247</v>
      </c>
      <c r="C36" s="14" t="s">
        <v>17</v>
      </c>
      <c r="D36" s="14" t="s">
        <v>18</v>
      </c>
      <c r="E36" s="15">
        <f t="shared" si="8"/>
        <v>150</v>
      </c>
      <c r="F36" s="15">
        <f>VLOOKUP($A36,[1]Hoja1!$A$9:$AM$280,3,0)</f>
        <v>4500</v>
      </c>
      <c r="G36" s="15">
        <f>VLOOKUP($A36,[1]Hoja1!$A$9:$AM$280,8,0)</f>
        <v>0</v>
      </c>
      <c r="H36" s="15">
        <f>VLOOKUP($A36,[1]Hoja1!$A$9:$AM$280,6,0)+VLOOKUP($A36,[1]Hoja1!$A$9:$AM$280,7,0)</f>
        <v>0</v>
      </c>
      <c r="I36" s="15">
        <f>VLOOKUP($A36,[1]Hoja1!$A$9:$AM$280,5,0)</f>
        <v>0</v>
      </c>
      <c r="J36" s="15">
        <f>VLOOKUP($A36,[1]Hoja1!$A$9:$AM$280,4,0)+VLOOKUP($A36,[1]Hoja1!$A$9:$AM$280,9,0)+VLOOKUP($A36,[1]Hoja1!$A$9:$AM$280,10,0)+VLOOKUP($A36,[1]Hoja1!$A$9:$AM$280,11,0)</f>
        <v>1800</v>
      </c>
      <c r="K36" s="16">
        <f t="shared" si="9"/>
        <v>6300</v>
      </c>
      <c r="L36" s="15">
        <f>VLOOKUP($A36,[1]Hoja1!$A$9:$AM$280,33,0)</f>
        <v>333.96</v>
      </c>
      <c r="M36" s="16">
        <f t="shared" si="10"/>
        <v>5966.04</v>
      </c>
    </row>
    <row r="37" spans="1:13" s="11" customFormat="1" ht="10.5" customHeight="1" x14ac:dyDescent="0.25">
      <c r="A37" s="12"/>
      <c r="B37" s="17"/>
      <c r="C37" s="14"/>
      <c r="D37" s="14"/>
      <c r="E37" s="15"/>
      <c r="F37" s="15"/>
      <c r="G37" s="14"/>
      <c r="H37" s="14"/>
      <c r="I37" s="15"/>
      <c r="J37" s="14"/>
      <c r="K37" s="16"/>
      <c r="L37" s="16"/>
      <c r="M37" s="16"/>
    </row>
    <row r="38" spans="1:13" s="11" customFormat="1" ht="17.25" customHeight="1" x14ac:dyDescent="0.25">
      <c r="A38" s="6" t="s">
        <v>33</v>
      </c>
      <c r="B38" s="7"/>
      <c r="C38" s="8"/>
      <c r="D38" s="8"/>
      <c r="E38" s="9"/>
      <c r="F38" s="9"/>
      <c r="G38" s="8"/>
      <c r="H38" s="8"/>
      <c r="I38" s="8"/>
      <c r="J38" s="8"/>
      <c r="K38" s="10"/>
      <c r="L38" s="10"/>
      <c r="M38" s="10"/>
    </row>
    <row r="39" spans="1:13" s="20" customFormat="1" ht="10.5" customHeight="1" x14ac:dyDescent="0.25">
      <c r="A39" s="18" t="s">
        <v>34</v>
      </c>
      <c r="B39" s="13" t="s">
        <v>35</v>
      </c>
      <c r="C39" s="19" t="s">
        <v>36</v>
      </c>
      <c r="D39" s="19" t="s">
        <v>18</v>
      </c>
      <c r="E39" s="15">
        <f>+F39/30</f>
        <v>342.5</v>
      </c>
      <c r="F39" s="15">
        <f>VLOOKUP($A39,[1]Hoja1!$A$9:$AM$280,3,0)</f>
        <v>10275</v>
      </c>
      <c r="G39" s="15">
        <f>VLOOKUP($A39,[1]Hoja1!$A$9:$AM$280,8,0)</f>
        <v>0</v>
      </c>
      <c r="H39" s="15">
        <f>VLOOKUP($A39,[1]Hoja1!$A$9:$AM$280,6,0)+VLOOKUP($A39,[1]Hoja1!$A$9:$AM$280,7,0)</f>
        <v>0</v>
      </c>
      <c r="I39" s="15">
        <f>VLOOKUP($A39,[1]Hoja1!$A$9:$AM$280,5,0)</f>
        <v>0</v>
      </c>
      <c r="J39" s="15">
        <f>VLOOKUP($A39,[1]Hoja1!$A$9:$AM$280,4,0)+VLOOKUP($A39,[1]Hoja1!$A$9:$AM$280,9,0)+VLOOKUP($A39,[1]Hoja1!$A$9:$AM$280,10,0)+VLOOKUP($A39,[1]Hoja1!$A$9:$AM$280,11,0)</f>
        <v>0</v>
      </c>
      <c r="K39" s="16">
        <f>SUM(F39:J39)</f>
        <v>10275</v>
      </c>
      <c r="L39" s="15">
        <f>VLOOKUP($A39,[1]Hoja1!$A$9:$AM$280,33,0)</f>
        <v>2499.36</v>
      </c>
      <c r="M39" s="16">
        <f>+K39-L39</f>
        <v>7775.6399999999994</v>
      </c>
    </row>
    <row r="40" spans="1:13" s="11" customFormat="1" ht="10.5" customHeight="1" x14ac:dyDescent="0.25">
      <c r="A40" s="21"/>
      <c r="B40" s="17"/>
      <c r="C40" s="14"/>
      <c r="D40" s="14"/>
      <c r="E40" s="15"/>
      <c r="F40" s="15"/>
      <c r="G40" s="14"/>
      <c r="H40" s="14"/>
      <c r="I40" s="14"/>
      <c r="J40" s="14"/>
      <c r="K40" s="16"/>
      <c r="L40" s="16"/>
      <c r="M40" s="16"/>
    </row>
    <row r="41" spans="1:13" s="11" customFormat="1" ht="17.25" customHeight="1" x14ac:dyDescent="0.25">
      <c r="A41" s="6" t="s">
        <v>37</v>
      </c>
      <c r="B41" s="7"/>
      <c r="C41" s="8"/>
      <c r="D41" s="8"/>
      <c r="E41" s="9"/>
      <c r="F41" s="9"/>
      <c r="G41" s="8"/>
      <c r="H41" s="8"/>
      <c r="I41" s="8"/>
      <c r="J41" s="8"/>
      <c r="K41" s="10"/>
      <c r="L41" s="10"/>
      <c r="M41" s="10"/>
    </row>
    <row r="42" spans="1:13" s="11" customFormat="1" ht="10.5" customHeight="1" x14ac:dyDescent="0.25">
      <c r="A42" s="12" t="s">
        <v>38</v>
      </c>
      <c r="B42" s="13" t="s">
        <v>39</v>
      </c>
      <c r="C42" s="14" t="s">
        <v>17</v>
      </c>
      <c r="D42" s="14" t="s">
        <v>18</v>
      </c>
      <c r="E42" s="15">
        <f t="shared" ref="E42:E46" si="11">+F42/30</f>
        <v>480.3</v>
      </c>
      <c r="F42" s="15">
        <f>VLOOKUP($A42,[1]Hoja1!$A$9:$AM$280,3,0)</f>
        <v>14409</v>
      </c>
      <c r="G42" s="15">
        <f>VLOOKUP($A42,[1]Hoja1!$A$9:$AM$280,8,0)</f>
        <v>0</v>
      </c>
      <c r="H42" s="15">
        <f>VLOOKUP($A42,[1]Hoja1!$A$9:$AM$280,6,0)+VLOOKUP($A42,[1]Hoja1!$A$9:$AM$280,7,0)</f>
        <v>0</v>
      </c>
      <c r="I42" s="15">
        <f>VLOOKUP($A42,[1]Hoja1!$A$9:$AM$280,5,0)</f>
        <v>0</v>
      </c>
      <c r="J42" s="15">
        <f>VLOOKUP($A42,[1]Hoja1!$A$9:$AM$280,4,0)+VLOOKUP($A42,[1]Hoja1!$A$9:$AM$280,9,0)+VLOOKUP($A42,[1]Hoja1!$A$9:$AM$280,10,0)+VLOOKUP($A42,[1]Hoja1!$A$9:$AM$280,11,0)</f>
        <v>0</v>
      </c>
      <c r="K42" s="16">
        <f t="shared" ref="K42:K46" si="12">SUM(F42:J42)</f>
        <v>14409</v>
      </c>
      <c r="L42" s="15">
        <f>VLOOKUP($A42,[1]Hoja1!$A$9:$AM$280,33,0)</f>
        <v>2085.6</v>
      </c>
      <c r="M42" s="16">
        <f t="shared" ref="M42:M46" si="13">+K42-L42</f>
        <v>12323.4</v>
      </c>
    </row>
    <row r="43" spans="1:13" s="11" customFormat="1" ht="10.5" customHeight="1" x14ac:dyDescent="0.25">
      <c r="A43" s="36" t="s">
        <v>201</v>
      </c>
      <c r="B43" s="13" t="s">
        <v>202</v>
      </c>
      <c r="C43" s="14" t="s">
        <v>17</v>
      </c>
      <c r="D43" s="14" t="s">
        <v>18</v>
      </c>
      <c r="E43" s="15">
        <f t="shared" si="11"/>
        <v>150</v>
      </c>
      <c r="F43" s="15">
        <f>VLOOKUP($A43,[1]Hoja1!$A$9:$AM$280,3,0)</f>
        <v>4500</v>
      </c>
      <c r="G43" s="15">
        <f>VLOOKUP($A43,[1]Hoja1!$A$9:$AM$280,8,0)</f>
        <v>0</v>
      </c>
      <c r="H43" s="15">
        <f>VLOOKUP($A43,[1]Hoja1!$A$9:$AM$280,6,0)+VLOOKUP($A43,[1]Hoja1!$A$9:$AM$280,7,0)</f>
        <v>0</v>
      </c>
      <c r="I43" s="15">
        <f>VLOOKUP($A43,[1]Hoja1!$A$9:$AM$280,5,0)</f>
        <v>0</v>
      </c>
      <c r="J43" s="15">
        <f>VLOOKUP($A43,[1]Hoja1!$A$9:$AM$280,4,0)+VLOOKUP($A43,[1]Hoja1!$A$9:$AM$280,9,0)+VLOOKUP($A43,[1]Hoja1!$A$9:$AM$280,10,0)+VLOOKUP($A43,[1]Hoja1!$A$9:$AM$280,11,0)</f>
        <v>4500</v>
      </c>
      <c r="K43" s="16">
        <f t="shared" si="12"/>
        <v>9000</v>
      </c>
      <c r="L43" s="15">
        <f>VLOOKUP($A43,[1]Hoja1!$A$9:$AM$280,33,0)</f>
        <v>943.76</v>
      </c>
      <c r="M43" s="16">
        <f t="shared" si="13"/>
        <v>8056.24</v>
      </c>
    </row>
    <row r="44" spans="1:13" s="11" customFormat="1" ht="10.5" customHeight="1" x14ac:dyDescent="0.2">
      <c r="A44" s="29" t="s">
        <v>156</v>
      </c>
      <c r="B44" s="13" t="s">
        <v>128</v>
      </c>
      <c r="C44" s="14" t="s">
        <v>129</v>
      </c>
      <c r="D44" s="14" t="s">
        <v>189</v>
      </c>
      <c r="E44" s="15">
        <f t="shared" si="11"/>
        <v>475</v>
      </c>
      <c r="F44" s="15">
        <f>VLOOKUP($A44,[1]Hoja1!$A$9:$AM$280,3,0)</f>
        <v>14250</v>
      </c>
      <c r="G44" s="15">
        <f>VLOOKUP($A44,[1]Hoja1!$A$9:$AM$280,8,0)</f>
        <v>0</v>
      </c>
      <c r="H44" s="15">
        <f>VLOOKUP($A44,[1]Hoja1!$A$9:$AM$280,6,0)+VLOOKUP($A44,[1]Hoja1!$A$9:$AM$280,7,0)</f>
        <v>0</v>
      </c>
      <c r="I44" s="15">
        <f>VLOOKUP($A44,[1]Hoja1!$A$9:$AM$280,5,0)</f>
        <v>0</v>
      </c>
      <c r="J44" s="15">
        <f>VLOOKUP($A44,[1]Hoja1!$A$9:$AM$280,4,0)+VLOOKUP($A44,[1]Hoja1!$A$9:$AM$280,9,0)+VLOOKUP($A44,[1]Hoja1!$A$9:$AM$280,10,0)+VLOOKUP($A44,[1]Hoja1!$A$9:$AM$280,11,0)</f>
        <v>9537.56</v>
      </c>
      <c r="K44" s="16">
        <f t="shared" si="12"/>
        <v>23787.559999999998</v>
      </c>
      <c r="L44" s="15">
        <f>VLOOKUP($A44,[1]Hoja1!$A$9:$AM$280,33,0)</f>
        <v>4344.08</v>
      </c>
      <c r="M44" s="16">
        <f t="shared" si="13"/>
        <v>19443.479999999996</v>
      </c>
    </row>
    <row r="45" spans="1:13" s="11" customFormat="1" ht="10.5" customHeight="1" x14ac:dyDescent="0.2">
      <c r="A45" s="38" t="s">
        <v>206</v>
      </c>
      <c r="B45" s="37" t="s">
        <v>207</v>
      </c>
      <c r="C45" s="14" t="s">
        <v>17</v>
      </c>
      <c r="D45" s="14" t="s">
        <v>189</v>
      </c>
      <c r="E45" s="15">
        <f t="shared" si="11"/>
        <v>150</v>
      </c>
      <c r="F45" s="15">
        <f>VLOOKUP($A45,[1]Hoja1!$A$9:$AM$280,3,0)</f>
        <v>4500</v>
      </c>
      <c r="G45" s="15">
        <f>VLOOKUP($A45,[1]Hoja1!$A$9:$AM$280,8,0)</f>
        <v>0</v>
      </c>
      <c r="H45" s="15">
        <f>VLOOKUP($A45,[1]Hoja1!$A$9:$AM$280,6,0)+VLOOKUP($A45,[1]Hoja1!$A$9:$AM$280,7,0)</f>
        <v>0</v>
      </c>
      <c r="I45" s="15">
        <f>VLOOKUP($A45,[1]Hoja1!$A$9:$AM$280,5,0)</f>
        <v>0</v>
      </c>
      <c r="J45" s="15">
        <f>VLOOKUP($A45,[1]Hoja1!$A$9:$AM$280,4,0)+VLOOKUP($A45,[1]Hoja1!$A$9:$AM$280,9,0)+VLOOKUP($A45,[1]Hoja1!$A$9:$AM$280,10,0)+VLOOKUP($A45,[1]Hoja1!$A$9:$AM$280,11,0)</f>
        <v>3100</v>
      </c>
      <c r="K45" s="16">
        <f t="shared" si="12"/>
        <v>7600</v>
      </c>
      <c r="L45" s="15">
        <f>VLOOKUP($A45,[1]Hoja1!$A$9:$AM$280,33,0)</f>
        <v>753.24</v>
      </c>
      <c r="M45" s="16">
        <f t="shared" si="13"/>
        <v>6846.76</v>
      </c>
    </row>
    <row r="46" spans="1:13" s="11" customFormat="1" ht="10.5" customHeight="1" x14ac:dyDescent="0.2">
      <c r="A46" s="38" t="s">
        <v>208</v>
      </c>
      <c r="B46" s="37" t="s">
        <v>209</v>
      </c>
      <c r="C46" s="14" t="s">
        <v>17</v>
      </c>
      <c r="D46" s="14" t="s">
        <v>189</v>
      </c>
      <c r="E46" s="15">
        <f t="shared" si="11"/>
        <v>150</v>
      </c>
      <c r="F46" s="15">
        <f>VLOOKUP($A46,[1]Hoja1!$A$9:$AM$280,3,0)</f>
        <v>4500</v>
      </c>
      <c r="G46" s="15">
        <f>VLOOKUP($A46,[1]Hoja1!$A$9:$AM$280,8,0)</f>
        <v>0</v>
      </c>
      <c r="H46" s="15">
        <f>VLOOKUP($A46,[1]Hoja1!$A$9:$AM$280,6,0)+VLOOKUP($A46,[1]Hoja1!$A$9:$AM$280,7,0)</f>
        <v>0</v>
      </c>
      <c r="I46" s="15">
        <f>VLOOKUP($A46,[1]Hoja1!$A$9:$AM$280,5,0)</f>
        <v>0</v>
      </c>
      <c r="J46" s="15">
        <f>VLOOKUP($A46,[1]Hoja1!$A$9:$AM$280,4,0)+VLOOKUP($A46,[1]Hoja1!$A$9:$AM$280,9,0)+VLOOKUP($A46,[1]Hoja1!$A$9:$AM$280,10,0)+VLOOKUP($A46,[1]Hoja1!$A$9:$AM$280,11,0)</f>
        <v>3100</v>
      </c>
      <c r="K46" s="16">
        <f t="shared" si="12"/>
        <v>7600</v>
      </c>
      <c r="L46" s="15">
        <f>VLOOKUP($A46,[1]Hoja1!$A$9:$AM$280,33,0)</f>
        <v>753.24</v>
      </c>
      <c r="M46" s="16">
        <f t="shared" si="13"/>
        <v>6846.76</v>
      </c>
    </row>
    <row r="47" spans="1:13" s="11" customFormat="1" ht="10.5" customHeight="1" x14ac:dyDescent="0.25">
      <c r="A47" s="12"/>
      <c r="B47" s="17"/>
      <c r="C47" s="14"/>
      <c r="D47" s="14"/>
      <c r="E47" s="15"/>
      <c r="F47" s="15"/>
      <c r="G47" s="14"/>
      <c r="H47" s="14"/>
      <c r="I47" s="14"/>
      <c r="J47" s="14"/>
      <c r="K47" s="16"/>
      <c r="L47" s="16"/>
      <c r="M47" s="16"/>
    </row>
    <row r="48" spans="1:13" s="11" customFormat="1" ht="17.25" customHeight="1" x14ac:dyDescent="0.25">
      <c r="A48" s="6" t="s">
        <v>42</v>
      </c>
      <c r="B48" s="7"/>
      <c r="C48" s="8"/>
      <c r="D48" s="8"/>
      <c r="E48" s="9"/>
      <c r="F48" s="9"/>
      <c r="G48" s="8"/>
      <c r="H48" s="8"/>
      <c r="I48" s="8"/>
      <c r="J48" s="8"/>
      <c r="K48" s="10"/>
      <c r="L48" s="10"/>
      <c r="M48" s="10"/>
    </row>
    <row r="49" spans="1:13" s="11" customFormat="1" ht="10.5" customHeight="1" x14ac:dyDescent="0.25">
      <c r="A49" s="12" t="s">
        <v>43</v>
      </c>
      <c r="B49" s="13" t="s">
        <v>44</v>
      </c>
      <c r="C49" s="14" t="s">
        <v>45</v>
      </c>
      <c r="D49" s="14" t="s">
        <v>18</v>
      </c>
      <c r="E49" s="15">
        <f t="shared" ref="E49:E75" si="14">+F49/30</f>
        <v>392.25</v>
      </c>
      <c r="F49" s="15">
        <f>VLOOKUP($A49,[1]Hoja1!$A$9:$AM$280,3,0)</f>
        <v>11767.5</v>
      </c>
      <c r="G49" s="15">
        <f>VLOOKUP($A49,[1]Hoja1!$A$9:$AM$280,8,0)</f>
        <v>0</v>
      </c>
      <c r="H49" s="15">
        <f>VLOOKUP($A49,[1]Hoja1!$A$9:$AM$280,6,0)+VLOOKUP($A49,[1]Hoja1!$A$9:$AM$280,7,0)</f>
        <v>0</v>
      </c>
      <c r="I49" s="15">
        <f>VLOOKUP($A49,[1]Hoja1!$A$9:$AM$280,5,0)</f>
        <v>0</v>
      </c>
      <c r="J49" s="15">
        <f>VLOOKUP($A49,[1]Hoja1!$A$9:$AM$280,4,0)+VLOOKUP($A49,[1]Hoja1!$A$9:$AM$280,9,0)+VLOOKUP($A49,[1]Hoja1!$A$9:$AM$280,10,0)+VLOOKUP($A49,[1]Hoja1!$A$9:$AM$280,11,0)</f>
        <v>0</v>
      </c>
      <c r="K49" s="16">
        <f t="shared" ref="K49:K75" si="15">SUM(F49:J49)</f>
        <v>11767.5</v>
      </c>
      <c r="L49" s="15">
        <f>VLOOKUP($A49,[1]Hoja1!$A$9:$AM$280,33,0)</f>
        <v>3508.19</v>
      </c>
      <c r="M49" s="16">
        <f t="shared" ref="M49:M75" si="16">+K49-L49</f>
        <v>8259.31</v>
      </c>
    </row>
    <row r="50" spans="1:13" s="11" customFormat="1" ht="10.5" customHeight="1" x14ac:dyDescent="0.25">
      <c r="A50" s="12" t="s">
        <v>46</v>
      </c>
      <c r="B50" s="13" t="s">
        <v>47</v>
      </c>
      <c r="C50" s="14" t="s">
        <v>48</v>
      </c>
      <c r="D50" s="14" t="s">
        <v>18</v>
      </c>
      <c r="E50" s="15">
        <f t="shared" si="14"/>
        <v>172.9</v>
      </c>
      <c r="F50" s="15">
        <f>VLOOKUP($A50,[1]Hoja1!$A$9:$AM$280,3,0)</f>
        <v>5187</v>
      </c>
      <c r="G50" s="15">
        <f>VLOOKUP($A50,[1]Hoja1!$A$9:$AM$280,8,0)</f>
        <v>0</v>
      </c>
      <c r="H50" s="15">
        <f>VLOOKUP($A50,[1]Hoja1!$A$9:$AM$280,6,0)+VLOOKUP($A50,[1]Hoja1!$A$9:$AM$280,7,0)</f>
        <v>0</v>
      </c>
      <c r="I50" s="15">
        <f>VLOOKUP($A50,[1]Hoja1!$A$9:$AM$280,5,0)</f>
        <v>0</v>
      </c>
      <c r="J50" s="15">
        <f>VLOOKUP($A50,[1]Hoja1!$A$9:$AM$280,4,0)+VLOOKUP($A50,[1]Hoja1!$A$9:$AM$280,9,0)+VLOOKUP($A50,[1]Hoja1!$A$9:$AM$280,10,0)+VLOOKUP($A50,[1]Hoja1!$A$9:$AM$280,11,0)</f>
        <v>0</v>
      </c>
      <c r="K50" s="16">
        <f t="shared" si="15"/>
        <v>5187</v>
      </c>
      <c r="L50" s="15">
        <f>VLOOKUP($A50,[1]Hoja1!$A$9:$AM$280,33,0)</f>
        <v>128.58000000000001</v>
      </c>
      <c r="M50" s="16">
        <f t="shared" si="16"/>
        <v>5058.42</v>
      </c>
    </row>
    <row r="51" spans="1:13" s="11" customFormat="1" ht="10.5" customHeight="1" x14ac:dyDescent="0.25">
      <c r="A51" s="12" t="s">
        <v>49</v>
      </c>
      <c r="B51" s="13" t="s">
        <v>50</v>
      </c>
      <c r="C51" s="14" t="s">
        <v>48</v>
      </c>
      <c r="D51" s="14" t="s">
        <v>18</v>
      </c>
      <c r="E51" s="15">
        <f t="shared" si="14"/>
        <v>222</v>
      </c>
      <c r="F51" s="15">
        <f>VLOOKUP($A51,[1]Hoja1!$A$9:$AM$280,3,0)</f>
        <v>6660</v>
      </c>
      <c r="G51" s="15">
        <f>VLOOKUP($A51,[1]Hoja1!$A$9:$AM$280,8,0)</f>
        <v>0</v>
      </c>
      <c r="H51" s="15">
        <f>VLOOKUP($A51,[1]Hoja1!$A$9:$AM$280,6,0)+VLOOKUP($A51,[1]Hoja1!$A$9:$AM$280,7,0)</f>
        <v>0</v>
      </c>
      <c r="I51" s="15">
        <f>VLOOKUP($A51,[1]Hoja1!$A$9:$AM$280,5,0)</f>
        <v>0</v>
      </c>
      <c r="J51" s="15">
        <f>VLOOKUP($A51,[1]Hoja1!$A$9:$AM$280,4,0)+VLOOKUP($A51,[1]Hoja1!$A$9:$AM$280,9,0)+VLOOKUP($A51,[1]Hoja1!$A$9:$AM$280,10,0)+VLOOKUP($A51,[1]Hoja1!$A$9:$AM$280,11,0)</f>
        <v>0</v>
      </c>
      <c r="K51" s="16">
        <f t="shared" si="15"/>
        <v>6660</v>
      </c>
      <c r="L51" s="15">
        <f>VLOOKUP($A51,[1]Hoja1!$A$9:$AM$280,33,0)</f>
        <v>2728.9</v>
      </c>
      <c r="M51" s="16">
        <f t="shared" si="16"/>
        <v>3931.1</v>
      </c>
    </row>
    <row r="52" spans="1:13" s="11" customFormat="1" ht="10.5" customHeight="1" x14ac:dyDescent="0.25">
      <c r="A52" s="12" t="s">
        <v>51</v>
      </c>
      <c r="B52" s="13" t="s">
        <v>52</v>
      </c>
      <c r="C52" s="14" t="s">
        <v>48</v>
      </c>
      <c r="D52" s="14" t="s">
        <v>18</v>
      </c>
      <c r="E52" s="15">
        <f t="shared" si="14"/>
        <v>144.08333333333334</v>
      </c>
      <c r="F52" s="15">
        <f>VLOOKUP($A52,[1]Hoja1!$A$9:$AM$280,3,0)</f>
        <v>4322.5</v>
      </c>
      <c r="G52" s="15">
        <f>VLOOKUP($A52,[1]Hoja1!$A$9:$AM$280,8,0)</f>
        <v>0</v>
      </c>
      <c r="H52" s="15">
        <f>VLOOKUP($A52,[1]Hoja1!$A$9:$AM$280,6,0)+VLOOKUP($A52,[1]Hoja1!$A$9:$AM$280,7,0)</f>
        <v>0</v>
      </c>
      <c r="I52" s="15">
        <f>VLOOKUP($A52,[1]Hoja1!$A$9:$AM$280,5,0)</f>
        <v>864.5</v>
      </c>
      <c r="J52" s="15">
        <f>VLOOKUP($A52,[1]Hoja1!$A$9:$AM$280,4,0)+VLOOKUP($A52,[1]Hoja1!$A$9:$AM$280,9,0)+VLOOKUP($A52,[1]Hoja1!$A$9:$AM$280,10,0)+VLOOKUP($A52,[1]Hoja1!$A$9:$AM$280,11,0)</f>
        <v>0</v>
      </c>
      <c r="K52" s="16">
        <f t="shared" si="15"/>
        <v>5187</v>
      </c>
      <c r="L52" s="15">
        <f>VLOOKUP($A52,[1]Hoja1!$A$9:$AM$280,33,0)</f>
        <v>2392.35</v>
      </c>
      <c r="M52" s="16">
        <f t="shared" si="16"/>
        <v>2794.65</v>
      </c>
    </row>
    <row r="53" spans="1:13" s="11" customFormat="1" ht="10.5" customHeight="1" x14ac:dyDescent="0.25">
      <c r="A53" s="12" t="s">
        <v>53</v>
      </c>
      <c r="B53" s="13" t="s">
        <v>54</v>
      </c>
      <c r="C53" s="14" t="s">
        <v>45</v>
      </c>
      <c r="D53" s="14" t="s">
        <v>18</v>
      </c>
      <c r="E53" s="15">
        <f t="shared" si="14"/>
        <v>224.10666666666665</v>
      </c>
      <c r="F53" s="15">
        <f>VLOOKUP($A53,[1]Hoja1!$A$9:$AM$280,3,0)</f>
        <v>6723.2</v>
      </c>
      <c r="G53" s="15">
        <f>VLOOKUP($A53,[1]Hoja1!$A$9:$AM$280,8,0)</f>
        <v>0</v>
      </c>
      <c r="H53" s="15">
        <f>VLOOKUP($A53,[1]Hoja1!$A$9:$AM$280,6,0)+VLOOKUP($A53,[1]Hoja1!$A$9:$AM$280,7,0)</f>
        <v>0</v>
      </c>
      <c r="I53" s="15">
        <f>VLOOKUP($A53,[1]Hoja1!$A$9:$AM$280,5,0)</f>
        <v>2444.8000000000002</v>
      </c>
      <c r="J53" s="15">
        <f>VLOOKUP($A53,[1]Hoja1!$A$9:$AM$280,4,0)+VLOOKUP($A53,[1]Hoja1!$A$9:$AM$280,9,0)+VLOOKUP($A53,[1]Hoja1!$A$9:$AM$280,10,0)+VLOOKUP($A53,[1]Hoja1!$A$9:$AM$280,11,0)</f>
        <v>2000</v>
      </c>
      <c r="K53" s="16">
        <f t="shared" si="15"/>
        <v>11168</v>
      </c>
      <c r="L53" s="15">
        <f>VLOOKUP($A53,[1]Hoja1!$A$9:$AM$280,33,0)</f>
        <v>5857.42</v>
      </c>
      <c r="M53" s="16">
        <f t="shared" si="16"/>
        <v>5310.58</v>
      </c>
    </row>
    <row r="54" spans="1:13" s="11" customFormat="1" ht="10.5" customHeight="1" x14ac:dyDescent="0.25">
      <c r="A54" s="12" t="s">
        <v>40</v>
      </c>
      <c r="B54" s="13" t="s">
        <v>41</v>
      </c>
      <c r="C54" s="14" t="s">
        <v>17</v>
      </c>
      <c r="D54" s="14" t="s">
        <v>18</v>
      </c>
      <c r="E54" s="15">
        <f t="shared" si="14"/>
        <v>237.54599999999999</v>
      </c>
      <c r="F54" s="15">
        <f>VLOOKUP($A54,[1]Hoja1!$A$9:$AM$280,3,0)</f>
        <v>7126.38</v>
      </c>
      <c r="G54" s="15">
        <f>VLOOKUP($A54,[1]Hoja1!$A$9:$AM$280,8,0)</f>
        <v>0</v>
      </c>
      <c r="H54" s="15">
        <f>VLOOKUP($A54,[1]Hoja1!$A$9:$AM$280,6,0)+VLOOKUP($A54,[1]Hoja1!$A$9:$AM$280,7,0)</f>
        <v>0</v>
      </c>
      <c r="I54" s="15">
        <f>VLOOKUP($A54,[1]Hoja1!$A$9:$AM$280,5,0)</f>
        <v>0</v>
      </c>
      <c r="J54" s="15">
        <f>VLOOKUP($A54,[1]Hoja1!$A$9:$AM$280,4,0)+VLOOKUP($A54,[1]Hoja1!$A$9:$AM$280,9,0)+VLOOKUP($A54,[1]Hoja1!$A$9:$AM$280,10,0)+VLOOKUP($A54,[1]Hoja1!$A$9:$AM$280,11,0)</f>
        <v>0</v>
      </c>
      <c r="K54" s="16">
        <f t="shared" si="15"/>
        <v>7126.38</v>
      </c>
      <c r="L54" s="15">
        <f>VLOOKUP($A54,[1]Hoja1!$A$9:$AM$280,33,0)</f>
        <v>1085.6500000000001</v>
      </c>
      <c r="M54" s="16">
        <f t="shared" si="16"/>
        <v>6040.73</v>
      </c>
    </row>
    <row r="55" spans="1:13" s="11" customFormat="1" ht="10.5" customHeight="1" x14ac:dyDescent="0.25">
      <c r="A55" s="12" t="s">
        <v>57</v>
      </c>
      <c r="B55" s="13" t="s">
        <v>58</v>
      </c>
      <c r="C55" s="14" t="s">
        <v>17</v>
      </c>
      <c r="D55" s="14" t="s">
        <v>18</v>
      </c>
      <c r="E55" s="15">
        <f t="shared" si="14"/>
        <v>516.79999999999995</v>
      </c>
      <c r="F55" s="15">
        <f>VLOOKUP($A55,[1]Hoja1!$A$9:$AM$280,3,0)</f>
        <v>15504</v>
      </c>
      <c r="G55" s="15">
        <f>VLOOKUP($A55,[1]Hoja1!$A$9:$AM$280,8,0)</f>
        <v>0</v>
      </c>
      <c r="H55" s="15">
        <f>VLOOKUP($A55,[1]Hoja1!$A$9:$AM$280,6,0)+VLOOKUP($A55,[1]Hoja1!$A$9:$AM$280,7,0)</f>
        <v>0</v>
      </c>
      <c r="I55" s="15">
        <f>VLOOKUP($A55,[1]Hoja1!$A$9:$AM$280,5,0)</f>
        <v>0</v>
      </c>
      <c r="J55" s="15">
        <f>VLOOKUP($A55,[1]Hoja1!$A$9:$AM$280,4,0)+VLOOKUP($A55,[1]Hoja1!$A$9:$AM$280,9,0)+VLOOKUP($A55,[1]Hoja1!$A$9:$AM$280,10,0)+VLOOKUP($A55,[1]Hoja1!$A$9:$AM$280,11,0)</f>
        <v>1000</v>
      </c>
      <c r="K55" s="16">
        <f t="shared" si="15"/>
        <v>16504</v>
      </c>
      <c r="L55" s="15">
        <f>VLOOKUP($A55,[1]Hoja1!$A$9:$AM$280,33,0)</f>
        <v>8175.6</v>
      </c>
      <c r="M55" s="16">
        <f t="shared" si="16"/>
        <v>8328.4</v>
      </c>
    </row>
    <row r="56" spans="1:13" s="11" customFormat="1" ht="10.5" customHeight="1" x14ac:dyDescent="0.25">
      <c r="A56" s="12" t="s">
        <v>59</v>
      </c>
      <c r="B56" s="13" t="s">
        <v>60</v>
      </c>
      <c r="C56" s="14" t="s">
        <v>61</v>
      </c>
      <c r="D56" s="14" t="s">
        <v>18</v>
      </c>
      <c r="E56" s="15">
        <f t="shared" si="14"/>
        <v>525</v>
      </c>
      <c r="F56" s="15">
        <f>VLOOKUP($A56,[1]Hoja1!$A$9:$AM$280,3,0)</f>
        <v>15750</v>
      </c>
      <c r="G56" s="15">
        <f>VLOOKUP($A56,[1]Hoja1!$A$9:$AM$280,8,0)</f>
        <v>0</v>
      </c>
      <c r="H56" s="15">
        <f>VLOOKUP($A56,[1]Hoja1!$A$9:$AM$280,6,0)+VLOOKUP($A56,[1]Hoja1!$A$9:$AM$280,7,0)</f>
        <v>0</v>
      </c>
      <c r="I56" s="15">
        <f>VLOOKUP($A56,[1]Hoja1!$A$9:$AM$280,5,0)</f>
        <v>0</v>
      </c>
      <c r="J56" s="15">
        <f>VLOOKUP($A56,[1]Hoja1!$A$9:$AM$280,4,0)+VLOOKUP($A56,[1]Hoja1!$A$9:$AM$280,9,0)+VLOOKUP($A56,[1]Hoja1!$A$9:$AM$280,10,0)+VLOOKUP($A56,[1]Hoja1!$A$9:$AM$280,11,0)</f>
        <v>0</v>
      </c>
      <c r="K56" s="16">
        <f t="shared" si="15"/>
        <v>15750</v>
      </c>
      <c r="L56" s="15">
        <f>VLOOKUP($A56,[1]Hoja1!$A$9:$AM$280,33,0)</f>
        <v>4271.8999999999996</v>
      </c>
      <c r="M56" s="16">
        <f t="shared" si="16"/>
        <v>11478.1</v>
      </c>
    </row>
    <row r="57" spans="1:13" s="11" customFormat="1" ht="10.5" customHeight="1" x14ac:dyDescent="0.25">
      <c r="A57" s="12" t="s">
        <v>62</v>
      </c>
      <c r="B57" s="13" t="s">
        <v>63</v>
      </c>
      <c r="C57" s="14" t="s">
        <v>64</v>
      </c>
      <c r="D57" s="14" t="s">
        <v>18</v>
      </c>
      <c r="E57" s="15">
        <f t="shared" si="14"/>
        <v>212.8</v>
      </c>
      <c r="F57" s="15">
        <f>VLOOKUP($A57,[1]Hoja1!$A$9:$AM$280,3,0)</f>
        <v>6384</v>
      </c>
      <c r="G57" s="15">
        <f>VLOOKUP($A57,[1]Hoja1!$A$9:$AM$280,8,0)</f>
        <v>0</v>
      </c>
      <c r="H57" s="15">
        <f>VLOOKUP($A57,[1]Hoja1!$A$9:$AM$280,6,0)+VLOOKUP($A57,[1]Hoja1!$A$9:$AM$280,7,0)</f>
        <v>0</v>
      </c>
      <c r="I57" s="15">
        <f>VLOOKUP($A57,[1]Hoja1!$A$9:$AM$280,5,0)</f>
        <v>0</v>
      </c>
      <c r="J57" s="15">
        <f>VLOOKUP($A57,[1]Hoja1!$A$9:$AM$280,4,0)+VLOOKUP($A57,[1]Hoja1!$A$9:$AM$280,9,0)+VLOOKUP($A57,[1]Hoja1!$A$9:$AM$280,10,0)+VLOOKUP($A57,[1]Hoja1!$A$9:$AM$280,11,0)</f>
        <v>0</v>
      </c>
      <c r="K57" s="16">
        <f t="shared" si="15"/>
        <v>6384</v>
      </c>
      <c r="L57" s="15">
        <f>VLOOKUP($A57,[1]Hoja1!$A$9:$AM$280,33,0)</f>
        <v>349.32</v>
      </c>
      <c r="M57" s="16">
        <f t="shared" si="16"/>
        <v>6034.68</v>
      </c>
    </row>
    <row r="58" spans="1:13" s="11" customFormat="1" ht="10.5" customHeight="1" x14ac:dyDescent="0.25">
      <c r="A58" s="12" t="s">
        <v>169</v>
      </c>
      <c r="B58" s="13" t="s">
        <v>66</v>
      </c>
      <c r="C58" s="14" t="s">
        <v>65</v>
      </c>
      <c r="D58" s="14" t="s">
        <v>18</v>
      </c>
      <c r="E58" s="15">
        <f t="shared" si="14"/>
        <v>390</v>
      </c>
      <c r="F58" s="15">
        <f>VLOOKUP($A58,[1]Hoja1!$A$9:$AM$280,3,0)</f>
        <v>11700</v>
      </c>
      <c r="G58" s="15">
        <f>VLOOKUP($A58,[1]Hoja1!$A$9:$AM$280,8,0)</f>
        <v>0</v>
      </c>
      <c r="H58" s="15">
        <f>VLOOKUP($A58,[1]Hoja1!$A$9:$AM$280,6,0)+VLOOKUP($A58,[1]Hoja1!$A$9:$AM$280,7,0)</f>
        <v>0</v>
      </c>
      <c r="I58" s="15">
        <f>VLOOKUP($A58,[1]Hoja1!$A$9:$AM$280,5,0)</f>
        <v>0</v>
      </c>
      <c r="J58" s="15">
        <f>VLOOKUP($A58,[1]Hoja1!$A$9:$AM$280,4,0)+VLOOKUP($A58,[1]Hoja1!$A$9:$AM$280,9,0)+VLOOKUP($A58,[1]Hoja1!$A$9:$AM$280,10,0)+VLOOKUP($A58,[1]Hoja1!$A$9:$AM$280,11,0)</f>
        <v>4332.84</v>
      </c>
      <c r="K58" s="16">
        <f t="shared" si="15"/>
        <v>16032.84</v>
      </c>
      <c r="L58" s="15">
        <f>VLOOKUP($A58,[1]Hoja1!$A$9:$AM$280,33,0)</f>
        <v>4772.47</v>
      </c>
      <c r="M58" s="16">
        <f t="shared" si="16"/>
        <v>11260.369999999999</v>
      </c>
    </row>
    <row r="59" spans="1:13" s="11" customFormat="1" ht="10.5" customHeight="1" x14ac:dyDescent="0.25">
      <c r="A59" s="12" t="s">
        <v>170</v>
      </c>
      <c r="B59" s="13" t="s">
        <v>68</v>
      </c>
      <c r="C59" s="14" t="s">
        <v>65</v>
      </c>
      <c r="D59" s="14" t="s">
        <v>18</v>
      </c>
      <c r="E59" s="15">
        <f t="shared" si="14"/>
        <v>320</v>
      </c>
      <c r="F59" s="15">
        <f>VLOOKUP($A59,[1]Hoja1!$A$9:$AM$280,3,0)</f>
        <v>9600</v>
      </c>
      <c r="G59" s="15">
        <f>VLOOKUP($A59,[1]Hoja1!$A$9:$AM$280,8,0)</f>
        <v>0</v>
      </c>
      <c r="H59" s="15">
        <f>VLOOKUP($A59,[1]Hoja1!$A$9:$AM$280,6,0)+VLOOKUP($A59,[1]Hoja1!$A$9:$AM$280,7,0)</f>
        <v>0</v>
      </c>
      <c r="I59" s="15">
        <f>VLOOKUP($A59,[1]Hoja1!$A$9:$AM$280,5,0)</f>
        <v>0</v>
      </c>
      <c r="J59" s="15">
        <f>VLOOKUP($A59,[1]Hoja1!$A$9:$AM$280,4,0)+VLOOKUP($A59,[1]Hoja1!$A$9:$AM$280,9,0)+VLOOKUP($A59,[1]Hoja1!$A$9:$AM$280,10,0)+VLOOKUP($A59,[1]Hoja1!$A$9:$AM$280,11,0)</f>
        <v>3795.58</v>
      </c>
      <c r="K59" s="16">
        <f t="shared" si="15"/>
        <v>13395.58</v>
      </c>
      <c r="L59" s="15">
        <f>VLOOKUP($A59,[1]Hoja1!$A$9:$AM$280,33,0)</f>
        <v>2332.1</v>
      </c>
      <c r="M59" s="16">
        <f t="shared" si="16"/>
        <v>11063.48</v>
      </c>
    </row>
    <row r="60" spans="1:13" s="11" customFormat="1" ht="10.5" customHeight="1" x14ac:dyDescent="0.25">
      <c r="A60" s="12" t="s">
        <v>171</v>
      </c>
      <c r="B60" s="13" t="s">
        <v>120</v>
      </c>
      <c r="C60" s="14" t="s">
        <v>65</v>
      </c>
      <c r="D60" s="14" t="s">
        <v>189</v>
      </c>
      <c r="E60" s="15">
        <f t="shared" si="14"/>
        <v>141.69999999999999</v>
      </c>
      <c r="F60" s="15">
        <f>VLOOKUP($A60,[1]Hoja1!$A$9:$AM$280,3,0)</f>
        <v>4251</v>
      </c>
      <c r="G60" s="15">
        <f>VLOOKUP($A60,[1]Hoja1!$A$9:$AM$280,8,0)</f>
        <v>0</v>
      </c>
      <c r="H60" s="15">
        <f>VLOOKUP($A60,[1]Hoja1!$A$9:$AM$280,6,0)+VLOOKUP($A60,[1]Hoja1!$A$9:$AM$280,7,0)</f>
        <v>0</v>
      </c>
      <c r="I60" s="15">
        <f>VLOOKUP($A60,[1]Hoja1!$A$9:$AM$280,5,0)</f>
        <v>0</v>
      </c>
      <c r="J60" s="15">
        <f>VLOOKUP($A60,[1]Hoja1!$A$9:$AM$280,4,0)+VLOOKUP($A60,[1]Hoja1!$A$9:$AM$280,9,0)+VLOOKUP($A60,[1]Hoja1!$A$9:$AM$280,10,0)+VLOOKUP($A60,[1]Hoja1!$A$9:$AM$280,11,0)</f>
        <v>2500</v>
      </c>
      <c r="K60" s="16">
        <f t="shared" si="15"/>
        <v>6751</v>
      </c>
      <c r="L60" s="15">
        <f>VLOOKUP($A60,[1]Hoja1!$A$9:$AM$280,33,0)</f>
        <v>213.94</v>
      </c>
      <c r="M60" s="16">
        <f t="shared" si="16"/>
        <v>6537.06</v>
      </c>
    </row>
    <row r="61" spans="1:13" s="11" customFormat="1" ht="10.5" customHeight="1" x14ac:dyDescent="0.25">
      <c r="A61" s="12" t="s">
        <v>172</v>
      </c>
      <c r="B61" s="13" t="s">
        <v>121</v>
      </c>
      <c r="C61" s="14" t="s">
        <v>65</v>
      </c>
      <c r="D61" s="14" t="s">
        <v>189</v>
      </c>
      <c r="E61" s="15">
        <f t="shared" si="14"/>
        <v>141.69999999999999</v>
      </c>
      <c r="F61" s="15">
        <f>VLOOKUP($A61,[1]Hoja1!$A$9:$AM$280,3,0)</f>
        <v>4251</v>
      </c>
      <c r="G61" s="15">
        <f>VLOOKUP($A61,[1]Hoja1!$A$9:$AM$280,8,0)</f>
        <v>0</v>
      </c>
      <c r="H61" s="15">
        <f>VLOOKUP($A61,[1]Hoja1!$A$9:$AM$280,6,0)+VLOOKUP($A61,[1]Hoja1!$A$9:$AM$280,7,0)</f>
        <v>0</v>
      </c>
      <c r="I61" s="15">
        <f>VLOOKUP($A61,[1]Hoja1!$A$9:$AM$280,5,0)</f>
        <v>0</v>
      </c>
      <c r="J61" s="15">
        <f>VLOOKUP($A61,[1]Hoja1!$A$9:$AM$280,4,0)+VLOOKUP($A61,[1]Hoja1!$A$9:$AM$280,9,0)+VLOOKUP($A61,[1]Hoja1!$A$9:$AM$280,10,0)+VLOOKUP($A61,[1]Hoja1!$A$9:$AM$280,11,0)</f>
        <v>2500</v>
      </c>
      <c r="K61" s="16">
        <f t="shared" si="15"/>
        <v>6751</v>
      </c>
      <c r="L61" s="15">
        <f>VLOOKUP($A61,[1]Hoja1!$A$9:$AM$280,33,0)</f>
        <v>213.94</v>
      </c>
      <c r="M61" s="16">
        <f t="shared" si="16"/>
        <v>6537.06</v>
      </c>
    </row>
    <row r="62" spans="1:13" s="11" customFormat="1" ht="10.5" customHeight="1" x14ac:dyDescent="0.25">
      <c r="A62" s="12" t="s">
        <v>157</v>
      </c>
      <c r="B62" s="13" t="s">
        <v>69</v>
      </c>
      <c r="C62" s="14" t="s">
        <v>70</v>
      </c>
      <c r="D62" s="14" t="s">
        <v>189</v>
      </c>
      <c r="E62" s="15">
        <f t="shared" si="14"/>
        <v>233.32999999999998</v>
      </c>
      <c r="F62" s="15">
        <f>VLOOKUP($A62,[1]Hoja1!$A$9:$AM$280,3,0)</f>
        <v>6999.9</v>
      </c>
      <c r="G62" s="15">
        <f>VLOOKUP($A62,[1]Hoja1!$A$9:$AM$280,8,0)</f>
        <v>0</v>
      </c>
      <c r="H62" s="15">
        <f>VLOOKUP($A62,[1]Hoja1!$A$9:$AM$280,6,0)+VLOOKUP($A62,[1]Hoja1!$A$9:$AM$280,7,0)</f>
        <v>0</v>
      </c>
      <c r="I62" s="15">
        <f>VLOOKUP($A62,[1]Hoja1!$A$9:$AM$280,5,0)</f>
        <v>0</v>
      </c>
      <c r="J62" s="15">
        <f>VLOOKUP($A62,[1]Hoja1!$A$9:$AM$280,4,0)+VLOOKUP($A62,[1]Hoja1!$A$9:$AM$280,9,0)+VLOOKUP($A62,[1]Hoja1!$A$9:$AM$280,10,0)+VLOOKUP($A62,[1]Hoja1!$A$9:$AM$280,11,0)</f>
        <v>1476.42</v>
      </c>
      <c r="K62" s="16">
        <f t="shared" si="15"/>
        <v>8476.32</v>
      </c>
      <c r="L62" s="15">
        <f>VLOOKUP($A62,[1]Hoja1!$A$9:$AM$280,33,0)</f>
        <v>884.48</v>
      </c>
      <c r="M62" s="16">
        <f t="shared" si="16"/>
        <v>7591.84</v>
      </c>
    </row>
    <row r="63" spans="1:13" s="11" customFormat="1" ht="10.5" customHeight="1" x14ac:dyDescent="0.25">
      <c r="A63" s="12" t="s">
        <v>158</v>
      </c>
      <c r="B63" s="13" t="s">
        <v>71</v>
      </c>
      <c r="C63" s="14" t="s">
        <v>70</v>
      </c>
      <c r="D63" s="14" t="s">
        <v>189</v>
      </c>
      <c r="E63" s="15">
        <f t="shared" si="14"/>
        <v>250</v>
      </c>
      <c r="F63" s="15">
        <f>VLOOKUP($A63,[1]Hoja1!$A$9:$AM$280,3,0)</f>
        <v>7500</v>
      </c>
      <c r="G63" s="15">
        <f>VLOOKUP($A63,[1]Hoja1!$A$9:$AM$280,8,0)</f>
        <v>0</v>
      </c>
      <c r="H63" s="15">
        <f>VLOOKUP($A63,[1]Hoja1!$A$9:$AM$280,6,0)+VLOOKUP($A63,[1]Hoja1!$A$9:$AM$280,7,0)</f>
        <v>0</v>
      </c>
      <c r="I63" s="15">
        <f>VLOOKUP($A63,[1]Hoja1!$A$9:$AM$280,5,0)</f>
        <v>0</v>
      </c>
      <c r="J63" s="15">
        <f>VLOOKUP($A63,[1]Hoja1!$A$9:$AM$280,4,0)+VLOOKUP($A63,[1]Hoja1!$A$9:$AM$280,9,0)+VLOOKUP($A63,[1]Hoja1!$A$9:$AM$280,10,0)+VLOOKUP($A63,[1]Hoja1!$A$9:$AM$280,11,0)</f>
        <v>3395.58</v>
      </c>
      <c r="K63" s="16">
        <f t="shared" si="15"/>
        <v>10895.58</v>
      </c>
      <c r="L63" s="15">
        <f>VLOOKUP($A63,[1]Hoja1!$A$9:$AM$280,33,0)</f>
        <v>1290.92</v>
      </c>
      <c r="M63" s="16">
        <f t="shared" si="16"/>
        <v>9604.66</v>
      </c>
    </row>
    <row r="64" spans="1:13" s="11" customFormat="1" ht="10.5" customHeight="1" x14ac:dyDescent="0.25">
      <c r="A64" s="12" t="s">
        <v>122</v>
      </c>
      <c r="B64" s="13" t="s">
        <v>125</v>
      </c>
      <c r="C64" s="14" t="s">
        <v>126</v>
      </c>
      <c r="D64" s="14" t="s">
        <v>189</v>
      </c>
      <c r="E64" s="15">
        <f t="shared" si="14"/>
        <v>348</v>
      </c>
      <c r="F64" s="15">
        <f>VLOOKUP($A64,[1]Hoja1!$A$9:$AM$280,3,0)</f>
        <v>10440</v>
      </c>
      <c r="G64" s="15">
        <f>VLOOKUP($A64,[1]Hoja1!$A$9:$AM$280,8,0)</f>
        <v>0</v>
      </c>
      <c r="H64" s="15">
        <f>VLOOKUP($A64,[1]Hoja1!$A$9:$AM$280,6,0)+VLOOKUP($A64,[1]Hoja1!$A$9:$AM$280,7,0)</f>
        <v>0</v>
      </c>
      <c r="I64" s="15">
        <f>VLOOKUP($A64,[1]Hoja1!$A$9:$AM$280,5,0)</f>
        <v>0</v>
      </c>
      <c r="J64" s="15">
        <f>VLOOKUP($A64,[1]Hoja1!$A$9:$AM$280,4,0)+VLOOKUP($A64,[1]Hoja1!$A$9:$AM$280,9,0)+VLOOKUP($A64,[1]Hoja1!$A$9:$AM$280,10,0)+VLOOKUP($A64,[1]Hoja1!$A$9:$AM$280,11,0)</f>
        <v>6989.48</v>
      </c>
      <c r="K64" s="16">
        <f t="shared" si="15"/>
        <v>17429.48</v>
      </c>
      <c r="L64" s="15">
        <f>VLOOKUP($A64,[1]Hoja1!$A$9:$AM$280,33,0)</f>
        <v>2794.22</v>
      </c>
      <c r="M64" s="16">
        <f t="shared" si="16"/>
        <v>14635.26</v>
      </c>
    </row>
    <row r="65" spans="1:13" s="11" customFormat="1" ht="10.5" customHeight="1" x14ac:dyDescent="0.25">
      <c r="A65" s="12" t="s">
        <v>190</v>
      </c>
      <c r="B65" s="13" t="s">
        <v>191</v>
      </c>
      <c r="C65" s="14" t="s">
        <v>192</v>
      </c>
      <c r="D65" s="14" t="s">
        <v>189</v>
      </c>
      <c r="E65" s="15">
        <f t="shared" si="14"/>
        <v>348</v>
      </c>
      <c r="F65" s="15">
        <f>VLOOKUP($A65,[1]Hoja1!$A$9:$AM$280,3,0)</f>
        <v>10440</v>
      </c>
      <c r="G65" s="15">
        <f>VLOOKUP($A65,[1]Hoja1!$A$9:$AM$280,8,0)</f>
        <v>0</v>
      </c>
      <c r="H65" s="15">
        <f>VLOOKUP($A65,[1]Hoja1!$A$9:$AM$280,6,0)+VLOOKUP($A65,[1]Hoja1!$A$9:$AM$280,7,0)</f>
        <v>0</v>
      </c>
      <c r="I65" s="15">
        <f>VLOOKUP($A65,[1]Hoja1!$A$9:$AM$280,5,0)</f>
        <v>0</v>
      </c>
      <c r="J65" s="15">
        <f>VLOOKUP($A65,[1]Hoja1!$A$9:$AM$280,4,0)+VLOOKUP($A65,[1]Hoja1!$A$9:$AM$280,9,0)+VLOOKUP($A65,[1]Hoja1!$A$9:$AM$280,10,0)+VLOOKUP($A65,[1]Hoja1!$A$9:$AM$280,11,0)</f>
        <v>6989.48</v>
      </c>
      <c r="K65" s="16">
        <f t="shared" si="15"/>
        <v>17429.48</v>
      </c>
      <c r="L65" s="15">
        <f>VLOOKUP($A65,[1]Hoja1!$A$9:$AM$280,33,0)</f>
        <v>2794.22</v>
      </c>
      <c r="M65" s="16">
        <f t="shared" si="16"/>
        <v>14635.26</v>
      </c>
    </row>
    <row r="66" spans="1:13" s="11" customFormat="1" ht="10.5" customHeight="1" x14ac:dyDescent="0.25">
      <c r="A66" s="12" t="s">
        <v>193</v>
      </c>
      <c r="B66" s="13" t="s">
        <v>194</v>
      </c>
      <c r="C66" s="14" t="s">
        <v>65</v>
      </c>
      <c r="D66" s="14" t="s">
        <v>189</v>
      </c>
      <c r="E66" s="15">
        <f t="shared" si="14"/>
        <v>150</v>
      </c>
      <c r="F66" s="15">
        <f>VLOOKUP($A66,[1]Hoja1!$A$9:$AM$280,3,0)</f>
        <v>4500</v>
      </c>
      <c r="G66" s="15">
        <f>VLOOKUP($A66,[1]Hoja1!$A$9:$AM$280,8,0)</f>
        <v>0</v>
      </c>
      <c r="H66" s="15">
        <f>VLOOKUP($A66,[1]Hoja1!$A$9:$AM$280,6,0)+VLOOKUP($A66,[1]Hoja1!$A$9:$AM$280,7,0)</f>
        <v>0</v>
      </c>
      <c r="I66" s="15">
        <f>VLOOKUP($A66,[1]Hoja1!$A$9:$AM$280,5,0)</f>
        <v>0</v>
      </c>
      <c r="J66" s="15">
        <f>VLOOKUP($A66,[1]Hoja1!$A$9:$AM$280,4,0)+VLOOKUP($A66,[1]Hoja1!$A$9:$AM$280,9,0)+VLOOKUP($A66,[1]Hoja1!$A$9:$AM$280,10,0)+VLOOKUP($A66,[1]Hoja1!$A$9:$AM$280,11,0)</f>
        <v>5440</v>
      </c>
      <c r="K66" s="16">
        <f t="shared" si="15"/>
        <v>9940</v>
      </c>
      <c r="L66" s="15">
        <f>VLOOKUP($A66,[1]Hoja1!$A$9:$AM$280,33,0)</f>
        <v>1149.44</v>
      </c>
      <c r="M66" s="16">
        <f t="shared" si="16"/>
        <v>8790.56</v>
      </c>
    </row>
    <row r="67" spans="1:13" s="11" customFormat="1" ht="10.5" customHeight="1" x14ac:dyDescent="0.25">
      <c r="A67" s="12" t="s">
        <v>222</v>
      </c>
      <c r="B67" s="13" t="s">
        <v>223</v>
      </c>
      <c r="C67" s="14" t="s">
        <v>65</v>
      </c>
      <c r="D67" s="14" t="s">
        <v>189</v>
      </c>
      <c r="E67" s="15">
        <f t="shared" si="14"/>
        <v>150</v>
      </c>
      <c r="F67" s="15">
        <f>VLOOKUP($A67,[1]Hoja1!$A$9:$AM$280,3,0)</f>
        <v>4500</v>
      </c>
      <c r="G67" s="15">
        <f>VLOOKUP($A67,[1]Hoja1!$A$9:$AM$280,8,0)</f>
        <v>0</v>
      </c>
      <c r="H67" s="15">
        <f>VLOOKUP($A67,[1]Hoja1!$A$9:$AM$280,6,0)+VLOOKUP($A67,[1]Hoja1!$A$9:$AM$280,7,0)</f>
        <v>0</v>
      </c>
      <c r="I67" s="15">
        <f>VLOOKUP($A67,[1]Hoja1!$A$9:$AM$280,5,0)</f>
        <v>0</v>
      </c>
      <c r="J67" s="15">
        <f>VLOOKUP($A67,[1]Hoja1!$A$9:$AM$280,4,0)+VLOOKUP($A67,[1]Hoja1!$A$9:$AM$280,9,0)+VLOOKUP($A67,[1]Hoja1!$A$9:$AM$280,10,0)+VLOOKUP($A67,[1]Hoja1!$A$9:$AM$280,11,0)</f>
        <v>2500</v>
      </c>
      <c r="K67" s="16">
        <f t="shared" si="15"/>
        <v>7000</v>
      </c>
      <c r="L67" s="15">
        <f>VLOOKUP($A67,[1]Hoja1!$A$9:$AM$280,33,0)</f>
        <v>423</v>
      </c>
      <c r="M67" s="16">
        <f t="shared" si="16"/>
        <v>6577</v>
      </c>
    </row>
    <row r="68" spans="1:13" s="11" customFormat="1" ht="10.5" customHeight="1" x14ac:dyDescent="0.25">
      <c r="A68" s="12" t="s">
        <v>224</v>
      </c>
      <c r="B68" s="13" t="s">
        <v>225</v>
      </c>
      <c r="C68" s="14" t="s">
        <v>65</v>
      </c>
      <c r="D68" s="14" t="s">
        <v>189</v>
      </c>
      <c r="E68" s="15">
        <f t="shared" si="14"/>
        <v>150</v>
      </c>
      <c r="F68" s="15">
        <f>VLOOKUP($A68,[1]Hoja1!$A$9:$AM$280,3,0)</f>
        <v>4500</v>
      </c>
      <c r="G68" s="15">
        <f>VLOOKUP($A68,[1]Hoja1!$A$9:$AM$280,8,0)</f>
        <v>2835.62</v>
      </c>
      <c r="H68" s="15">
        <f>VLOOKUP($A68,[1]Hoja1!$A$9:$AM$280,6,0)+VLOOKUP($A68,[1]Hoja1!$A$9:$AM$280,7,0)</f>
        <v>396.99</v>
      </c>
      <c r="I68" s="15">
        <f>VLOOKUP($A68,[1]Hoja1!$A$9:$AM$280,5,0)</f>
        <v>984.25</v>
      </c>
      <c r="J68" s="15">
        <f>VLOOKUP($A68,[1]Hoja1!$A$9:$AM$280,4,0)+VLOOKUP($A68,[1]Hoja1!$A$9:$AM$280,9,0)+VLOOKUP($A68,[1]Hoja1!$A$9:$AM$280,10,0)+VLOOKUP($A68,[1]Hoja1!$A$9:$AM$280,11,0)</f>
        <v>3500</v>
      </c>
      <c r="K68" s="16">
        <f t="shared" si="15"/>
        <v>12216.86</v>
      </c>
      <c r="L68" s="15">
        <f>VLOOKUP($A68,[1]Hoja1!$A$9:$AM$280,33,0)</f>
        <v>952.5</v>
      </c>
      <c r="M68" s="16">
        <f t="shared" si="16"/>
        <v>11264.36</v>
      </c>
    </row>
    <row r="69" spans="1:13" s="11" customFormat="1" ht="10.5" customHeight="1" x14ac:dyDescent="0.25">
      <c r="A69" s="12" t="s">
        <v>238</v>
      </c>
      <c r="B69" s="13" t="s">
        <v>239</v>
      </c>
      <c r="C69" s="14" t="s">
        <v>65</v>
      </c>
      <c r="D69" s="14" t="s">
        <v>189</v>
      </c>
      <c r="E69" s="15">
        <f t="shared" si="14"/>
        <v>150</v>
      </c>
      <c r="F69" s="15">
        <f>VLOOKUP($A69,[1]Hoja1!$A$9:$AM$280,3,0)</f>
        <v>4500</v>
      </c>
      <c r="G69" s="15">
        <f>VLOOKUP($A69,[1]Hoja1!$A$9:$AM$280,8,0)</f>
        <v>0</v>
      </c>
      <c r="H69" s="15">
        <f>VLOOKUP($A69,[1]Hoja1!$A$9:$AM$280,6,0)+VLOOKUP($A69,[1]Hoja1!$A$9:$AM$280,7,0)</f>
        <v>0</v>
      </c>
      <c r="I69" s="15">
        <f>VLOOKUP($A69,[1]Hoja1!$A$9:$AM$280,5,0)</f>
        <v>0</v>
      </c>
      <c r="J69" s="15">
        <f>VLOOKUP($A69,[1]Hoja1!$A$9:$AM$280,4,0)+VLOOKUP($A69,[1]Hoja1!$A$9:$AM$280,9,0)+VLOOKUP($A69,[1]Hoja1!$A$9:$AM$280,10,0)+VLOOKUP($A69,[1]Hoja1!$A$9:$AM$280,11,0)</f>
        <v>2500</v>
      </c>
      <c r="K69" s="16">
        <f t="shared" si="15"/>
        <v>7000</v>
      </c>
      <c r="L69" s="15">
        <f>VLOOKUP($A69,[1]Hoja1!$A$9:$AM$280,33,0)</f>
        <v>423</v>
      </c>
      <c r="M69" s="16">
        <f t="shared" si="16"/>
        <v>6577</v>
      </c>
    </row>
    <row r="70" spans="1:13" s="11" customFormat="1" ht="10.5" customHeight="1" x14ac:dyDescent="0.25">
      <c r="A70" s="12" t="s">
        <v>230</v>
      </c>
      <c r="B70" s="13" t="s">
        <v>231</v>
      </c>
      <c r="C70" s="14" t="s">
        <v>65</v>
      </c>
      <c r="D70" s="14" t="s">
        <v>189</v>
      </c>
      <c r="E70" s="15">
        <f t="shared" si="14"/>
        <v>150</v>
      </c>
      <c r="F70" s="15">
        <f>VLOOKUP($A70,[1]Hoja1!$A$9:$AM$280,3,0)</f>
        <v>4500</v>
      </c>
      <c r="G70" s="15">
        <f>VLOOKUP($A70,[1]Hoja1!$A$9:$AM$280,8,0)</f>
        <v>0</v>
      </c>
      <c r="H70" s="15">
        <f>VLOOKUP($A70,[1]Hoja1!$A$9:$AM$280,6,0)+VLOOKUP($A70,[1]Hoja1!$A$9:$AM$280,7,0)</f>
        <v>0</v>
      </c>
      <c r="I70" s="15">
        <f>VLOOKUP($A70,[1]Hoja1!$A$9:$AM$280,5,0)</f>
        <v>0</v>
      </c>
      <c r="J70" s="15">
        <f>VLOOKUP($A70,[1]Hoja1!$A$9:$AM$280,4,0)+VLOOKUP($A70,[1]Hoja1!$A$9:$AM$280,9,0)+VLOOKUP($A70,[1]Hoja1!$A$9:$AM$280,10,0)+VLOOKUP($A70,[1]Hoja1!$A$9:$AM$280,11,0)</f>
        <v>2500</v>
      </c>
      <c r="K70" s="16">
        <f t="shared" si="15"/>
        <v>7000</v>
      </c>
      <c r="L70" s="15">
        <f>VLOOKUP($A70,[1]Hoja1!$A$9:$AM$280,33,0)</f>
        <v>426.5</v>
      </c>
      <c r="M70" s="16">
        <f t="shared" si="16"/>
        <v>6573.5</v>
      </c>
    </row>
    <row r="71" spans="1:13" s="11" customFormat="1" ht="10.5" customHeight="1" x14ac:dyDescent="0.25">
      <c r="A71" s="12" t="s">
        <v>242</v>
      </c>
      <c r="B71" s="13" t="s">
        <v>243</v>
      </c>
      <c r="C71" s="14" t="s">
        <v>65</v>
      </c>
      <c r="D71" s="14" t="s">
        <v>189</v>
      </c>
      <c r="E71" s="15">
        <f t="shared" si="14"/>
        <v>150</v>
      </c>
      <c r="F71" s="15">
        <f>VLOOKUP($A71,[1]Hoja1!$A$9:$AM$280,3,0)</f>
        <v>4500</v>
      </c>
      <c r="G71" s="15">
        <f>VLOOKUP($A71,[1]Hoja1!$A$9:$AM$280,8,0)</f>
        <v>0</v>
      </c>
      <c r="H71" s="15">
        <f>VLOOKUP($A71,[1]Hoja1!$A$9:$AM$280,6,0)+VLOOKUP($A71,[1]Hoja1!$A$9:$AM$280,7,0)</f>
        <v>0</v>
      </c>
      <c r="I71" s="15">
        <f>VLOOKUP($A71,[1]Hoja1!$A$9:$AM$280,5,0)</f>
        <v>0</v>
      </c>
      <c r="J71" s="15">
        <f>VLOOKUP($A71,[1]Hoja1!$A$9:$AM$280,4,0)+VLOOKUP($A71,[1]Hoja1!$A$9:$AM$280,9,0)+VLOOKUP($A71,[1]Hoja1!$A$9:$AM$280,10,0)+VLOOKUP($A71,[1]Hoja1!$A$9:$AM$280,11,0)</f>
        <v>3700</v>
      </c>
      <c r="K71" s="16">
        <f t="shared" si="15"/>
        <v>8200</v>
      </c>
      <c r="L71" s="15">
        <f>VLOOKUP($A71,[1]Hoja1!$A$9:$AM$280,33,0)</f>
        <v>833.08</v>
      </c>
      <c r="M71" s="16">
        <f t="shared" si="16"/>
        <v>7366.92</v>
      </c>
    </row>
    <row r="72" spans="1:13" s="11" customFormat="1" ht="10.5" customHeight="1" x14ac:dyDescent="0.25">
      <c r="A72" s="12" t="s">
        <v>244</v>
      </c>
      <c r="B72" s="13" t="s">
        <v>245</v>
      </c>
      <c r="C72" s="14" t="s">
        <v>65</v>
      </c>
      <c r="D72" s="14" t="s">
        <v>189</v>
      </c>
      <c r="E72" s="15">
        <f t="shared" si="14"/>
        <v>150</v>
      </c>
      <c r="F72" s="15">
        <f>VLOOKUP($A72,[1]Hoja1!$A$9:$AM$280,3,0)</f>
        <v>4500</v>
      </c>
      <c r="G72" s="15">
        <f>VLOOKUP($A72,[1]Hoja1!$A$9:$AM$280,8,0)</f>
        <v>0</v>
      </c>
      <c r="H72" s="15">
        <f>VLOOKUP($A72,[1]Hoja1!$A$9:$AM$280,6,0)+VLOOKUP($A72,[1]Hoja1!$A$9:$AM$280,7,0)</f>
        <v>0</v>
      </c>
      <c r="I72" s="15">
        <f>VLOOKUP($A72,[1]Hoja1!$A$9:$AM$280,5,0)</f>
        <v>0</v>
      </c>
      <c r="J72" s="15">
        <f>VLOOKUP($A72,[1]Hoja1!$A$9:$AM$280,4,0)+VLOOKUP($A72,[1]Hoja1!$A$9:$AM$280,9,0)+VLOOKUP($A72,[1]Hoja1!$A$9:$AM$280,10,0)+VLOOKUP($A72,[1]Hoja1!$A$9:$AM$280,11,0)</f>
        <v>2500</v>
      </c>
      <c r="K72" s="16">
        <f t="shared" si="15"/>
        <v>7000</v>
      </c>
      <c r="L72" s="15">
        <f>VLOOKUP($A72,[1]Hoja1!$A$9:$AM$280,33,0)</f>
        <v>431.94</v>
      </c>
      <c r="M72" s="16">
        <f t="shared" si="16"/>
        <v>6568.06</v>
      </c>
    </row>
    <row r="73" spans="1:13" s="11" customFormat="1" ht="10.5" customHeight="1" x14ac:dyDescent="0.25">
      <c r="A73" s="12" t="s">
        <v>256</v>
      </c>
      <c r="B73" s="13" t="s">
        <v>257</v>
      </c>
      <c r="C73" s="14" t="s">
        <v>48</v>
      </c>
      <c r="D73" s="14" t="s">
        <v>189</v>
      </c>
      <c r="E73" s="15">
        <f t="shared" si="14"/>
        <v>104.13333333333334</v>
      </c>
      <c r="F73" s="15">
        <f>VLOOKUP($A73,[1]Hoja1!$A$9:$AM$280,3,0)</f>
        <v>3124</v>
      </c>
      <c r="G73" s="15">
        <f>VLOOKUP($A73,[1]Hoja1!$A$9:$AM$280,8,0)</f>
        <v>0</v>
      </c>
      <c r="H73" s="15">
        <f>VLOOKUP($A73,[1]Hoja1!$A$9:$AM$280,6,0)+VLOOKUP($A73,[1]Hoja1!$A$9:$AM$280,7,0)</f>
        <v>0</v>
      </c>
      <c r="I73" s="15">
        <f>VLOOKUP($A73,[1]Hoja1!$A$9:$AM$280,5,0)</f>
        <v>0</v>
      </c>
      <c r="J73" s="15">
        <f>VLOOKUP($A73,[1]Hoja1!$A$9:$AM$280,4,0)+VLOOKUP($A73,[1]Hoja1!$A$9:$AM$280,9,0)+VLOOKUP($A73,[1]Hoja1!$A$9:$AM$280,10,0)+VLOOKUP($A73,[1]Hoja1!$A$9:$AM$280,11,0)</f>
        <v>0</v>
      </c>
      <c r="K73" s="16">
        <f t="shared" ref="K73:K74" si="17">SUM(F73:J73)</f>
        <v>3124</v>
      </c>
      <c r="L73" s="15">
        <f>VLOOKUP($A73,[1]Hoja1!$A$9:$AM$280,33,0)</f>
        <v>-101.01</v>
      </c>
      <c r="M73" s="16">
        <f t="shared" ref="M73:M74" si="18">+K73-L73</f>
        <v>3225.01</v>
      </c>
    </row>
    <row r="74" spans="1:13" s="11" customFormat="1" ht="10.5" hidden="1" customHeight="1" x14ac:dyDescent="0.25">
      <c r="A74" s="12" t="s">
        <v>258</v>
      </c>
      <c r="B74" s="13" t="s">
        <v>259</v>
      </c>
      <c r="C74" s="14" t="s">
        <v>17</v>
      </c>
      <c r="D74" s="14" t="s">
        <v>189</v>
      </c>
      <c r="E74" s="15">
        <f>+F74/15</f>
        <v>150</v>
      </c>
      <c r="F74" s="15">
        <f>VLOOKUP($A74,[1]Hoja1!$A$9:$AM$280,3,0)</f>
        <v>2250</v>
      </c>
      <c r="G74" s="15">
        <f>VLOOKUP($A74,[1]Hoja1!$A$9:$AM$280,8,0)</f>
        <v>0</v>
      </c>
      <c r="H74" s="15">
        <f>VLOOKUP($A74,[1]Hoja1!$A$9:$AM$280,6,0)+VLOOKUP($A74,[1]Hoja1!$A$9:$AM$280,7,0)</f>
        <v>0</v>
      </c>
      <c r="I74" s="15">
        <f>VLOOKUP($A74,[1]Hoja1!$A$9:$AM$280,5,0)</f>
        <v>0</v>
      </c>
      <c r="J74" s="15">
        <f>VLOOKUP($A74,[1]Hoja1!$A$9:$AM$280,4,0)+VLOOKUP($A74,[1]Hoja1!$A$9:$AM$280,9,0)+VLOOKUP($A74,[1]Hoja1!$A$9:$AM$280,10,0)+VLOOKUP($A74,[1]Hoja1!$A$9:$AM$280,11,0)</f>
        <v>1250</v>
      </c>
      <c r="K74" s="16">
        <f t="shared" si="17"/>
        <v>3500</v>
      </c>
      <c r="L74" s="15">
        <f>VLOOKUP($A74,[1]Hoja1!$A$9:$AM$280,33,0)</f>
        <v>182.3</v>
      </c>
      <c r="M74" s="16">
        <f t="shared" si="18"/>
        <v>3317.7</v>
      </c>
    </row>
    <row r="75" spans="1:13" s="11" customFormat="1" ht="10.5" customHeight="1" x14ac:dyDescent="0.25">
      <c r="A75" s="12" t="s">
        <v>248</v>
      </c>
      <c r="B75" s="13" t="s">
        <v>249</v>
      </c>
      <c r="C75" s="14" t="s">
        <v>48</v>
      </c>
      <c r="D75" s="14" t="s">
        <v>189</v>
      </c>
      <c r="E75" s="15">
        <f t="shared" si="14"/>
        <v>142</v>
      </c>
      <c r="F75" s="15">
        <f>VLOOKUP($A75,[1]Hoja1!$A$9:$AM$280,3,0)</f>
        <v>4260</v>
      </c>
      <c r="G75" s="15">
        <f>VLOOKUP($A75,[1]Hoja1!$A$9:$AM$280,8,0)</f>
        <v>0</v>
      </c>
      <c r="H75" s="15">
        <f>VLOOKUP($A75,[1]Hoja1!$A$9:$AM$280,6,0)+VLOOKUP($A75,[1]Hoja1!$A$9:$AM$280,7,0)</f>
        <v>0</v>
      </c>
      <c r="I75" s="15">
        <f>VLOOKUP($A75,[1]Hoja1!$A$9:$AM$280,5,0)</f>
        <v>0</v>
      </c>
      <c r="J75" s="15">
        <f>VLOOKUP($A75,[1]Hoja1!$A$9:$AM$280,4,0)+VLOOKUP($A75,[1]Hoja1!$A$9:$AM$280,9,0)+VLOOKUP($A75,[1]Hoja1!$A$9:$AM$280,10,0)+VLOOKUP($A75,[1]Hoja1!$A$9:$AM$280,11,0)</f>
        <v>0</v>
      </c>
      <c r="K75" s="16">
        <f t="shared" si="15"/>
        <v>4260</v>
      </c>
      <c r="L75" s="15">
        <f>VLOOKUP($A75,[1]Hoja1!$A$9:$AM$280,33,0)</f>
        <v>-16.28</v>
      </c>
      <c r="M75" s="16">
        <f t="shared" si="16"/>
        <v>4276.28</v>
      </c>
    </row>
    <row r="76" spans="1:13" s="11" customFormat="1" ht="10.5" customHeight="1" x14ac:dyDescent="0.25">
      <c r="A76" s="12"/>
      <c r="B76" s="17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3" s="11" customFormat="1" ht="17.25" customHeight="1" x14ac:dyDescent="0.25">
      <c r="A77" s="6" t="s">
        <v>72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3" s="11" customFormat="1" ht="10.5" customHeight="1" x14ac:dyDescent="0.2">
      <c r="A78" s="29" t="s">
        <v>159</v>
      </c>
      <c r="B78" s="17" t="s">
        <v>73</v>
      </c>
      <c r="C78" s="14" t="s">
        <v>74</v>
      </c>
      <c r="D78" s="14" t="s">
        <v>189</v>
      </c>
      <c r="E78" s="15">
        <f t="shared" ref="E78:E82" si="19">+F78/30</f>
        <v>177.82000000000002</v>
      </c>
      <c r="F78" s="15">
        <f>VLOOKUP($A78,[1]Hoja1!$A$9:$AM$280,3,0)</f>
        <v>5334.6</v>
      </c>
      <c r="G78" s="15">
        <f>VLOOKUP($A78,[1]Hoja1!$A$9:$AM$280,8,0)</f>
        <v>0</v>
      </c>
      <c r="H78" s="15">
        <f>VLOOKUP($A78,[1]Hoja1!$A$9:$AM$280,6,0)+VLOOKUP($A78,[1]Hoja1!$A$9:$AM$280,7,0)</f>
        <v>0</v>
      </c>
      <c r="I78" s="15">
        <f>VLOOKUP($A78,[1]Hoja1!$A$9:$AM$280,5,0)</f>
        <v>0</v>
      </c>
      <c r="J78" s="15">
        <f>VLOOKUP($A78,[1]Hoja1!$A$9:$AM$280,4,0)+VLOOKUP($A78,[1]Hoja1!$A$9:$AM$280,9,0)+VLOOKUP($A78,[1]Hoja1!$A$9:$AM$280,10,0)+VLOOKUP($A78,[1]Hoja1!$A$9:$AM$280,11,0)</f>
        <v>0</v>
      </c>
      <c r="K78" s="16">
        <f t="shared" ref="K78:K82" si="20">SUM(F78:J78)</f>
        <v>5334.6</v>
      </c>
      <c r="L78" s="15">
        <f>VLOOKUP($A78,[1]Hoja1!$A$9:$AM$280,33,0)</f>
        <v>168.66</v>
      </c>
      <c r="M78" s="16">
        <f t="shared" ref="M78:M82" si="21">+K78-L78</f>
        <v>5165.9400000000005</v>
      </c>
    </row>
    <row r="79" spans="1:13" s="11" customFormat="1" ht="10.5" customHeight="1" x14ac:dyDescent="0.2">
      <c r="A79" s="29" t="s">
        <v>155</v>
      </c>
      <c r="B79" s="17" t="s">
        <v>100</v>
      </c>
      <c r="C79" s="14" t="s">
        <v>74</v>
      </c>
      <c r="D79" s="14" t="s">
        <v>189</v>
      </c>
      <c r="E79" s="15">
        <f t="shared" si="19"/>
        <v>141.69999999999999</v>
      </c>
      <c r="F79" s="15">
        <f>VLOOKUP($A79,[1]Hoja1!$A$9:$AM$280,3,0)</f>
        <v>4251</v>
      </c>
      <c r="G79" s="15">
        <f>VLOOKUP($A79,[1]Hoja1!$A$9:$AM$280,8,0)</f>
        <v>0</v>
      </c>
      <c r="H79" s="15">
        <f>VLOOKUP($A79,[1]Hoja1!$A$9:$AM$280,6,0)+VLOOKUP($A79,[1]Hoja1!$A$9:$AM$280,7,0)</f>
        <v>0</v>
      </c>
      <c r="I79" s="15">
        <f>VLOOKUP($A79,[1]Hoja1!$A$9:$AM$280,5,0)</f>
        <v>0</v>
      </c>
      <c r="J79" s="15">
        <f>VLOOKUP($A79,[1]Hoja1!$A$9:$AM$280,4,0)+VLOOKUP($A79,[1]Hoja1!$A$9:$AM$280,9,0)+VLOOKUP($A79,[1]Hoja1!$A$9:$AM$280,10,0)+VLOOKUP($A79,[1]Hoja1!$A$9:$AM$280,11,0)</f>
        <v>0</v>
      </c>
      <c r="K79" s="16">
        <f t="shared" si="20"/>
        <v>4251</v>
      </c>
      <c r="L79" s="15">
        <f>VLOOKUP($A79,[1]Hoja1!$A$9:$AM$280,33,0)</f>
        <v>-133.86000000000001</v>
      </c>
      <c r="M79" s="16">
        <f t="shared" si="21"/>
        <v>4384.8599999999997</v>
      </c>
    </row>
    <row r="80" spans="1:13" s="11" customFormat="1" ht="10.5" customHeight="1" x14ac:dyDescent="0.2">
      <c r="A80" s="29" t="s">
        <v>117</v>
      </c>
      <c r="B80" s="17" t="s">
        <v>75</v>
      </c>
      <c r="C80" s="14" t="s">
        <v>74</v>
      </c>
      <c r="D80" s="14" t="s">
        <v>189</v>
      </c>
      <c r="E80" s="15">
        <f t="shared" si="19"/>
        <v>141.69999999999999</v>
      </c>
      <c r="F80" s="15">
        <f>VLOOKUP($A80,[1]Hoja1!$A$9:$AM$280,3,0)</f>
        <v>4251</v>
      </c>
      <c r="G80" s="15">
        <f>VLOOKUP($A80,[1]Hoja1!$A$9:$AM$280,8,0)</f>
        <v>0</v>
      </c>
      <c r="H80" s="15">
        <f>VLOOKUP($A80,[1]Hoja1!$A$9:$AM$280,6,0)+VLOOKUP($A80,[1]Hoja1!$A$9:$AM$280,7,0)</f>
        <v>0</v>
      </c>
      <c r="I80" s="15">
        <f>VLOOKUP($A80,[1]Hoja1!$A$9:$AM$280,5,0)</f>
        <v>0</v>
      </c>
      <c r="J80" s="15">
        <f>VLOOKUP($A80,[1]Hoja1!$A$9:$AM$280,4,0)+VLOOKUP($A80,[1]Hoja1!$A$9:$AM$280,9,0)+VLOOKUP($A80,[1]Hoja1!$A$9:$AM$280,10,0)+VLOOKUP($A80,[1]Hoja1!$A$9:$AM$280,11,0)</f>
        <v>0</v>
      </c>
      <c r="K80" s="16">
        <f t="shared" si="20"/>
        <v>4251</v>
      </c>
      <c r="L80" s="15">
        <f>VLOOKUP($A80,[1]Hoja1!$A$9:$AM$280,33,0)</f>
        <v>-133.86000000000001</v>
      </c>
      <c r="M80" s="16">
        <f t="shared" si="21"/>
        <v>4384.8599999999997</v>
      </c>
    </row>
    <row r="81" spans="1:13" s="11" customFormat="1" ht="10.5" customHeight="1" x14ac:dyDescent="0.2">
      <c r="A81" s="29" t="s">
        <v>119</v>
      </c>
      <c r="B81" s="17" t="s">
        <v>76</v>
      </c>
      <c r="C81" s="14" t="s">
        <v>74</v>
      </c>
      <c r="D81" s="14" t="s">
        <v>189</v>
      </c>
      <c r="E81" s="15">
        <f t="shared" si="19"/>
        <v>141.69999999999999</v>
      </c>
      <c r="F81" s="15">
        <f>VLOOKUP($A81,[1]Hoja1!$A$9:$AM$280,3,0)</f>
        <v>4251</v>
      </c>
      <c r="G81" s="15">
        <f>VLOOKUP($A81,[1]Hoja1!$A$9:$AM$280,8,0)</f>
        <v>0</v>
      </c>
      <c r="H81" s="15">
        <f>VLOOKUP($A81,[1]Hoja1!$A$9:$AM$280,6,0)+VLOOKUP($A81,[1]Hoja1!$A$9:$AM$280,7,0)</f>
        <v>0</v>
      </c>
      <c r="I81" s="15">
        <f>VLOOKUP($A81,[1]Hoja1!$A$9:$AM$280,5,0)</f>
        <v>0</v>
      </c>
      <c r="J81" s="15">
        <f>VLOOKUP($A81,[1]Hoja1!$A$9:$AM$280,4,0)+VLOOKUP($A81,[1]Hoja1!$A$9:$AM$280,9,0)+VLOOKUP($A81,[1]Hoja1!$A$9:$AM$280,10,0)+VLOOKUP($A81,[1]Hoja1!$A$9:$AM$280,11,0)</f>
        <v>0</v>
      </c>
      <c r="K81" s="16">
        <f t="shared" si="20"/>
        <v>4251</v>
      </c>
      <c r="L81" s="15">
        <f>VLOOKUP($A81,[1]Hoja1!$A$9:$AM$280,33,0)</f>
        <v>-133.86000000000001</v>
      </c>
      <c r="M81" s="16">
        <f t="shared" si="21"/>
        <v>4384.8599999999997</v>
      </c>
    </row>
    <row r="82" spans="1:13" s="11" customFormat="1" ht="10.5" customHeight="1" x14ac:dyDescent="0.2">
      <c r="A82" s="29" t="s">
        <v>181</v>
      </c>
      <c r="B82" s="17" t="s">
        <v>178</v>
      </c>
      <c r="C82" s="14" t="s">
        <v>74</v>
      </c>
      <c r="D82" s="14" t="s">
        <v>189</v>
      </c>
      <c r="E82" s="15">
        <f t="shared" si="19"/>
        <v>250</v>
      </c>
      <c r="F82" s="15">
        <f>VLOOKUP($A82,[1]Hoja1!$A$9:$AM$280,3,0)</f>
        <v>7500</v>
      </c>
      <c r="G82" s="15">
        <f>VLOOKUP($A82,[1]Hoja1!$A$9:$AM$280,8,0)</f>
        <v>0</v>
      </c>
      <c r="H82" s="15">
        <f>VLOOKUP($A82,[1]Hoja1!$A$9:$AM$280,6,0)+VLOOKUP($A82,[1]Hoja1!$A$9:$AM$280,7,0)</f>
        <v>0</v>
      </c>
      <c r="I82" s="15">
        <f>VLOOKUP($A82,[1]Hoja1!$A$9:$AM$280,5,0)</f>
        <v>0</v>
      </c>
      <c r="J82" s="15">
        <f>VLOOKUP($A82,[1]Hoja1!$A$9:$AM$280,4,0)+VLOOKUP($A82,[1]Hoja1!$A$9:$AM$280,9,0)+VLOOKUP($A82,[1]Hoja1!$A$9:$AM$280,10,0)+VLOOKUP($A82,[1]Hoja1!$A$9:$AM$280,11,0)</f>
        <v>2395.58</v>
      </c>
      <c r="K82" s="16">
        <f t="shared" si="20"/>
        <v>9895.58</v>
      </c>
      <c r="L82" s="15">
        <f>VLOOKUP($A82,[1]Hoja1!$A$9:$AM$280,33,0)</f>
        <v>1100.8599999999999</v>
      </c>
      <c r="M82" s="16">
        <f t="shared" si="21"/>
        <v>8794.7199999999993</v>
      </c>
    </row>
    <row r="83" spans="1:13" s="11" customFormat="1" ht="10.5" customHeight="1" x14ac:dyDescent="0.25">
      <c r="A83" s="12"/>
      <c r="B83" s="17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3" s="11" customFormat="1" ht="17.25" customHeight="1" x14ac:dyDescent="0.25">
      <c r="A84" s="6" t="s">
        <v>77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3" s="11" customFormat="1" ht="12" customHeight="1" x14ac:dyDescent="0.25">
      <c r="A85" s="22" t="s">
        <v>78</v>
      </c>
      <c r="B85" s="13" t="s">
        <v>79</v>
      </c>
      <c r="C85" s="23" t="s">
        <v>17</v>
      </c>
      <c r="D85" s="23" t="s">
        <v>18</v>
      </c>
      <c r="E85" s="15">
        <f t="shared" ref="E85:E91" si="22">+F85/30</f>
        <v>214.35</v>
      </c>
      <c r="F85" s="15">
        <f>VLOOKUP($A85,[1]Hoja1!$A$9:$AM$280,3,0)</f>
        <v>6430.5</v>
      </c>
      <c r="G85" s="15">
        <f>VLOOKUP($A85,[1]Hoja1!$A$9:$AM$280,8,0)</f>
        <v>0</v>
      </c>
      <c r="H85" s="15">
        <f>VLOOKUP($A85,[1]Hoja1!$A$9:$AM$280,6,0)+VLOOKUP($A85,[1]Hoja1!$A$9:$AM$280,7,0)</f>
        <v>0</v>
      </c>
      <c r="I85" s="15">
        <f>VLOOKUP($A85,[1]Hoja1!$A$9:$AM$280,5,0)</f>
        <v>0</v>
      </c>
      <c r="J85" s="15">
        <f>VLOOKUP($A85,[1]Hoja1!$A$9:$AM$280,4,0)+VLOOKUP($A85,[1]Hoja1!$A$9:$AM$280,9,0)+VLOOKUP($A85,[1]Hoja1!$A$9:$AM$280,10,0)+VLOOKUP($A85,[1]Hoja1!$A$9:$AM$280,11,0)</f>
        <v>0</v>
      </c>
      <c r="K85" s="16">
        <f t="shared" ref="K85:K91" si="23">SUM(F85:J85)</f>
        <v>6430.5</v>
      </c>
      <c r="L85" s="15">
        <f>VLOOKUP($A85,[1]Hoja1!$A$9:$AM$280,33,0)</f>
        <v>3289.09</v>
      </c>
      <c r="M85" s="16">
        <f t="shared" ref="M85:M91" si="24">+K85-L85</f>
        <v>3141.41</v>
      </c>
    </row>
    <row r="86" spans="1:13" s="11" customFormat="1" ht="10.5" customHeight="1" x14ac:dyDescent="0.25">
      <c r="A86" s="22" t="s">
        <v>80</v>
      </c>
      <c r="B86" s="13" t="s">
        <v>81</v>
      </c>
      <c r="C86" s="23" t="s">
        <v>17</v>
      </c>
      <c r="D86" s="23" t="s">
        <v>18</v>
      </c>
      <c r="E86" s="15">
        <f t="shared" si="22"/>
        <v>305.60000000000002</v>
      </c>
      <c r="F86" s="15">
        <f>VLOOKUP($A86,[1]Hoja1!$A$9:$AM$280,3,0)</f>
        <v>9168</v>
      </c>
      <c r="G86" s="15">
        <f>VLOOKUP($A86,[1]Hoja1!$A$9:$AM$280,8,0)</f>
        <v>0</v>
      </c>
      <c r="H86" s="15">
        <f>VLOOKUP($A86,[1]Hoja1!$A$9:$AM$280,6,0)+VLOOKUP($A86,[1]Hoja1!$A$9:$AM$280,7,0)</f>
        <v>0</v>
      </c>
      <c r="I86" s="15">
        <f>VLOOKUP($A86,[1]Hoja1!$A$9:$AM$280,5,0)</f>
        <v>0</v>
      </c>
      <c r="J86" s="15">
        <f>VLOOKUP($A86,[1]Hoja1!$A$9:$AM$280,4,0)+VLOOKUP($A86,[1]Hoja1!$A$9:$AM$280,9,0)+VLOOKUP($A86,[1]Hoja1!$A$9:$AM$280,10,0)+VLOOKUP($A86,[1]Hoja1!$A$9:$AM$280,11,0)</f>
        <v>0</v>
      </c>
      <c r="K86" s="16">
        <f t="shared" si="23"/>
        <v>9168</v>
      </c>
      <c r="L86" s="15">
        <f>VLOOKUP($A86,[1]Hoja1!$A$9:$AM$280,33,0)</f>
        <v>2006.17</v>
      </c>
      <c r="M86" s="16">
        <f t="shared" si="24"/>
        <v>7161.83</v>
      </c>
    </row>
    <row r="87" spans="1:13" s="11" customFormat="1" ht="10.5" customHeight="1" x14ac:dyDescent="0.25">
      <c r="A87" s="22" t="s">
        <v>252</v>
      </c>
      <c r="B87" s="13" t="s">
        <v>253</v>
      </c>
      <c r="C87" s="23" t="s">
        <v>17</v>
      </c>
      <c r="D87" s="23" t="s">
        <v>18</v>
      </c>
      <c r="E87" s="15">
        <f>+F87/15</f>
        <v>100</v>
      </c>
      <c r="F87" s="15">
        <f>VLOOKUP($A87,[1]Hoja1!$A$9:$AM$280,3,0)</f>
        <v>1500</v>
      </c>
      <c r="G87" s="15">
        <f>VLOOKUP($A87,[1]Hoja1!$A$9:$AM$280,8,0)</f>
        <v>0</v>
      </c>
      <c r="H87" s="15">
        <f>VLOOKUP($A87,[1]Hoja1!$A$9:$AM$280,6,0)+VLOOKUP($A87,[1]Hoja1!$A$9:$AM$280,7,0)</f>
        <v>0</v>
      </c>
      <c r="I87" s="15">
        <f>VLOOKUP($A87,[1]Hoja1!$A$9:$AM$280,5,0)</f>
        <v>0</v>
      </c>
      <c r="J87" s="15">
        <f>VLOOKUP($A87,[1]Hoja1!$A$9:$AM$280,4,0)+VLOOKUP($A87,[1]Hoja1!$A$9:$AM$280,9,0)+VLOOKUP($A87,[1]Hoja1!$A$9:$AM$280,10,0)+VLOOKUP($A87,[1]Hoja1!$A$9:$AM$280,11,0)</f>
        <v>2350</v>
      </c>
      <c r="K87" s="16">
        <f t="shared" ref="K87" si="25">SUM(F87:J87)</f>
        <v>3850</v>
      </c>
      <c r="L87" s="15">
        <f>VLOOKUP($A87,[1]Hoja1!$A$9:$AM$280,33,0)</f>
        <v>345.48</v>
      </c>
      <c r="M87" s="16">
        <f t="shared" ref="M87" si="26">+K87-L87</f>
        <v>3504.52</v>
      </c>
    </row>
    <row r="88" spans="1:13" s="11" customFormat="1" ht="10.5" customHeight="1" x14ac:dyDescent="0.25">
      <c r="A88" s="22" t="s">
        <v>160</v>
      </c>
      <c r="B88" s="13" t="s">
        <v>82</v>
      </c>
      <c r="C88" s="23" t="s">
        <v>17</v>
      </c>
      <c r="D88" s="23" t="s">
        <v>189</v>
      </c>
      <c r="E88" s="15">
        <f t="shared" si="22"/>
        <v>333.33</v>
      </c>
      <c r="F88" s="15">
        <f>VLOOKUP($A88,[1]Hoja1!$A$9:$AM$280,3,0)</f>
        <v>9999.9</v>
      </c>
      <c r="G88" s="15">
        <f>VLOOKUP($A88,[1]Hoja1!$A$9:$AM$280,8,0)</f>
        <v>0</v>
      </c>
      <c r="H88" s="15">
        <f>VLOOKUP($A88,[1]Hoja1!$A$9:$AM$280,6,0)+VLOOKUP($A88,[1]Hoja1!$A$9:$AM$280,7,0)</f>
        <v>0</v>
      </c>
      <c r="I88" s="15">
        <f>VLOOKUP($A88,[1]Hoja1!$A$9:$AM$280,5,0)</f>
        <v>0</v>
      </c>
      <c r="J88" s="15">
        <f>VLOOKUP($A88,[1]Hoja1!$A$9:$AM$280,4,0)+VLOOKUP($A88,[1]Hoja1!$A$9:$AM$280,9,0)+VLOOKUP($A88,[1]Hoja1!$A$9:$AM$280,10,0)+VLOOKUP($A88,[1]Hoja1!$A$9:$AM$280,11,0)</f>
        <v>5614.72</v>
      </c>
      <c r="K88" s="16">
        <f t="shared" si="23"/>
        <v>15614.619999999999</v>
      </c>
      <c r="L88" s="15">
        <f>VLOOKUP($A88,[1]Hoja1!$A$9:$AM$280,33,0)</f>
        <v>2354.92</v>
      </c>
      <c r="M88" s="16">
        <f t="shared" si="24"/>
        <v>13259.699999999999</v>
      </c>
    </row>
    <row r="89" spans="1:13" s="11" customFormat="1" ht="10.5" customHeight="1" x14ac:dyDescent="0.25">
      <c r="A89" s="22" t="s">
        <v>254</v>
      </c>
      <c r="B89" s="13" t="s">
        <v>255</v>
      </c>
      <c r="C89" s="23" t="s">
        <v>17</v>
      </c>
      <c r="D89" s="23" t="s">
        <v>189</v>
      </c>
      <c r="E89" s="15">
        <f>+F89/15</f>
        <v>150</v>
      </c>
      <c r="F89" s="15">
        <f>VLOOKUP($A89,[1]Hoja1!$A$9:$AM$280,3,0)</f>
        <v>2250</v>
      </c>
      <c r="G89" s="15">
        <f>VLOOKUP($A89,[1]Hoja1!$A$9:$AM$280,8,0)</f>
        <v>0</v>
      </c>
      <c r="H89" s="15">
        <f>VLOOKUP($A89,[1]Hoja1!$A$9:$AM$280,6,0)+VLOOKUP($A89,[1]Hoja1!$A$9:$AM$280,7,0)</f>
        <v>0</v>
      </c>
      <c r="I89" s="15">
        <f>VLOOKUP($A89,[1]Hoja1!$A$9:$AM$280,5,0)</f>
        <v>0</v>
      </c>
      <c r="J89" s="15">
        <f>VLOOKUP($A89,[1]Hoja1!$A$9:$AM$280,4,0)+VLOOKUP($A89,[1]Hoja1!$A$9:$AM$280,9,0)+VLOOKUP($A89,[1]Hoja1!$A$9:$AM$280,10,0)+VLOOKUP($A89,[1]Hoja1!$A$9:$AM$280,11,0)</f>
        <v>3300</v>
      </c>
      <c r="K89" s="16">
        <f t="shared" ref="K89" si="27">SUM(F89:J89)</f>
        <v>5550</v>
      </c>
      <c r="L89" s="15">
        <f>VLOOKUP($A89,[1]Hoja1!$A$9:$AM$280,33,0)</f>
        <v>572.38</v>
      </c>
      <c r="M89" s="16">
        <f t="shared" ref="M89" si="28">+K89-L89</f>
        <v>4977.62</v>
      </c>
    </row>
    <row r="90" spans="1:13" s="11" customFormat="1" ht="10.5" customHeight="1" x14ac:dyDescent="0.25">
      <c r="A90" s="22" t="s">
        <v>199</v>
      </c>
      <c r="B90" s="13" t="s">
        <v>200</v>
      </c>
      <c r="C90" s="23" t="s">
        <v>17</v>
      </c>
      <c r="D90" s="23" t="s">
        <v>189</v>
      </c>
      <c r="E90" s="15">
        <f t="shared" si="22"/>
        <v>150</v>
      </c>
      <c r="F90" s="15">
        <f>VLOOKUP($A90,[1]Hoja1!$A$9:$AM$280,3,0)</f>
        <v>4500</v>
      </c>
      <c r="G90" s="15">
        <f>VLOOKUP($A90,[1]Hoja1!$A$9:$AM$280,8,0)</f>
        <v>0</v>
      </c>
      <c r="H90" s="15">
        <f>VLOOKUP($A90,[1]Hoja1!$A$9:$AM$280,6,0)+VLOOKUP($A90,[1]Hoja1!$A$9:$AM$280,7,0)</f>
        <v>0</v>
      </c>
      <c r="I90" s="15">
        <f>VLOOKUP($A90,[1]Hoja1!$A$9:$AM$280,5,0)</f>
        <v>0</v>
      </c>
      <c r="J90" s="15">
        <f>VLOOKUP($A90,[1]Hoja1!$A$9:$AM$280,4,0)+VLOOKUP($A90,[1]Hoja1!$A$9:$AM$280,9,0)+VLOOKUP($A90,[1]Hoja1!$A$9:$AM$280,10,0)+VLOOKUP($A90,[1]Hoja1!$A$9:$AM$280,11,0)</f>
        <v>4500</v>
      </c>
      <c r="K90" s="16">
        <f t="shared" si="23"/>
        <v>9000</v>
      </c>
      <c r="L90" s="15">
        <f>VLOOKUP($A90,[1]Hoja1!$A$9:$AM$280,33,0)</f>
        <v>902.82</v>
      </c>
      <c r="M90" s="16">
        <f t="shared" si="24"/>
        <v>8097.18</v>
      </c>
    </row>
    <row r="91" spans="1:13" s="11" customFormat="1" ht="10.5" customHeight="1" x14ac:dyDescent="0.25">
      <c r="A91" s="22" t="s">
        <v>196</v>
      </c>
      <c r="B91" s="13" t="s">
        <v>195</v>
      </c>
      <c r="C91" s="23" t="s">
        <v>130</v>
      </c>
      <c r="D91" s="23" t="s">
        <v>189</v>
      </c>
      <c r="E91" s="15">
        <f t="shared" si="22"/>
        <v>348</v>
      </c>
      <c r="F91" s="15">
        <f>VLOOKUP($A91,[1]Hoja1!$A$9:$AM$280,3,0)</f>
        <v>10440</v>
      </c>
      <c r="G91" s="15">
        <f>VLOOKUP($A91,[1]Hoja1!$A$9:$AM$280,8,0)</f>
        <v>0</v>
      </c>
      <c r="H91" s="15">
        <f>VLOOKUP($A91,[1]Hoja1!$A$9:$AM$280,6,0)+VLOOKUP($A91,[1]Hoja1!$A$9:$AM$280,7,0)</f>
        <v>0</v>
      </c>
      <c r="I91" s="15">
        <f>VLOOKUP($A91,[1]Hoja1!$A$9:$AM$280,5,0)</f>
        <v>0</v>
      </c>
      <c r="J91" s="15">
        <f>VLOOKUP($A91,[1]Hoja1!$A$9:$AM$280,4,0)+VLOOKUP($A91,[1]Hoja1!$A$9:$AM$280,9,0)+VLOOKUP($A91,[1]Hoja1!$A$9:$AM$280,10,0)+VLOOKUP($A91,[1]Hoja1!$A$9:$AM$280,11,0)</f>
        <v>6989.48</v>
      </c>
      <c r="K91" s="16">
        <f t="shared" si="23"/>
        <v>17429.48</v>
      </c>
      <c r="L91" s="15">
        <f>VLOOKUP($A91,[1]Hoja1!$A$9:$AM$280,33,0)</f>
        <v>2794.22</v>
      </c>
      <c r="M91" s="16">
        <f t="shared" si="24"/>
        <v>14635.26</v>
      </c>
    </row>
    <row r="93" spans="1:13" s="11" customFormat="1" ht="10.5" customHeight="1" x14ac:dyDescent="0.25">
      <c r="A93" s="12"/>
      <c r="B93" s="17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3" s="11" customFormat="1" ht="17.25" customHeight="1" x14ac:dyDescent="0.25">
      <c r="A94" s="6" t="s">
        <v>136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3" s="11" customFormat="1" ht="10.5" customHeight="1" x14ac:dyDescent="0.25">
      <c r="A95" s="22" t="s">
        <v>203</v>
      </c>
      <c r="B95" s="13" t="s">
        <v>204</v>
      </c>
      <c r="C95" s="23" t="s">
        <v>205</v>
      </c>
      <c r="D95" s="23" t="s">
        <v>18</v>
      </c>
      <c r="E95" s="15">
        <f>+F95/30</f>
        <v>348</v>
      </c>
      <c r="F95" s="15">
        <f>VLOOKUP($A95,[1]Hoja1!$A$9:$AM$280,3,0)</f>
        <v>10440</v>
      </c>
      <c r="G95" s="15">
        <f>VLOOKUP($A95,[1]Hoja1!$A$9:$AM$280,8,0)</f>
        <v>0</v>
      </c>
      <c r="H95" s="15">
        <f>VLOOKUP($A95,[1]Hoja1!$A$9:$AM$280,6,0)+VLOOKUP($A95,[1]Hoja1!$A$9:$AM$280,7,0)</f>
        <v>0</v>
      </c>
      <c r="I95" s="15">
        <f>VLOOKUP($A95,[1]Hoja1!$A$9:$AM$280,5,0)</f>
        <v>0</v>
      </c>
      <c r="J95" s="15">
        <f>VLOOKUP($A95,[1]Hoja1!$A$9:$AM$280,4,0)+VLOOKUP($A95,[1]Hoja1!$A$9:$AM$280,9,0)+VLOOKUP($A95,[1]Hoja1!$A$9:$AM$280,10,0)+VLOOKUP($A95,[1]Hoja1!$A$9:$AM$280,11,0)</f>
        <v>6989.48</v>
      </c>
      <c r="K95" s="16">
        <f>SUM(F95:J95)</f>
        <v>17429.48</v>
      </c>
      <c r="L95" s="15">
        <f>VLOOKUP($A95,[1]Hoja1!$A$9:$AM$280,33,0)</f>
        <v>2651.76</v>
      </c>
      <c r="M95" s="16">
        <f>+K95-L95</f>
        <v>14777.72</v>
      </c>
    </row>
    <row r="96" spans="1:13" s="11" customFormat="1" ht="10.5" customHeight="1" x14ac:dyDescent="0.25">
      <c r="A96" s="12"/>
      <c r="B96" s="17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3" s="11" customFormat="1" ht="17.25" customHeight="1" x14ac:dyDescent="0.25">
      <c r="A97" s="6" t="s">
        <v>83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3" s="11" customFormat="1" ht="10.5" customHeight="1" x14ac:dyDescent="0.25">
      <c r="A98" s="22" t="s">
        <v>84</v>
      </c>
      <c r="B98" s="13" t="s">
        <v>85</v>
      </c>
      <c r="C98" s="23" t="s">
        <v>86</v>
      </c>
      <c r="D98" s="23" t="s">
        <v>18</v>
      </c>
      <c r="E98" s="15">
        <f t="shared" ref="E98:E99" si="29">+F98/30</f>
        <v>263.94</v>
      </c>
      <c r="F98" s="15">
        <f>VLOOKUP($A98,[1]Hoja1!$A$9:$AM$280,3,0)</f>
        <v>7918.2</v>
      </c>
      <c r="G98" s="15">
        <f>VLOOKUP($A98,[1]Hoja1!$A$9:$AM$280,8,0)</f>
        <v>0</v>
      </c>
      <c r="H98" s="15">
        <f>VLOOKUP($A98,[1]Hoja1!$A$9:$AM$280,6,0)+VLOOKUP($A98,[1]Hoja1!$A$9:$AM$280,7,0)</f>
        <v>0</v>
      </c>
      <c r="I98" s="15">
        <f>VLOOKUP($A98,[1]Hoja1!$A$9:$AM$280,5,0)</f>
        <v>0</v>
      </c>
      <c r="J98" s="15">
        <f>VLOOKUP($A98,[1]Hoja1!$A$9:$AM$280,4,0)+VLOOKUP($A98,[1]Hoja1!$A$9:$AM$280,9,0)+VLOOKUP($A98,[1]Hoja1!$A$9:$AM$280,10,0)+VLOOKUP($A98,[1]Hoja1!$A$9:$AM$280,11,0)</f>
        <v>2000</v>
      </c>
      <c r="K98" s="16">
        <f t="shared" ref="K98:K99" si="30">SUM(F98:J98)</f>
        <v>9918.2000000000007</v>
      </c>
      <c r="L98" s="15">
        <f>VLOOKUP($A98,[1]Hoja1!$A$9:$AM$280,33,0)</f>
        <v>2079.8200000000002</v>
      </c>
      <c r="M98" s="16">
        <f t="shared" ref="M98:M99" si="31">+K98-L98</f>
        <v>7838.380000000001</v>
      </c>
    </row>
    <row r="99" spans="1:13" s="11" customFormat="1" ht="10.5" customHeight="1" x14ac:dyDescent="0.2">
      <c r="A99" s="29" t="s">
        <v>161</v>
      </c>
      <c r="B99" s="17" t="s">
        <v>148</v>
      </c>
      <c r="C99" s="14" t="s">
        <v>149</v>
      </c>
      <c r="D99" s="14" t="s">
        <v>189</v>
      </c>
      <c r="E99" s="15">
        <f t="shared" si="29"/>
        <v>475</v>
      </c>
      <c r="F99" s="15">
        <f>VLOOKUP($A99,[1]Hoja1!$A$9:$AM$280,3,0)</f>
        <v>14250</v>
      </c>
      <c r="G99" s="15">
        <f>VLOOKUP($A99,[1]Hoja1!$A$9:$AM$280,8,0)</f>
        <v>0</v>
      </c>
      <c r="H99" s="15">
        <f>VLOOKUP($A99,[1]Hoja1!$A$9:$AM$280,6,0)+VLOOKUP($A99,[1]Hoja1!$A$9:$AM$280,7,0)</f>
        <v>0</v>
      </c>
      <c r="I99" s="15">
        <f>VLOOKUP($A99,[1]Hoja1!$A$9:$AM$280,5,0)</f>
        <v>0</v>
      </c>
      <c r="J99" s="15">
        <f>VLOOKUP($A99,[1]Hoja1!$A$9:$AM$280,4,0)+VLOOKUP($A99,[1]Hoja1!$A$9:$AM$280,9,0)+VLOOKUP($A99,[1]Hoja1!$A$9:$AM$280,10,0)+VLOOKUP($A99,[1]Hoja1!$A$9:$AM$280,11,0)</f>
        <v>9537.56</v>
      </c>
      <c r="K99" s="16">
        <f t="shared" si="30"/>
        <v>23787.559999999998</v>
      </c>
      <c r="L99" s="15">
        <f>VLOOKUP($A99,[1]Hoja1!$A$9:$AM$280,33,0)</f>
        <v>4344.08</v>
      </c>
      <c r="M99" s="16">
        <f t="shared" si="31"/>
        <v>19443.479999999996</v>
      </c>
    </row>
    <row r="100" spans="1:13" s="11" customFormat="1" ht="10.5" customHeight="1" x14ac:dyDescent="0.25">
      <c r="A100" s="12"/>
      <c r="B100" s="17"/>
      <c r="C100" s="14"/>
      <c r="D100" s="14"/>
      <c r="E100" s="15"/>
      <c r="F100" s="15"/>
      <c r="G100" s="14"/>
      <c r="H100" s="14"/>
      <c r="I100" s="14"/>
      <c r="J100" s="14"/>
      <c r="K100" s="16"/>
      <c r="L100" s="16"/>
      <c r="M100" s="16"/>
    </row>
    <row r="101" spans="1:13" s="11" customFormat="1" ht="17.25" customHeight="1" x14ac:dyDescent="0.25">
      <c r="A101" s="6" t="s">
        <v>137</v>
      </c>
      <c r="B101" s="7"/>
      <c r="C101" s="8"/>
      <c r="D101" s="8"/>
      <c r="E101" s="9"/>
      <c r="F101" s="9"/>
      <c r="G101" s="8"/>
      <c r="H101" s="8"/>
      <c r="I101" s="8"/>
      <c r="J101" s="8"/>
      <c r="K101" s="10"/>
      <c r="L101" s="10"/>
      <c r="M101" s="10"/>
    </row>
    <row r="102" spans="1:13" s="11" customFormat="1" ht="10.5" customHeight="1" x14ac:dyDescent="0.2">
      <c r="A102" s="29" t="s">
        <v>162</v>
      </c>
      <c r="B102" s="13" t="s">
        <v>138</v>
      </c>
      <c r="C102" s="23" t="s">
        <v>17</v>
      </c>
      <c r="D102" s="14" t="s">
        <v>189</v>
      </c>
      <c r="E102" s="15">
        <f t="shared" ref="E102:E103" si="32">+F102/30</f>
        <v>200</v>
      </c>
      <c r="F102" s="15">
        <f>VLOOKUP($A102,[1]Hoja1!$A$9:$AM$280,3,0)</f>
        <v>6000</v>
      </c>
      <c r="G102" s="15">
        <f>VLOOKUP($A102,[1]Hoja1!$A$9:$AM$280,8,0)</f>
        <v>0</v>
      </c>
      <c r="H102" s="15">
        <f>VLOOKUP($A102,[1]Hoja1!$A$9:$AM$280,6,0)+VLOOKUP($A102,[1]Hoja1!$A$9:$AM$280,7,0)</f>
        <v>0</v>
      </c>
      <c r="I102" s="15">
        <f>VLOOKUP($A102,[1]Hoja1!$A$9:$AM$280,5,0)</f>
        <v>0</v>
      </c>
      <c r="J102" s="15">
        <f>VLOOKUP($A102,[1]Hoja1!$A$9:$AM$280,4,0)+VLOOKUP($A102,[1]Hoja1!$A$9:$AM$280,9,0)+VLOOKUP($A102,[1]Hoja1!$A$9:$AM$280,10,0)+VLOOKUP($A102,[1]Hoja1!$A$9:$AM$280,11,0)</f>
        <v>2139.6999999999998</v>
      </c>
      <c r="K102" s="16">
        <f t="shared" ref="K102:K103" si="33">SUM(F102:J102)</f>
        <v>8139.7</v>
      </c>
      <c r="L102" s="15">
        <f>VLOOKUP($A102,[1]Hoja1!$A$9:$AM$280,33,0)</f>
        <v>833.86</v>
      </c>
      <c r="M102" s="16">
        <f t="shared" ref="M102:M103" si="34">+K102-L102</f>
        <v>7305.84</v>
      </c>
    </row>
    <row r="103" spans="1:13" s="11" customFormat="1" ht="10.5" customHeight="1" x14ac:dyDescent="0.2">
      <c r="A103" s="29" t="s">
        <v>163</v>
      </c>
      <c r="B103" s="17" t="s">
        <v>139</v>
      </c>
      <c r="C103" s="14" t="s">
        <v>17</v>
      </c>
      <c r="D103" s="14" t="s">
        <v>189</v>
      </c>
      <c r="E103" s="15">
        <f t="shared" si="32"/>
        <v>200</v>
      </c>
      <c r="F103" s="15">
        <f>VLOOKUP($A103,[1]Hoja1!$A$9:$AM$280,3,0)</f>
        <v>6000</v>
      </c>
      <c r="G103" s="15">
        <f>VLOOKUP($A103,[1]Hoja1!$A$9:$AM$280,8,0)</f>
        <v>0</v>
      </c>
      <c r="H103" s="15">
        <f>VLOOKUP($A103,[1]Hoja1!$A$9:$AM$280,6,0)+VLOOKUP($A103,[1]Hoja1!$A$9:$AM$280,7,0)</f>
        <v>0</v>
      </c>
      <c r="I103" s="15">
        <f>VLOOKUP($A103,[1]Hoja1!$A$9:$AM$280,5,0)</f>
        <v>0</v>
      </c>
      <c r="J103" s="15">
        <f>VLOOKUP($A103,[1]Hoja1!$A$9:$AM$280,4,0)+VLOOKUP($A103,[1]Hoja1!$A$9:$AM$280,9,0)+VLOOKUP($A103,[1]Hoja1!$A$9:$AM$280,10,0)+VLOOKUP($A103,[1]Hoja1!$A$9:$AM$280,11,0)</f>
        <v>2139.6999999999998</v>
      </c>
      <c r="K103" s="16">
        <f t="shared" si="33"/>
        <v>8139.7</v>
      </c>
      <c r="L103" s="15">
        <f>VLOOKUP($A103,[1]Hoja1!$A$9:$AM$280,33,0)</f>
        <v>833.86</v>
      </c>
      <c r="M103" s="16">
        <f t="shared" si="34"/>
        <v>7305.84</v>
      </c>
    </row>
    <row r="104" spans="1:13" s="11" customFormat="1" ht="10.5" customHeight="1" x14ac:dyDescent="0.25">
      <c r="A104" s="12"/>
      <c r="B104" s="17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3" s="11" customFormat="1" ht="17.25" customHeight="1" x14ac:dyDescent="0.25">
      <c r="A105" s="6" t="s">
        <v>87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3" s="11" customFormat="1" ht="10.5" customHeight="1" x14ac:dyDescent="0.25">
      <c r="A106" s="22" t="s">
        <v>88</v>
      </c>
      <c r="B106" s="13" t="s">
        <v>89</v>
      </c>
      <c r="C106" s="23" t="s">
        <v>90</v>
      </c>
      <c r="D106" s="23" t="s">
        <v>18</v>
      </c>
      <c r="E106" s="15">
        <f>+F106/30</f>
        <v>436.25</v>
      </c>
      <c r="F106" s="15">
        <f>VLOOKUP($A106,[1]Hoja1!$A$9:$AM$280,3,0)</f>
        <v>13087.5</v>
      </c>
      <c r="G106" s="15">
        <f>VLOOKUP($A106,[1]Hoja1!$A$9:$AM$280,8,0)</f>
        <v>0</v>
      </c>
      <c r="H106" s="15">
        <f>VLOOKUP($A106,[1]Hoja1!$A$9:$AM$280,6,0)+VLOOKUP($A106,[1]Hoja1!$A$9:$AM$280,7,0)</f>
        <v>0</v>
      </c>
      <c r="I106" s="15">
        <f>VLOOKUP($A106,[1]Hoja1!$A$9:$AM$280,5,0)</f>
        <v>0</v>
      </c>
      <c r="J106" s="15">
        <f>VLOOKUP($A106,[1]Hoja1!$A$9:$AM$280,4,0)+VLOOKUP($A106,[1]Hoja1!$A$9:$AM$280,9,0)+VLOOKUP($A106,[1]Hoja1!$A$9:$AM$280,10,0)+VLOOKUP($A106,[1]Hoja1!$A$9:$AM$280,11,0)</f>
        <v>0</v>
      </c>
      <c r="K106" s="16">
        <f>SUM(F106:J106)</f>
        <v>13087.5</v>
      </c>
      <c r="L106" s="15">
        <f>VLOOKUP($A106,[1]Hoja1!$A$9:$AM$280,33,0)</f>
        <v>5525.72</v>
      </c>
      <c r="M106" s="16">
        <f>+K106-L106</f>
        <v>7561.78</v>
      </c>
    </row>
    <row r="107" spans="1:13" s="11" customFormat="1" ht="10.5" customHeight="1" x14ac:dyDescent="0.25">
      <c r="A107" s="12"/>
      <c r="B107" s="17"/>
      <c r="C107" s="14"/>
      <c r="D107" s="14"/>
      <c r="E107" s="15"/>
      <c r="F107" s="15"/>
      <c r="G107" s="14"/>
      <c r="H107" s="14"/>
      <c r="I107" s="14"/>
      <c r="J107" s="14"/>
      <c r="K107" s="16"/>
      <c r="L107" s="16"/>
      <c r="M107" s="16"/>
    </row>
    <row r="108" spans="1:13" s="11" customFormat="1" ht="17.25" customHeight="1" x14ac:dyDescent="0.25">
      <c r="A108" s="6" t="s">
        <v>91</v>
      </c>
      <c r="B108" s="7"/>
      <c r="C108" s="8"/>
      <c r="D108" s="8"/>
      <c r="E108" s="9"/>
      <c r="F108" s="9"/>
      <c r="G108" s="8"/>
      <c r="H108" s="8"/>
      <c r="I108" s="8"/>
      <c r="J108" s="8"/>
      <c r="K108" s="10"/>
      <c r="L108" s="10"/>
      <c r="M108" s="10"/>
    </row>
    <row r="109" spans="1:13" s="11" customFormat="1" ht="10.5" customHeight="1" x14ac:dyDescent="0.25">
      <c r="A109" s="22" t="s">
        <v>92</v>
      </c>
      <c r="B109" s="13" t="s">
        <v>93</v>
      </c>
      <c r="C109" s="23" t="s">
        <v>17</v>
      </c>
      <c r="D109" s="23" t="s">
        <v>18</v>
      </c>
      <c r="E109" s="15">
        <f t="shared" ref="E109:E110" si="35">+F109/30</f>
        <v>326.69</v>
      </c>
      <c r="F109" s="15">
        <f>VLOOKUP($A109,[1]Hoja1!$A$9:$AM$280,3,0)</f>
        <v>9800.7000000000007</v>
      </c>
      <c r="G109" s="15">
        <f>VLOOKUP($A109,[1]Hoja1!$A$9:$AM$280,8,0)</f>
        <v>0</v>
      </c>
      <c r="H109" s="15">
        <f>VLOOKUP($A109,[1]Hoja1!$A$9:$AM$280,6,0)+VLOOKUP($A109,[1]Hoja1!$A$9:$AM$280,7,0)</f>
        <v>0</v>
      </c>
      <c r="I109" s="15">
        <f>VLOOKUP($A109,[1]Hoja1!$A$9:$AM$280,5,0)</f>
        <v>0</v>
      </c>
      <c r="J109" s="15">
        <f>VLOOKUP($A109,[1]Hoja1!$A$9:$AM$280,4,0)+VLOOKUP($A109,[1]Hoja1!$A$9:$AM$280,9,0)+VLOOKUP($A109,[1]Hoja1!$A$9:$AM$280,10,0)+VLOOKUP($A109,[1]Hoja1!$A$9:$AM$280,11,0)</f>
        <v>0</v>
      </c>
      <c r="K109" s="16">
        <f t="shared" ref="K109:K110" si="36">SUM(F109:J109)</f>
        <v>9800.7000000000007</v>
      </c>
      <c r="L109" s="15">
        <f>VLOOKUP($A109,[1]Hoja1!$A$9:$AM$280,33,0)</f>
        <v>1094.1199999999999</v>
      </c>
      <c r="M109" s="16">
        <f t="shared" ref="M109:M110" si="37">+K109-L109</f>
        <v>8706.5800000000017</v>
      </c>
    </row>
    <row r="110" spans="1:13" s="11" customFormat="1" ht="10.5" customHeight="1" x14ac:dyDescent="0.25">
      <c r="A110" s="22" t="s">
        <v>152</v>
      </c>
      <c r="B110" s="13" t="s">
        <v>140</v>
      </c>
      <c r="C110" s="23" t="s">
        <v>141</v>
      </c>
      <c r="D110" s="23" t="s">
        <v>18</v>
      </c>
      <c r="E110" s="15">
        <f t="shared" si="35"/>
        <v>333</v>
      </c>
      <c r="F110" s="15">
        <f>VLOOKUP($A110,[1]Hoja1!$A$9:$AM$280,3,0)</f>
        <v>9990</v>
      </c>
      <c r="G110" s="15">
        <f>VLOOKUP($A110,[1]Hoja1!$A$9:$AM$280,8,0)</f>
        <v>0</v>
      </c>
      <c r="H110" s="15">
        <f>VLOOKUP($A110,[1]Hoja1!$A$9:$AM$280,6,0)+VLOOKUP($A110,[1]Hoja1!$A$9:$AM$280,7,0)</f>
        <v>0</v>
      </c>
      <c r="I110" s="15">
        <f>VLOOKUP($A110,[1]Hoja1!$A$9:$AM$280,5,0)</f>
        <v>0</v>
      </c>
      <c r="J110" s="15">
        <f>VLOOKUP($A110,[1]Hoja1!$A$9:$AM$280,4,0)+VLOOKUP($A110,[1]Hoja1!$A$9:$AM$280,9,0)+VLOOKUP($A110,[1]Hoja1!$A$9:$AM$280,10,0)+VLOOKUP($A110,[1]Hoja1!$A$9:$AM$280,11,0)</f>
        <v>1120.74</v>
      </c>
      <c r="K110" s="16">
        <f t="shared" si="36"/>
        <v>11110.74</v>
      </c>
      <c r="L110" s="15">
        <f>VLOOKUP($A110,[1]Hoja1!$A$9:$AM$280,33,0)</f>
        <v>1341.94</v>
      </c>
      <c r="M110" s="16">
        <f t="shared" si="37"/>
        <v>9768.7999999999993</v>
      </c>
    </row>
    <row r="111" spans="1:13" s="11" customFormat="1" ht="10.5" customHeight="1" x14ac:dyDescent="0.25">
      <c r="A111" s="12"/>
      <c r="B111" s="17"/>
      <c r="C111" s="14"/>
      <c r="D111" s="14"/>
      <c r="E111" s="15"/>
      <c r="F111" s="15"/>
      <c r="G111" s="14"/>
      <c r="H111" s="14"/>
      <c r="I111" s="14"/>
      <c r="J111" s="14"/>
      <c r="K111" s="16"/>
      <c r="L111" s="16"/>
      <c r="M111" s="16"/>
    </row>
    <row r="112" spans="1:13" s="11" customFormat="1" ht="17.25" customHeight="1" x14ac:dyDescent="0.25">
      <c r="A112" s="6" t="s">
        <v>94</v>
      </c>
      <c r="B112" s="7"/>
      <c r="C112" s="8"/>
      <c r="D112" s="8"/>
      <c r="E112" s="9"/>
      <c r="F112" s="9"/>
      <c r="G112" s="8"/>
      <c r="H112" s="8"/>
      <c r="I112" s="8"/>
      <c r="J112" s="8"/>
      <c r="K112" s="10"/>
      <c r="L112" s="10"/>
      <c r="M112" s="10"/>
    </row>
    <row r="113" spans="1:13" s="11" customFormat="1" ht="10.5" customHeight="1" x14ac:dyDescent="0.25">
      <c r="A113" s="22" t="s">
        <v>95</v>
      </c>
      <c r="B113" s="13" t="s">
        <v>96</v>
      </c>
      <c r="C113" s="23" t="s">
        <v>17</v>
      </c>
      <c r="D113" s="23" t="s">
        <v>18</v>
      </c>
      <c r="E113" s="15">
        <f>+F113/30</f>
        <v>305.60000000000002</v>
      </c>
      <c r="F113" s="15">
        <f>VLOOKUP($A113,[1]Hoja1!$A$9:$AM$280,3,0)</f>
        <v>9168</v>
      </c>
      <c r="G113" s="15">
        <f>VLOOKUP($A113,[1]Hoja1!$A$9:$AM$280,8,0)</f>
        <v>0</v>
      </c>
      <c r="H113" s="15">
        <f>VLOOKUP($A113,[1]Hoja1!$A$9:$AM$280,6,0)+VLOOKUP($A113,[1]Hoja1!$A$9:$AM$280,7,0)</f>
        <v>0</v>
      </c>
      <c r="I113" s="15">
        <f>VLOOKUP($A113,[1]Hoja1!$A$9:$AM$280,5,0)</f>
        <v>0</v>
      </c>
      <c r="J113" s="15">
        <f>VLOOKUP($A113,[1]Hoja1!$A$9:$AM$280,4,0)+VLOOKUP($A113,[1]Hoja1!$A$9:$AM$280,9,0)+VLOOKUP($A113,[1]Hoja1!$A$9:$AM$280,10,0)+VLOOKUP($A113,[1]Hoja1!$A$9:$AM$280,11,0)</f>
        <v>0</v>
      </c>
      <c r="K113" s="16">
        <f>SUM(F113:J113)</f>
        <v>9168</v>
      </c>
      <c r="L113" s="15">
        <f>VLOOKUP($A113,[1]Hoja1!$A$9:$AM$280,33,0)</f>
        <v>988.96</v>
      </c>
      <c r="M113" s="16">
        <f>+K113-L113</f>
        <v>8179.04</v>
      </c>
    </row>
    <row r="114" spans="1:13" s="11" customFormat="1" ht="10.5" customHeight="1" x14ac:dyDescent="0.25">
      <c r="A114" s="21"/>
      <c r="B114" s="17"/>
      <c r="C114" s="14"/>
      <c r="D114" s="14"/>
      <c r="E114" s="15"/>
      <c r="F114" s="15"/>
      <c r="G114" s="14"/>
      <c r="H114" s="14"/>
      <c r="I114" s="14"/>
      <c r="J114" s="14"/>
      <c r="K114" s="16"/>
      <c r="L114" s="16"/>
      <c r="M114" s="16"/>
    </row>
    <row r="115" spans="1:13" s="11" customFormat="1" ht="17.25" customHeight="1" x14ac:dyDescent="0.25">
      <c r="A115" s="6" t="s">
        <v>97</v>
      </c>
      <c r="B115" s="7"/>
      <c r="C115" s="8"/>
      <c r="D115" s="8"/>
      <c r="E115" s="9"/>
      <c r="F115" s="9"/>
      <c r="G115" s="8"/>
      <c r="H115" s="8"/>
      <c r="I115" s="8"/>
      <c r="J115" s="8"/>
      <c r="K115" s="10"/>
      <c r="L115" s="10"/>
      <c r="M115" s="10"/>
    </row>
    <row r="116" spans="1:13" s="11" customFormat="1" ht="10.5" customHeight="1" x14ac:dyDescent="0.25">
      <c r="A116" s="22" t="s">
        <v>98</v>
      </c>
      <c r="B116" s="13" t="s">
        <v>99</v>
      </c>
      <c r="C116" s="23" t="s">
        <v>17</v>
      </c>
      <c r="D116" s="23" t="s">
        <v>18</v>
      </c>
      <c r="E116" s="15">
        <f>+F116/30</f>
        <v>480.3</v>
      </c>
      <c r="F116" s="15">
        <f>VLOOKUP($A116,[1]Hoja1!$A$9:$AM$280,3,0)</f>
        <v>14409</v>
      </c>
      <c r="G116" s="15">
        <f>VLOOKUP($A116,[1]Hoja1!$A$9:$AM$280,8,0)</f>
        <v>0</v>
      </c>
      <c r="H116" s="15">
        <f>VLOOKUP($A116,[1]Hoja1!$A$9:$AM$280,6,0)+VLOOKUP($A116,[1]Hoja1!$A$9:$AM$280,7,0)</f>
        <v>0</v>
      </c>
      <c r="I116" s="15">
        <f>VLOOKUP($A116,[1]Hoja1!$A$9:$AM$280,5,0)</f>
        <v>0</v>
      </c>
      <c r="J116" s="15">
        <f>VLOOKUP($A116,[1]Hoja1!$A$9:$AM$280,4,0)+VLOOKUP($A116,[1]Hoja1!$A$9:$AM$280,9,0)+VLOOKUP($A116,[1]Hoja1!$A$9:$AM$280,10,0)+VLOOKUP($A116,[1]Hoja1!$A$9:$AM$280,11,0)</f>
        <v>0</v>
      </c>
      <c r="K116" s="16">
        <f>SUM(F116:J116)</f>
        <v>14409</v>
      </c>
      <c r="L116" s="15">
        <f>VLOOKUP($A116,[1]Hoja1!$A$9:$AM$280,33,0)</f>
        <v>6574.72</v>
      </c>
      <c r="M116" s="16">
        <f>+K116-L116</f>
        <v>7834.28</v>
      </c>
    </row>
    <row r="117" spans="1:13" s="11" customFormat="1" ht="10.5" customHeight="1" x14ac:dyDescent="0.25">
      <c r="A117" s="21"/>
      <c r="B117" s="17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3" s="11" customFormat="1" ht="17.25" customHeight="1" x14ac:dyDescent="0.25">
      <c r="A118" s="6" t="s">
        <v>101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3" s="11" customFormat="1" ht="10.5" customHeight="1" x14ac:dyDescent="0.25">
      <c r="A119" s="22" t="s">
        <v>102</v>
      </c>
      <c r="B119" s="13" t="s">
        <v>103</v>
      </c>
      <c r="C119" s="23" t="s">
        <v>17</v>
      </c>
      <c r="D119" s="23" t="s">
        <v>18</v>
      </c>
      <c r="E119" s="15">
        <f t="shared" ref="E119:E123" si="38">+F119/30</f>
        <v>263.94</v>
      </c>
      <c r="F119" s="15">
        <f>VLOOKUP($A119,[1]Hoja1!$A$9:$AM$280,3,0)</f>
        <v>7918.2</v>
      </c>
      <c r="G119" s="15">
        <f>VLOOKUP($A119,[1]Hoja1!$A$9:$AM$280,8,0)</f>
        <v>0</v>
      </c>
      <c r="H119" s="15">
        <f>VLOOKUP($A119,[1]Hoja1!$A$9:$AM$280,6,0)+VLOOKUP($A119,[1]Hoja1!$A$9:$AM$280,7,0)</f>
        <v>0</v>
      </c>
      <c r="I119" s="15">
        <f>VLOOKUP($A119,[1]Hoja1!$A$9:$AM$280,5,0)</f>
        <v>0</v>
      </c>
      <c r="J119" s="15">
        <f>VLOOKUP($A119,[1]Hoja1!$A$9:$AM$280,4,0)+VLOOKUP($A119,[1]Hoja1!$A$9:$AM$280,9,0)+VLOOKUP($A119,[1]Hoja1!$A$9:$AM$280,10,0)+VLOOKUP($A119,[1]Hoja1!$A$9:$AM$280,11,0)</f>
        <v>0</v>
      </c>
      <c r="K119" s="16">
        <f t="shared" ref="K119:K123" si="39">SUM(F119:J119)</f>
        <v>7918.2</v>
      </c>
      <c r="L119" s="15">
        <f>VLOOKUP($A119,[1]Hoja1!$A$9:$AM$280,33,0)</f>
        <v>812.92</v>
      </c>
      <c r="M119" s="16">
        <f t="shared" ref="M119:M123" si="40">+K119-L119</f>
        <v>7105.28</v>
      </c>
    </row>
    <row r="120" spans="1:13" s="11" customFormat="1" ht="10.5" customHeight="1" x14ac:dyDescent="0.25">
      <c r="A120" s="22" t="s">
        <v>104</v>
      </c>
      <c r="B120" s="13" t="s">
        <v>105</v>
      </c>
      <c r="C120" s="23" t="s">
        <v>48</v>
      </c>
      <c r="D120" s="23" t="s">
        <v>18</v>
      </c>
      <c r="E120" s="15">
        <f t="shared" si="38"/>
        <v>113.36</v>
      </c>
      <c r="F120" s="15">
        <f>VLOOKUP($A120,[1]Hoja1!$A$9:$AM$280,3,0)</f>
        <v>3400.8</v>
      </c>
      <c r="G120" s="15">
        <f>VLOOKUP($A120,[1]Hoja1!$A$9:$AM$280,8,0)</f>
        <v>0</v>
      </c>
      <c r="H120" s="15">
        <f>VLOOKUP($A120,[1]Hoja1!$A$9:$AM$280,6,0)+VLOOKUP($A120,[1]Hoja1!$A$9:$AM$280,7,0)</f>
        <v>0</v>
      </c>
      <c r="I120" s="15">
        <f>VLOOKUP($A120,[1]Hoja1!$A$9:$AM$280,5,0)</f>
        <v>0</v>
      </c>
      <c r="J120" s="15">
        <f>VLOOKUP($A120,[1]Hoja1!$A$9:$AM$280,4,0)+VLOOKUP($A120,[1]Hoja1!$A$9:$AM$280,9,0)+VLOOKUP($A120,[1]Hoja1!$A$9:$AM$280,10,0)+VLOOKUP($A120,[1]Hoja1!$A$9:$AM$280,11,0)</f>
        <v>425.1</v>
      </c>
      <c r="K120" s="16">
        <f t="shared" si="39"/>
        <v>3825.9</v>
      </c>
      <c r="L120" s="15">
        <f>VLOOKUP($A120,[1]Hoja1!$A$9:$AM$280,33,0)</f>
        <v>-200.3</v>
      </c>
      <c r="M120" s="16">
        <f t="shared" si="40"/>
        <v>4026.2000000000003</v>
      </c>
    </row>
    <row r="121" spans="1:13" s="11" customFormat="1" ht="10.5" customHeight="1" x14ac:dyDescent="0.2">
      <c r="A121" s="29" t="s">
        <v>164</v>
      </c>
      <c r="B121" s="13" t="s">
        <v>106</v>
      </c>
      <c r="C121" s="23" t="s">
        <v>17</v>
      </c>
      <c r="D121" s="23" t="s">
        <v>18</v>
      </c>
      <c r="E121" s="15">
        <f t="shared" si="38"/>
        <v>333.33</v>
      </c>
      <c r="F121" s="15">
        <f>VLOOKUP($A121,[1]Hoja1!$A$9:$AM$280,3,0)</f>
        <v>9999.9</v>
      </c>
      <c r="G121" s="15">
        <f>VLOOKUP($A121,[1]Hoja1!$A$9:$AM$280,8,0)</f>
        <v>0</v>
      </c>
      <c r="H121" s="15">
        <f>VLOOKUP($A121,[1]Hoja1!$A$9:$AM$280,6,0)+VLOOKUP($A121,[1]Hoja1!$A$9:$AM$280,7,0)</f>
        <v>0</v>
      </c>
      <c r="I121" s="15">
        <f>VLOOKUP($A121,[1]Hoja1!$A$9:$AM$280,5,0)</f>
        <v>0</v>
      </c>
      <c r="J121" s="15">
        <f>VLOOKUP($A121,[1]Hoja1!$A$9:$AM$280,4,0)+VLOOKUP($A121,[1]Hoja1!$A$9:$AM$280,9,0)+VLOOKUP($A121,[1]Hoja1!$A$9:$AM$280,10,0)+VLOOKUP($A121,[1]Hoja1!$A$9:$AM$280,11,0)</f>
        <v>1110.8399999999999</v>
      </c>
      <c r="K121" s="16">
        <f t="shared" si="39"/>
        <v>11110.74</v>
      </c>
      <c r="L121" s="15">
        <f>VLOOKUP($A121,[1]Hoja1!$A$9:$AM$280,33,0)</f>
        <v>2542.02</v>
      </c>
      <c r="M121" s="16">
        <f t="shared" si="40"/>
        <v>8568.7199999999993</v>
      </c>
    </row>
    <row r="122" spans="1:13" s="11" customFormat="1" ht="10.5" customHeight="1" x14ac:dyDescent="0.2">
      <c r="A122" s="29" t="s">
        <v>165</v>
      </c>
      <c r="B122" s="13" t="s">
        <v>144</v>
      </c>
      <c r="C122" s="23" t="s">
        <v>17</v>
      </c>
      <c r="D122" s="14" t="s">
        <v>189</v>
      </c>
      <c r="E122" s="15">
        <f t="shared" si="38"/>
        <v>220</v>
      </c>
      <c r="F122" s="15">
        <f>VLOOKUP($A122,[1]Hoja1!$A$9:$AM$280,3,0)</f>
        <v>6600</v>
      </c>
      <c r="G122" s="15">
        <f>VLOOKUP($A122,[1]Hoja1!$A$9:$AM$280,8,0)</f>
        <v>0</v>
      </c>
      <c r="H122" s="15">
        <f>VLOOKUP($A122,[1]Hoja1!$A$9:$AM$280,6,0)+VLOOKUP($A122,[1]Hoja1!$A$9:$AM$280,7,0)</f>
        <v>0</v>
      </c>
      <c r="I122" s="15">
        <f>VLOOKUP($A122,[1]Hoja1!$A$9:$AM$280,5,0)</f>
        <v>0</v>
      </c>
      <c r="J122" s="15">
        <f>VLOOKUP($A122,[1]Hoja1!$A$9:$AM$280,4,0)+VLOOKUP($A122,[1]Hoja1!$A$9:$AM$280,9,0)+VLOOKUP($A122,[1]Hoja1!$A$9:$AM$280,10,0)+VLOOKUP($A122,[1]Hoja1!$A$9:$AM$280,11,0)</f>
        <v>2105.1</v>
      </c>
      <c r="K122" s="16">
        <f t="shared" si="39"/>
        <v>8705.1</v>
      </c>
      <c r="L122" s="15">
        <f>VLOOKUP($A122,[1]Hoja1!$A$9:$AM$280,33,0)</f>
        <v>913.7</v>
      </c>
      <c r="M122" s="16">
        <f t="shared" si="40"/>
        <v>7791.4000000000005</v>
      </c>
    </row>
    <row r="123" spans="1:13" s="11" customFormat="1" ht="10.5" customHeight="1" x14ac:dyDescent="0.2">
      <c r="A123" s="29" t="s">
        <v>166</v>
      </c>
      <c r="B123" s="13" t="s">
        <v>145</v>
      </c>
      <c r="C123" s="23" t="s">
        <v>146</v>
      </c>
      <c r="D123" s="14" t="s">
        <v>189</v>
      </c>
      <c r="E123" s="15">
        <f t="shared" si="38"/>
        <v>400</v>
      </c>
      <c r="F123" s="15">
        <f>VLOOKUP($A123,[1]Hoja1!$A$9:$AM$280,3,0)</f>
        <v>12000</v>
      </c>
      <c r="G123" s="15">
        <f>VLOOKUP($A123,[1]Hoja1!$A$9:$AM$280,8,0)</f>
        <v>0</v>
      </c>
      <c r="H123" s="15">
        <f>VLOOKUP($A123,[1]Hoja1!$A$9:$AM$280,6,0)+VLOOKUP($A123,[1]Hoja1!$A$9:$AM$280,7,0)</f>
        <v>0</v>
      </c>
      <c r="I123" s="15">
        <f>VLOOKUP($A123,[1]Hoja1!$A$9:$AM$280,5,0)</f>
        <v>0</v>
      </c>
      <c r="J123" s="15">
        <f>VLOOKUP($A123,[1]Hoja1!$A$9:$AM$280,4,0)+VLOOKUP($A123,[1]Hoja1!$A$9:$AM$280,9,0)+VLOOKUP($A123,[1]Hoja1!$A$9:$AM$280,10,0)+VLOOKUP($A123,[1]Hoja1!$A$9:$AM$280,11,0)</f>
        <v>8000</v>
      </c>
      <c r="K123" s="16">
        <f t="shared" si="39"/>
        <v>20000</v>
      </c>
      <c r="L123" s="15">
        <f>VLOOKUP($A123,[1]Hoja1!$A$9:$AM$280,33,0)</f>
        <v>3420.94</v>
      </c>
      <c r="M123" s="16">
        <f t="shared" si="40"/>
        <v>16579.060000000001</v>
      </c>
    </row>
    <row r="124" spans="1:13" s="11" customFormat="1" ht="10.5" customHeight="1" x14ac:dyDescent="0.25">
      <c r="A124" s="21"/>
      <c r="B124" s="17"/>
      <c r="C124" s="14"/>
      <c r="D124" s="14"/>
      <c r="E124" s="15"/>
      <c r="F124" s="15"/>
      <c r="G124" s="14"/>
      <c r="H124" s="14"/>
      <c r="I124" s="14"/>
      <c r="J124" s="14"/>
      <c r="K124" s="16"/>
      <c r="L124" s="16"/>
      <c r="M124" s="16"/>
    </row>
    <row r="125" spans="1:13" s="11" customFormat="1" ht="17.25" customHeight="1" x14ac:dyDescent="0.25">
      <c r="A125" s="6" t="s">
        <v>107</v>
      </c>
      <c r="B125" s="7"/>
      <c r="C125" s="8"/>
      <c r="D125" s="8"/>
      <c r="E125" s="9"/>
      <c r="F125" s="9"/>
      <c r="G125" s="8"/>
      <c r="H125" s="8"/>
      <c r="I125" s="8"/>
      <c r="J125" s="8"/>
      <c r="K125" s="10"/>
      <c r="L125" s="10"/>
      <c r="M125" s="10"/>
    </row>
    <row r="126" spans="1:13" s="11" customFormat="1" ht="10.5" customHeight="1" x14ac:dyDescent="0.25">
      <c r="A126" s="22" t="s">
        <v>108</v>
      </c>
      <c r="B126" s="13" t="s">
        <v>109</v>
      </c>
      <c r="C126" s="23" t="s">
        <v>17</v>
      </c>
      <c r="D126" s="23" t="s">
        <v>18</v>
      </c>
      <c r="E126" s="15">
        <f t="shared" ref="E126:E127" si="41">+F126/30</f>
        <v>212.8</v>
      </c>
      <c r="F126" s="15">
        <f>VLOOKUP($A126,[1]Hoja1!$A$9:$AM$280,3,0)</f>
        <v>6384</v>
      </c>
      <c r="G126" s="15">
        <f>VLOOKUP($A126,[1]Hoja1!$A$9:$AM$280,8,0)</f>
        <v>0</v>
      </c>
      <c r="H126" s="15">
        <f>VLOOKUP($A126,[1]Hoja1!$A$9:$AM$280,6,0)+VLOOKUP($A126,[1]Hoja1!$A$9:$AM$280,7,0)</f>
        <v>0</v>
      </c>
      <c r="I126" s="15">
        <f>VLOOKUP($A126,[1]Hoja1!$A$9:$AM$280,5,0)</f>
        <v>0</v>
      </c>
      <c r="J126" s="15">
        <f>VLOOKUP($A126,[1]Hoja1!$A$9:$AM$280,4,0)+VLOOKUP($A126,[1]Hoja1!$A$9:$AM$280,9,0)+VLOOKUP($A126,[1]Hoja1!$A$9:$AM$280,10,0)+VLOOKUP($A126,[1]Hoja1!$A$9:$AM$280,11,0)</f>
        <v>0</v>
      </c>
      <c r="K126" s="16">
        <f t="shared" ref="K126:K127" si="42">SUM(F126:J126)</f>
        <v>6384</v>
      </c>
      <c r="L126" s="15">
        <f>VLOOKUP($A126,[1]Hoja1!$A$9:$AM$280,33,0)</f>
        <v>3151.8</v>
      </c>
      <c r="M126" s="16">
        <f t="shared" ref="M126:M127" si="43">+K126-L126</f>
        <v>3232.2</v>
      </c>
    </row>
    <row r="127" spans="1:13" s="11" customFormat="1" ht="10.5" customHeight="1" x14ac:dyDescent="0.2">
      <c r="A127" s="29" t="s">
        <v>184</v>
      </c>
      <c r="B127" s="13" t="s">
        <v>185</v>
      </c>
      <c r="C127" s="23" t="s">
        <v>146</v>
      </c>
      <c r="D127" s="14" t="s">
        <v>189</v>
      </c>
      <c r="E127" s="15">
        <f t="shared" si="41"/>
        <v>333.33</v>
      </c>
      <c r="F127" s="15">
        <f>VLOOKUP($A127,[1]Hoja1!$A$9:$AM$280,3,0)</f>
        <v>9999.9</v>
      </c>
      <c r="G127" s="15">
        <f>VLOOKUP($A127,[1]Hoja1!$A$9:$AM$280,8,0)</f>
        <v>0</v>
      </c>
      <c r="H127" s="15">
        <f>VLOOKUP($A127,[1]Hoja1!$A$9:$AM$280,6,0)+VLOOKUP($A127,[1]Hoja1!$A$9:$AM$280,7,0)</f>
        <v>0</v>
      </c>
      <c r="I127" s="15">
        <f>VLOOKUP($A127,[1]Hoja1!$A$9:$AM$280,5,0)</f>
        <v>0</v>
      </c>
      <c r="J127" s="15">
        <f>VLOOKUP($A127,[1]Hoja1!$A$9:$AM$280,4,0)+VLOOKUP($A127,[1]Hoja1!$A$9:$AM$280,9,0)+VLOOKUP($A127,[1]Hoja1!$A$9:$AM$280,10,0)+VLOOKUP($A127,[1]Hoja1!$A$9:$AM$280,11,0)</f>
        <v>10000.1</v>
      </c>
      <c r="K127" s="16">
        <f t="shared" si="42"/>
        <v>20000</v>
      </c>
      <c r="L127" s="15">
        <f>VLOOKUP($A127,[1]Hoja1!$A$9:$AM$280,33,0)</f>
        <v>3411.32</v>
      </c>
      <c r="M127" s="16">
        <f t="shared" si="43"/>
        <v>16588.68</v>
      </c>
    </row>
    <row r="128" spans="1:13" s="11" customFormat="1" ht="10.5" customHeight="1" x14ac:dyDescent="0.25">
      <c r="A128" s="21"/>
      <c r="B128" s="17"/>
      <c r="C128" s="14"/>
      <c r="D128" s="14"/>
      <c r="E128" s="15"/>
      <c r="F128" s="15"/>
      <c r="G128" s="14"/>
      <c r="H128" s="14"/>
      <c r="I128" s="14"/>
      <c r="J128" s="14"/>
      <c r="K128" s="16"/>
      <c r="L128" s="16"/>
      <c r="M128" s="16"/>
    </row>
    <row r="129" spans="1:13" s="11" customFormat="1" ht="17.25" customHeight="1" x14ac:dyDescent="0.25">
      <c r="A129" s="6" t="s">
        <v>110</v>
      </c>
      <c r="B129" s="7"/>
      <c r="C129" s="8"/>
      <c r="D129" s="8"/>
      <c r="E129" s="9"/>
      <c r="F129" s="9"/>
      <c r="G129" s="8"/>
      <c r="H129" s="8"/>
      <c r="I129" s="8"/>
      <c r="J129" s="8"/>
      <c r="K129" s="10"/>
      <c r="L129" s="10"/>
      <c r="M129" s="10"/>
    </row>
    <row r="130" spans="1:13" s="11" customFormat="1" ht="13.5" customHeight="1" x14ac:dyDescent="0.25">
      <c r="A130" s="22" t="s">
        <v>226</v>
      </c>
      <c r="B130" s="13" t="s">
        <v>227</v>
      </c>
      <c r="C130" s="23" t="s">
        <v>17</v>
      </c>
      <c r="D130" s="23" t="s">
        <v>189</v>
      </c>
      <c r="E130" s="15">
        <f t="shared" ref="E130:E133" si="44">+F130/30</f>
        <v>150</v>
      </c>
      <c r="F130" s="15">
        <f>VLOOKUP($A130,[1]Hoja1!$A$9:$AM$280,3,0)</f>
        <v>4500</v>
      </c>
      <c r="G130" s="15">
        <f>VLOOKUP($A130,[1]Hoja1!$A$9:$AM$280,8,0)</f>
        <v>0</v>
      </c>
      <c r="H130" s="15">
        <f>VLOOKUP($A130,[1]Hoja1!$A$9:$AM$280,6,0)+VLOOKUP($A130,[1]Hoja1!$A$9:$AM$280,7,0)</f>
        <v>0</v>
      </c>
      <c r="I130" s="15">
        <f>VLOOKUP($A130,[1]Hoja1!$A$9:$AM$280,5,0)</f>
        <v>0</v>
      </c>
      <c r="J130" s="15">
        <f>VLOOKUP($A130,[1]Hoja1!$A$9:$AM$280,4,0)+VLOOKUP($A130,[1]Hoja1!$A$9:$AM$280,9,0)+VLOOKUP($A130,[1]Hoja1!$A$9:$AM$280,10,0)+VLOOKUP($A130,[1]Hoja1!$A$9:$AM$280,11,0)</f>
        <v>3500</v>
      </c>
      <c r="K130" s="16">
        <f t="shared" ref="K130:K133" si="45">SUM(F130:J130)</f>
        <v>8000</v>
      </c>
      <c r="L130" s="15">
        <f>VLOOKUP($A130,[1]Hoja1!$A$9:$AM$280,33,0)</f>
        <v>807.68</v>
      </c>
      <c r="M130" s="16">
        <f t="shared" ref="M130:M133" si="46">+K130-L130</f>
        <v>7192.32</v>
      </c>
    </row>
    <row r="131" spans="1:13" s="11" customFormat="1" ht="13.5" customHeight="1" x14ac:dyDescent="0.25">
      <c r="A131" s="22" t="s">
        <v>186</v>
      </c>
      <c r="B131" s="13" t="s">
        <v>187</v>
      </c>
      <c r="C131" s="23" t="s">
        <v>17</v>
      </c>
      <c r="D131" s="23" t="s">
        <v>189</v>
      </c>
      <c r="E131" s="15">
        <f t="shared" si="44"/>
        <v>148.6</v>
      </c>
      <c r="F131" s="15">
        <f>VLOOKUP($A131,[1]Hoja1!$A$9:$AM$280,3,0)</f>
        <v>4458</v>
      </c>
      <c r="G131" s="15">
        <f>VLOOKUP($A131,[1]Hoja1!$A$9:$AM$280,8,0)</f>
        <v>0</v>
      </c>
      <c r="H131" s="15">
        <f>VLOOKUP($A131,[1]Hoja1!$A$9:$AM$280,6,0)+VLOOKUP($A131,[1]Hoja1!$A$9:$AM$280,7,0)</f>
        <v>0</v>
      </c>
      <c r="I131" s="15">
        <f>VLOOKUP($A131,[1]Hoja1!$A$9:$AM$280,5,0)</f>
        <v>0</v>
      </c>
      <c r="J131" s="15">
        <f>VLOOKUP($A131,[1]Hoja1!$A$9:$AM$280,4,0)+VLOOKUP($A131,[1]Hoja1!$A$9:$AM$280,9,0)+VLOOKUP($A131,[1]Hoja1!$A$9:$AM$280,10,0)+VLOOKUP($A131,[1]Hoja1!$A$9:$AM$280,11,0)</f>
        <v>1860</v>
      </c>
      <c r="K131" s="16">
        <f t="shared" si="45"/>
        <v>6318</v>
      </c>
      <c r="L131" s="15">
        <f>VLOOKUP($A131,[1]Hoja1!$A$9:$AM$280,33,0)</f>
        <v>332.66</v>
      </c>
      <c r="M131" s="16">
        <f t="shared" si="46"/>
        <v>5985.34</v>
      </c>
    </row>
    <row r="132" spans="1:13" s="11" customFormat="1" ht="13.5" customHeight="1" x14ac:dyDescent="0.25">
      <c r="A132" s="22" t="s">
        <v>182</v>
      </c>
      <c r="B132" s="13" t="s">
        <v>183</v>
      </c>
      <c r="C132" s="23" t="s">
        <v>17</v>
      </c>
      <c r="D132" s="23" t="s">
        <v>189</v>
      </c>
      <c r="E132" s="15">
        <f t="shared" si="44"/>
        <v>212.6</v>
      </c>
      <c r="F132" s="15">
        <f>VLOOKUP($A132,[1]Hoja1!$A$9:$AM$280,3,0)</f>
        <v>6378</v>
      </c>
      <c r="G132" s="15">
        <f>VLOOKUP($A132,[1]Hoja1!$A$9:$AM$280,8,0)</f>
        <v>0</v>
      </c>
      <c r="H132" s="15">
        <f>VLOOKUP($A132,[1]Hoja1!$A$9:$AM$280,6,0)+VLOOKUP($A132,[1]Hoja1!$A$9:$AM$280,7,0)</f>
        <v>0</v>
      </c>
      <c r="I132" s="15">
        <f>VLOOKUP($A132,[1]Hoja1!$A$9:$AM$280,5,0)</f>
        <v>0</v>
      </c>
      <c r="J132" s="15">
        <f>VLOOKUP($A132,[1]Hoja1!$A$9:$AM$280,4,0)+VLOOKUP($A132,[1]Hoja1!$A$9:$AM$280,9,0)+VLOOKUP($A132,[1]Hoja1!$A$9:$AM$280,10,0)+VLOOKUP($A132,[1]Hoja1!$A$9:$AM$280,11,0)</f>
        <v>0</v>
      </c>
      <c r="K132" s="16">
        <f t="shared" si="45"/>
        <v>6378</v>
      </c>
      <c r="L132" s="15">
        <f>VLOOKUP($A132,[1]Hoja1!$A$9:$AM$280,33,0)</f>
        <v>348.5</v>
      </c>
      <c r="M132" s="16">
        <f t="shared" si="46"/>
        <v>6029.5</v>
      </c>
    </row>
    <row r="133" spans="1:13" s="11" customFormat="1" ht="13.5" customHeight="1" x14ac:dyDescent="0.25">
      <c r="A133" s="22" t="s">
        <v>210</v>
      </c>
      <c r="B133" s="13" t="s">
        <v>211</v>
      </c>
      <c r="C133" s="23" t="s">
        <v>64</v>
      </c>
      <c r="D133" s="23" t="s">
        <v>189</v>
      </c>
      <c r="E133" s="15">
        <f t="shared" si="44"/>
        <v>157.44999999999999</v>
      </c>
      <c r="F133" s="15">
        <f>VLOOKUP($A133,[1]Hoja1!$A$9:$AM$280,3,0)</f>
        <v>4723.5</v>
      </c>
      <c r="G133" s="15">
        <f>VLOOKUP($A133,[1]Hoja1!$A$9:$AM$280,8,0)</f>
        <v>0</v>
      </c>
      <c r="H133" s="15">
        <f>VLOOKUP($A133,[1]Hoja1!$A$9:$AM$280,6,0)+VLOOKUP($A133,[1]Hoja1!$A$9:$AM$280,7,0)</f>
        <v>0</v>
      </c>
      <c r="I133" s="15">
        <f>VLOOKUP($A133,[1]Hoja1!$A$9:$AM$280,5,0)</f>
        <v>0</v>
      </c>
      <c r="J133" s="15">
        <f>VLOOKUP($A133,[1]Hoja1!$A$9:$AM$280,4,0)+VLOOKUP($A133,[1]Hoja1!$A$9:$AM$280,9,0)+VLOOKUP($A133,[1]Hoja1!$A$9:$AM$280,10,0)+VLOOKUP($A133,[1]Hoja1!$A$9:$AM$280,11,0)</f>
        <v>0</v>
      </c>
      <c r="K133" s="16">
        <f t="shared" si="45"/>
        <v>4723.5</v>
      </c>
      <c r="L133" s="15">
        <f>VLOOKUP($A133,[1]Hoja1!$A$9:$AM$280,33,0)</f>
        <v>82.94</v>
      </c>
      <c r="M133" s="16">
        <f t="shared" si="46"/>
        <v>4640.5600000000004</v>
      </c>
    </row>
    <row r="134" spans="1:13" s="11" customFormat="1" ht="10.5" customHeight="1" x14ac:dyDescent="0.25">
      <c r="A134" s="12"/>
      <c r="B134" s="17"/>
      <c r="C134" s="14"/>
      <c r="D134" s="14"/>
      <c r="E134" s="15"/>
      <c r="F134" s="15"/>
      <c r="G134" s="14"/>
      <c r="H134" s="14"/>
      <c r="I134" s="14"/>
      <c r="J134" s="14"/>
      <c r="K134" s="16"/>
      <c r="L134" s="16"/>
      <c r="M134" s="16"/>
    </row>
    <row r="135" spans="1:13" s="11" customFormat="1" ht="17.25" customHeight="1" x14ac:dyDescent="0.25">
      <c r="A135" s="6" t="s">
        <v>111</v>
      </c>
      <c r="B135" s="7"/>
      <c r="C135" s="8"/>
      <c r="D135" s="8"/>
      <c r="E135" s="9"/>
      <c r="F135" s="9"/>
      <c r="G135" s="8"/>
      <c r="H135" s="8"/>
      <c r="I135" s="8"/>
      <c r="J135" s="8"/>
      <c r="K135" s="10"/>
      <c r="L135" s="10"/>
      <c r="M135" s="10"/>
    </row>
    <row r="136" spans="1:13" s="11" customFormat="1" ht="10.5" customHeight="1" x14ac:dyDescent="0.25">
      <c r="A136" s="22" t="s">
        <v>176</v>
      </c>
      <c r="B136" s="13" t="s">
        <v>177</v>
      </c>
      <c r="C136" s="23" t="s">
        <v>64</v>
      </c>
      <c r="D136" s="14" t="s">
        <v>189</v>
      </c>
      <c r="E136" s="15">
        <f t="shared" ref="E136:E138" si="47">+F136/30</f>
        <v>141.69999999999999</v>
      </c>
      <c r="F136" s="15">
        <f>VLOOKUP($A136,[1]Hoja1!$A$9:$AM$280,3,0)</f>
        <v>4251</v>
      </c>
      <c r="G136" s="15">
        <f>VLOOKUP($A136,[1]Hoja1!$A$9:$AM$280,8,0)</f>
        <v>0</v>
      </c>
      <c r="H136" s="15">
        <f>VLOOKUP($A136,[1]Hoja1!$A$9:$AM$280,6,0)+VLOOKUP($A136,[1]Hoja1!$A$9:$AM$280,7,0)</f>
        <v>0</v>
      </c>
      <c r="I136" s="15">
        <f>VLOOKUP($A136,[1]Hoja1!$A$9:$AM$280,5,0)</f>
        <v>0</v>
      </c>
      <c r="J136" s="15">
        <f>VLOOKUP($A136,[1]Hoja1!$A$9:$AM$280,4,0)+VLOOKUP($A136,[1]Hoja1!$A$9:$AM$280,9,0)+VLOOKUP($A136,[1]Hoja1!$A$9:$AM$280,10,0)+VLOOKUP($A136,[1]Hoja1!$A$9:$AM$280,11,0)</f>
        <v>0</v>
      </c>
      <c r="K136" s="16">
        <f t="shared" ref="K136:K138" si="48">SUM(F136:J136)</f>
        <v>4251</v>
      </c>
      <c r="L136" s="15">
        <f>VLOOKUP($A136,[1]Hoja1!$A$9:$AM$280,33,0)</f>
        <v>-133.86000000000001</v>
      </c>
      <c r="M136" s="16">
        <f t="shared" ref="M136:M138" si="49">+K136-L136</f>
        <v>4384.8599999999997</v>
      </c>
    </row>
    <row r="137" spans="1:13" s="11" customFormat="1" ht="10.5" hidden="1" customHeight="1" x14ac:dyDescent="0.25">
      <c r="A137" s="22" t="s">
        <v>234</v>
      </c>
      <c r="B137" s="13" t="s">
        <v>235</v>
      </c>
      <c r="C137" s="23" t="s">
        <v>17</v>
      </c>
      <c r="D137" s="14" t="s">
        <v>189</v>
      </c>
      <c r="E137" s="15">
        <f t="shared" si="47"/>
        <v>150</v>
      </c>
      <c r="F137" s="15">
        <f>VLOOKUP($A137,[1]Hoja1!$A$9:$AM$280,3,0)</f>
        <v>4500</v>
      </c>
      <c r="G137" s="15">
        <f>VLOOKUP($A137,[1]Hoja1!$A$9:$AM$280,8,0)</f>
        <v>0</v>
      </c>
      <c r="H137" s="15">
        <f>VLOOKUP($A137,[1]Hoja1!$A$9:$AM$280,6,0)+VLOOKUP($A137,[1]Hoja1!$A$9:$AM$280,7,0)</f>
        <v>0</v>
      </c>
      <c r="I137" s="15">
        <f>VLOOKUP($A137,[1]Hoja1!$A$9:$AM$280,5,0)</f>
        <v>0</v>
      </c>
      <c r="J137" s="15">
        <f>VLOOKUP($A137,[1]Hoja1!$A$9:$AM$280,4,0)+VLOOKUP($A137,[1]Hoja1!$A$9:$AM$280,9,0)+VLOOKUP($A137,[1]Hoja1!$A$9:$AM$280,10,0)+VLOOKUP($A137,[1]Hoja1!$A$9:$AM$280,11,0)</f>
        <v>2500</v>
      </c>
      <c r="K137" s="16">
        <f t="shared" si="48"/>
        <v>7000</v>
      </c>
      <c r="L137" s="15">
        <f>VLOOKUP($A137,[1]Hoja1!$A$9:$AM$280,33,0)</f>
        <v>423</v>
      </c>
      <c r="M137" s="16">
        <f t="shared" si="49"/>
        <v>6577</v>
      </c>
    </row>
    <row r="138" spans="1:13" s="11" customFormat="1" ht="10.5" customHeight="1" x14ac:dyDescent="0.25">
      <c r="A138" s="22" t="s">
        <v>174</v>
      </c>
      <c r="B138" s="13" t="s">
        <v>175</v>
      </c>
      <c r="C138" s="23" t="s">
        <v>17</v>
      </c>
      <c r="D138" s="14" t="s">
        <v>189</v>
      </c>
      <c r="E138" s="15">
        <f t="shared" si="47"/>
        <v>200</v>
      </c>
      <c r="F138" s="15">
        <f>VLOOKUP($A138,[1]Hoja1!$A$9:$AM$280,3,0)</f>
        <v>6000</v>
      </c>
      <c r="G138" s="15">
        <f>VLOOKUP($A138,[1]Hoja1!$A$9:$AM$280,8,0)</f>
        <v>0</v>
      </c>
      <c r="H138" s="15">
        <f>VLOOKUP($A138,[1]Hoja1!$A$9:$AM$280,6,0)+VLOOKUP($A138,[1]Hoja1!$A$9:$AM$280,7,0)</f>
        <v>0</v>
      </c>
      <c r="I138" s="15">
        <f>VLOOKUP($A138,[1]Hoja1!$A$9:$AM$280,5,0)</f>
        <v>0</v>
      </c>
      <c r="J138" s="15">
        <f>VLOOKUP($A138,[1]Hoja1!$A$9:$AM$280,4,0)+VLOOKUP($A138,[1]Hoja1!$A$9:$AM$280,9,0)+VLOOKUP($A138,[1]Hoja1!$A$9:$AM$280,10,0)+VLOOKUP($A138,[1]Hoja1!$A$9:$AM$280,11,0)</f>
        <v>2000</v>
      </c>
      <c r="K138" s="16">
        <f t="shared" si="48"/>
        <v>8000</v>
      </c>
      <c r="L138" s="15">
        <f>VLOOKUP($A138,[1]Hoja1!$A$9:$AM$280,33,0)</f>
        <v>814.88</v>
      </c>
      <c r="M138" s="16">
        <f t="shared" si="49"/>
        <v>7185.12</v>
      </c>
    </row>
    <row r="139" spans="1:13" s="11" customFormat="1" ht="10.5" customHeight="1" x14ac:dyDescent="0.25">
      <c r="A139" s="12"/>
      <c r="B139" s="17"/>
      <c r="C139" s="14"/>
      <c r="D139" s="14"/>
      <c r="E139" s="15"/>
      <c r="F139" s="15"/>
      <c r="G139" s="14"/>
      <c r="H139" s="14"/>
      <c r="I139" s="14"/>
      <c r="J139" s="14"/>
      <c r="K139" s="16"/>
      <c r="L139" s="16"/>
      <c r="M139" s="16"/>
    </row>
    <row r="140" spans="1:13" s="11" customFormat="1" ht="17.25" customHeight="1" x14ac:dyDescent="0.25">
      <c r="A140" s="6" t="s">
        <v>112</v>
      </c>
      <c r="B140" s="7"/>
      <c r="C140" s="8"/>
      <c r="D140" s="8"/>
      <c r="E140" s="9"/>
      <c r="F140" s="9"/>
      <c r="G140" s="8"/>
      <c r="H140" s="8"/>
      <c r="I140" s="8"/>
      <c r="J140" s="8"/>
      <c r="K140" s="10"/>
      <c r="L140" s="10"/>
      <c r="M140" s="10"/>
    </row>
    <row r="141" spans="1:13" s="11" customFormat="1" ht="10.5" customHeight="1" x14ac:dyDescent="0.2">
      <c r="A141" s="29" t="s">
        <v>167</v>
      </c>
      <c r="B141" s="17" t="s">
        <v>123</v>
      </c>
      <c r="C141" s="14" t="s">
        <v>17</v>
      </c>
      <c r="D141" s="14" t="s">
        <v>189</v>
      </c>
      <c r="E141" s="15">
        <f>+F141/30</f>
        <v>333.33</v>
      </c>
      <c r="F141" s="15">
        <f>VLOOKUP($A141,[1]Hoja1!$A$9:$AM$280,3,0)</f>
        <v>9999.9</v>
      </c>
      <c r="G141" s="15">
        <f>VLOOKUP($A141,[1]Hoja1!$A$9:$AM$280,8,0)</f>
        <v>0</v>
      </c>
      <c r="H141" s="15">
        <f>VLOOKUP($A141,[1]Hoja1!$A$9:$AM$280,6,0)+VLOOKUP($A141,[1]Hoja1!$A$9:$AM$280,7,0)</f>
        <v>0</v>
      </c>
      <c r="I141" s="15">
        <f>VLOOKUP($A141,[1]Hoja1!$A$9:$AM$280,5,0)</f>
        <v>0</v>
      </c>
      <c r="J141" s="15">
        <f>VLOOKUP($A141,[1]Hoja1!$A$9:$AM$280,4,0)+VLOOKUP($A141,[1]Hoja1!$A$9:$AM$280,9,0)+VLOOKUP($A141,[1]Hoja1!$A$9:$AM$280,10,0)+VLOOKUP($A141,[1]Hoja1!$A$9:$AM$280,11,0)</f>
        <v>6603.04</v>
      </c>
      <c r="K141" s="16">
        <f>SUM(F141:J141)</f>
        <v>16602.939999999999</v>
      </c>
      <c r="L141" s="15">
        <f>VLOOKUP($A141,[1]Hoja1!$A$9:$AM$280,33,0)</f>
        <v>2593</v>
      </c>
      <c r="M141" s="16">
        <f>+K141-L141</f>
        <v>14009.939999999999</v>
      </c>
    </row>
    <row r="142" spans="1:13" s="11" customFormat="1" ht="10.5" customHeight="1" x14ac:dyDescent="0.25">
      <c r="A142" s="12"/>
      <c r="B142" s="17"/>
      <c r="C142" s="14"/>
      <c r="D142" s="14"/>
      <c r="E142" s="15"/>
      <c r="F142" s="15"/>
      <c r="G142" s="14"/>
      <c r="H142" s="14"/>
      <c r="I142" s="14"/>
      <c r="J142" s="14"/>
      <c r="K142" s="16"/>
      <c r="L142" s="16"/>
      <c r="M142" s="16"/>
    </row>
    <row r="143" spans="1:13" s="11" customFormat="1" ht="17.25" customHeight="1" x14ac:dyDescent="0.25">
      <c r="A143" s="6" t="s">
        <v>142</v>
      </c>
      <c r="B143" s="7"/>
      <c r="C143" s="8"/>
      <c r="D143" s="8"/>
      <c r="E143" s="9"/>
      <c r="F143" s="9"/>
      <c r="G143" s="8"/>
      <c r="H143" s="8"/>
      <c r="I143" s="8"/>
      <c r="J143" s="8"/>
      <c r="K143" s="10"/>
      <c r="L143" s="10"/>
      <c r="M143" s="10"/>
    </row>
    <row r="144" spans="1:13" s="11" customFormat="1" ht="10.5" customHeight="1" x14ac:dyDescent="0.25">
      <c r="A144" s="22" t="s">
        <v>168</v>
      </c>
      <c r="B144" s="13" t="s">
        <v>143</v>
      </c>
      <c r="C144" s="23" t="s">
        <v>17</v>
      </c>
      <c r="D144" s="14" t="s">
        <v>189</v>
      </c>
      <c r="E144" s="15">
        <f t="shared" ref="E144:E145" si="50">+F144/30</f>
        <v>200</v>
      </c>
      <c r="F144" s="15">
        <f>VLOOKUP($A144,[1]Hoja1!$A$9:$AM$280,3,0)</f>
        <v>6000</v>
      </c>
      <c r="G144" s="15">
        <f>VLOOKUP($A144,[1]Hoja1!$A$9:$AM$280,8,0)</f>
        <v>0</v>
      </c>
      <c r="H144" s="15">
        <f>VLOOKUP($A144,[1]Hoja1!$A$9:$AM$280,6,0)+VLOOKUP($A144,[1]Hoja1!$A$9:$AM$280,7,0)</f>
        <v>0</v>
      </c>
      <c r="I144" s="15">
        <f>VLOOKUP($A144,[1]Hoja1!$A$9:$AM$280,5,0)</f>
        <v>0</v>
      </c>
      <c r="J144" s="15">
        <f>VLOOKUP($A144,[1]Hoja1!$A$9:$AM$280,4,0)+VLOOKUP($A144,[1]Hoja1!$A$9:$AM$280,9,0)+VLOOKUP($A144,[1]Hoja1!$A$9:$AM$280,10,0)+VLOOKUP($A144,[1]Hoja1!$A$9:$AM$280,11,0)</f>
        <v>2139.6999999999998</v>
      </c>
      <c r="K144" s="16">
        <f t="shared" ref="K144:K145" si="51">SUM(F144:J144)</f>
        <v>8139.7</v>
      </c>
      <c r="L144" s="15">
        <f>VLOOKUP($A144,[1]Hoja1!$A$9:$AM$280,33,0)</f>
        <v>833.86</v>
      </c>
      <c r="M144" s="16">
        <f t="shared" ref="M144:M145" si="52">+K144-L144</f>
        <v>7305.84</v>
      </c>
    </row>
    <row r="145" spans="1:13" s="11" customFormat="1" ht="10.5" customHeight="1" x14ac:dyDescent="0.25">
      <c r="A145" s="22" t="s">
        <v>228</v>
      </c>
      <c r="B145" s="13" t="s">
        <v>229</v>
      </c>
      <c r="C145" s="23" t="s">
        <v>17</v>
      </c>
      <c r="D145" s="14" t="s">
        <v>189</v>
      </c>
      <c r="E145" s="15">
        <f t="shared" si="50"/>
        <v>231.23</v>
      </c>
      <c r="F145" s="15">
        <f>VLOOKUP($A145,[1]Hoja1!$A$9:$AM$280,3,0)</f>
        <v>6936.9</v>
      </c>
      <c r="G145" s="15">
        <f>VLOOKUP($A145,[1]Hoja1!$A$9:$AM$280,8,0)</f>
        <v>0</v>
      </c>
      <c r="H145" s="15">
        <f>VLOOKUP($A145,[1]Hoja1!$A$9:$AM$280,6,0)+VLOOKUP($A145,[1]Hoja1!$A$9:$AM$280,7,0)</f>
        <v>0</v>
      </c>
      <c r="I145" s="15">
        <f>VLOOKUP($A145,[1]Hoja1!$A$9:$AM$280,5,0)</f>
        <v>0</v>
      </c>
      <c r="J145" s="15">
        <f>VLOOKUP($A145,[1]Hoja1!$A$9:$AM$280,4,0)+VLOOKUP($A145,[1]Hoja1!$A$9:$AM$280,9,0)+VLOOKUP($A145,[1]Hoja1!$A$9:$AM$280,10,0)+VLOOKUP($A145,[1]Hoja1!$A$9:$AM$280,11,0)</f>
        <v>1202.8</v>
      </c>
      <c r="K145" s="16">
        <f t="shared" si="51"/>
        <v>8139.7</v>
      </c>
      <c r="L145" s="15">
        <f>VLOOKUP($A145,[1]Hoja1!$A$9:$AM$280,33,0)</f>
        <v>838.36</v>
      </c>
      <c r="M145" s="16">
        <f t="shared" si="52"/>
        <v>7301.34</v>
      </c>
    </row>
    <row r="146" spans="1:13" s="11" customFormat="1" ht="10.5" customHeight="1" x14ac:dyDescent="0.25">
      <c r="A146" s="12"/>
      <c r="B146" s="17"/>
      <c r="C146" s="14"/>
      <c r="D146" s="14"/>
      <c r="E146" s="15"/>
      <c r="F146" s="15"/>
      <c r="G146" s="14"/>
      <c r="H146" s="14"/>
      <c r="I146" s="14"/>
      <c r="J146" s="14"/>
      <c r="K146" s="16"/>
      <c r="L146" s="16"/>
      <c r="M146" s="16"/>
    </row>
    <row r="147" spans="1:13" s="11" customFormat="1" ht="17.25" customHeight="1" x14ac:dyDescent="0.25">
      <c r="A147" s="6" t="s">
        <v>251</v>
      </c>
      <c r="B147" s="7"/>
      <c r="C147" s="8"/>
      <c r="D147" s="8"/>
      <c r="E147" s="9"/>
      <c r="F147" s="9"/>
      <c r="G147" s="8"/>
      <c r="H147" s="8"/>
      <c r="I147" s="8"/>
      <c r="J147" s="8"/>
      <c r="K147" s="10"/>
      <c r="L147" s="10"/>
      <c r="M147" s="10"/>
    </row>
    <row r="148" spans="1:13" s="11" customFormat="1" ht="10.5" customHeight="1" x14ac:dyDescent="0.25">
      <c r="A148" s="12" t="s">
        <v>197</v>
      </c>
      <c r="B148" s="13" t="s">
        <v>198</v>
      </c>
      <c r="C148" s="14" t="s">
        <v>205</v>
      </c>
      <c r="D148" s="14" t="s">
        <v>189</v>
      </c>
      <c r="E148" s="15">
        <f>+F148/30</f>
        <v>348</v>
      </c>
      <c r="F148" s="15">
        <f>VLOOKUP($A148,[1]Hoja1!$A$9:$AM$280,3,0)</f>
        <v>10440</v>
      </c>
      <c r="G148" s="15">
        <f>VLOOKUP($A148,[1]Hoja1!$A$9:$AM$280,8,0)</f>
        <v>0</v>
      </c>
      <c r="H148" s="15">
        <f>VLOOKUP($A148,[1]Hoja1!$A$9:$AM$280,6,0)+VLOOKUP($A148,[1]Hoja1!$A$9:$AM$280,7,0)</f>
        <v>0</v>
      </c>
      <c r="I148" s="15">
        <f>VLOOKUP($A148,[1]Hoja1!$A$9:$AM$280,5,0)</f>
        <v>0</v>
      </c>
      <c r="J148" s="15">
        <f>VLOOKUP($A148,[1]Hoja1!$A$9:$AM$280,4,0)+VLOOKUP($A148,[1]Hoja1!$A$9:$AM$280,9,0)+VLOOKUP($A148,[1]Hoja1!$A$9:$AM$280,10,0)+VLOOKUP($A148,[1]Hoja1!$A$9:$AM$280,11,0)</f>
        <v>6989.48</v>
      </c>
      <c r="K148" s="16">
        <f>SUM(F148:J148)</f>
        <v>17429.48</v>
      </c>
      <c r="L148" s="15">
        <f>VLOOKUP($A148,[1]Hoja1!$A$9:$AM$280,33,0)</f>
        <v>2825.6</v>
      </c>
      <c r="M148" s="16">
        <f>+K148-L148</f>
        <v>14603.88</v>
      </c>
    </row>
    <row r="149" spans="1:13" s="11" customFormat="1" ht="10.5" customHeight="1" x14ac:dyDescent="0.25">
      <c r="A149" s="12"/>
      <c r="B149" s="17"/>
      <c r="C149" s="14"/>
      <c r="D149" s="14"/>
      <c r="E149" s="15"/>
      <c r="F149" s="15"/>
      <c r="G149" s="14"/>
      <c r="H149" s="14"/>
      <c r="I149" s="14"/>
      <c r="J149" s="14"/>
      <c r="K149" s="16"/>
      <c r="L149" s="16"/>
      <c r="M149" s="16"/>
    </row>
    <row r="150" spans="1:13" s="11" customFormat="1" ht="17.25" customHeight="1" x14ac:dyDescent="0.25">
      <c r="A150" s="6" t="s">
        <v>113</v>
      </c>
      <c r="B150" s="7"/>
      <c r="C150" s="8"/>
      <c r="D150" s="8"/>
      <c r="E150" s="9"/>
      <c r="F150" s="9"/>
      <c r="G150" s="8"/>
      <c r="H150" s="8"/>
      <c r="I150" s="8"/>
      <c r="J150" s="8"/>
      <c r="K150" s="10"/>
      <c r="L150" s="10"/>
      <c r="M150" s="10"/>
    </row>
    <row r="151" spans="1:13" s="11" customFormat="1" ht="10.5" customHeight="1" x14ac:dyDescent="0.25">
      <c r="A151" s="22" t="s">
        <v>114</v>
      </c>
      <c r="B151" s="13" t="s">
        <v>115</v>
      </c>
      <c r="C151" s="23" t="s">
        <v>17</v>
      </c>
      <c r="D151" s="23" t="s">
        <v>18</v>
      </c>
      <c r="E151" s="15">
        <f>+F151/30</f>
        <v>148.6</v>
      </c>
      <c r="F151" s="15">
        <f>VLOOKUP($A151,[1]Hoja1!$A$9:$AM$280,3,0)</f>
        <v>4458</v>
      </c>
      <c r="G151" s="15">
        <f>VLOOKUP($A151,[1]Hoja1!$A$9:$AM$280,8,0)</f>
        <v>0</v>
      </c>
      <c r="H151" s="15">
        <f>VLOOKUP($A151,[1]Hoja1!$A$9:$AM$280,6,0)+VLOOKUP($A151,[1]Hoja1!$A$9:$AM$280,7,0)</f>
        <v>0</v>
      </c>
      <c r="I151" s="15">
        <f>VLOOKUP($A151,[1]Hoja1!$A$9:$AM$280,5,0)</f>
        <v>0</v>
      </c>
      <c r="J151" s="15">
        <f>VLOOKUP($A151,[1]Hoja1!$A$9:$AM$280,4,0)+VLOOKUP($A151,[1]Hoja1!$A$9:$AM$280,9,0)+VLOOKUP($A151,[1]Hoja1!$A$9:$AM$280,10,0)+VLOOKUP($A151,[1]Hoja1!$A$9:$AM$280,11,0)</f>
        <v>1842</v>
      </c>
      <c r="K151" s="16">
        <f>SUM(F151:J151)</f>
        <v>6300</v>
      </c>
      <c r="L151" s="15">
        <f>VLOOKUP($A151,[1]Hoja1!$A$9:$AM$280,33,0)</f>
        <v>330.3</v>
      </c>
      <c r="M151" s="16">
        <f>+K151-L151</f>
        <v>5969.7</v>
      </c>
    </row>
    <row r="152" spans="1:13" s="11" customFormat="1" ht="10.5" customHeight="1" x14ac:dyDescent="0.25">
      <c r="A152" s="12"/>
      <c r="B152" s="17"/>
      <c r="C152" s="14"/>
      <c r="D152" s="14"/>
      <c r="E152" s="15"/>
      <c r="F152" s="15"/>
      <c r="G152" s="14"/>
      <c r="H152" s="14"/>
      <c r="I152" s="14"/>
      <c r="J152" s="14"/>
      <c r="K152" s="16"/>
      <c r="L152" s="16"/>
      <c r="M152" s="16"/>
    </row>
    <row r="153" spans="1:13" s="11" customFormat="1" ht="17.25" customHeight="1" x14ac:dyDescent="0.25">
      <c r="A153" s="6" t="s">
        <v>116</v>
      </c>
      <c r="B153" s="7"/>
      <c r="C153" s="8"/>
      <c r="D153" s="8"/>
      <c r="E153" s="9"/>
      <c r="F153" s="9"/>
      <c r="G153" s="8"/>
      <c r="H153" s="8"/>
      <c r="I153" s="8"/>
      <c r="J153" s="8"/>
      <c r="K153" s="10"/>
      <c r="L153" s="10"/>
      <c r="M153" s="10"/>
    </row>
    <row r="154" spans="1:13" s="11" customFormat="1" ht="10.5" customHeight="1" x14ac:dyDescent="0.2">
      <c r="A154" s="29" t="s">
        <v>124</v>
      </c>
      <c r="B154" s="24" t="s">
        <v>118</v>
      </c>
      <c r="C154" s="23" t="s">
        <v>17</v>
      </c>
      <c r="D154" s="14" t="s">
        <v>189</v>
      </c>
      <c r="E154" s="15">
        <f>+F154/30</f>
        <v>141.69999999999999</v>
      </c>
      <c r="F154" s="15">
        <f>VLOOKUP($A154,[1]Hoja1!$A$9:$AM$280,3,0)</f>
        <v>4251</v>
      </c>
      <c r="G154" s="15">
        <f>VLOOKUP($A154,[1]Hoja1!$A$9:$AM$280,8,0)</f>
        <v>0</v>
      </c>
      <c r="H154" s="15">
        <f>VLOOKUP($A154,[1]Hoja1!$A$9:$AM$280,6,0)+VLOOKUP($A154,[1]Hoja1!$A$9:$AM$280,7,0)</f>
        <v>0</v>
      </c>
      <c r="I154" s="15">
        <f>VLOOKUP($A154,[1]Hoja1!$A$9:$AM$280,5,0)</f>
        <v>0</v>
      </c>
      <c r="J154" s="15">
        <f>VLOOKUP($A154,[1]Hoja1!$A$9:$AM$280,4,0)+VLOOKUP($A154,[1]Hoja1!$A$9:$AM$280,9,0)+VLOOKUP($A154,[1]Hoja1!$A$9:$AM$280,10,0)+VLOOKUP($A154,[1]Hoja1!$A$9:$AM$280,11,0)</f>
        <v>96</v>
      </c>
      <c r="K154" s="16">
        <f>SUM(F154:J154)</f>
        <v>4347</v>
      </c>
      <c r="L154" s="15">
        <f>VLOOKUP($A154,[1]Hoja1!$A$9:$AM$280,33,0)</f>
        <v>-127.72</v>
      </c>
      <c r="M154" s="16">
        <f>+K154-L154</f>
        <v>4474.72</v>
      </c>
    </row>
    <row r="155" spans="1:13" x14ac:dyDescent="0.25">
      <c r="K155" s="27"/>
      <c r="L155" s="27"/>
      <c r="M155" s="27"/>
    </row>
    <row r="156" spans="1:13" x14ac:dyDescent="0.25">
      <c r="K156" s="28">
        <f>SUM(K7:K154)</f>
        <v>968155.34999999963</v>
      </c>
      <c r="L156" s="28">
        <f>SUM(L7:L154)</f>
        <v>168591.93000000005</v>
      </c>
      <c r="M156" s="28">
        <f>SUM(M7:M154)</f>
        <v>799563.41999999981</v>
      </c>
    </row>
    <row r="157" spans="1:13" x14ac:dyDescent="0.2">
      <c r="K157" s="33"/>
      <c r="L157" s="34"/>
      <c r="M157" s="34"/>
    </row>
    <row r="158" spans="1:13" x14ac:dyDescent="0.2">
      <c r="K158" s="40">
        <v>968155.35</v>
      </c>
      <c r="L158" s="41">
        <v>168591.93</v>
      </c>
      <c r="M158" s="41">
        <v>799563.42</v>
      </c>
    </row>
    <row r="159" spans="1:13" x14ac:dyDescent="0.25">
      <c r="K159" s="28">
        <f>+K156-K158</f>
        <v>0</v>
      </c>
      <c r="L159" s="28">
        <f t="shared" ref="L159:M159" si="53">+L156-L158</f>
        <v>0</v>
      </c>
      <c r="M159" s="28">
        <f t="shared" si="53"/>
        <v>0</v>
      </c>
    </row>
    <row r="160" spans="1:13" ht="17.25" hidden="1" customHeight="1" x14ac:dyDescent="0.25"/>
    <row r="161" spans="6:13" ht="17.25" hidden="1" customHeight="1" x14ac:dyDescent="0.25">
      <c r="F161" s="26">
        <f>SUBTOTAL(109,F7:F160)</f>
        <v>705106.78</v>
      </c>
      <c r="J161" s="26"/>
      <c r="K161" s="26">
        <f>SUBTOTAL(109,K7:K160)</f>
        <v>2887666.0499999989</v>
      </c>
      <c r="L161" s="26">
        <f>SUBTOTAL(109,L7:L160)</f>
        <v>504839.99000000005</v>
      </c>
      <c r="M161" s="26">
        <f>SUBTOTAL(109,M7:M160)</f>
        <v>2382826.0599999996</v>
      </c>
    </row>
    <row r="162" spans="6:13" ht="17.25" hidden="1" customHeight="1" x14ac:dyDescent="0.2">
      <c r="F162" s="26">
        <f>+[2]Hoja1!$C$88</f>
        <v>496744</v>
      </c>
      <c r="K162" s="31">
        <v>776770.53</v>
      </c>
      <c r="L162" s="32">
        <v>137784.6</v>
      </c>
      <c r="M162" s="32">
        <v>638985.93000000005</v>
      </c>
    </row>
    <row r="163" spans="6:13" ht="17.25" hidden="1" customHeight="1" x14ac:dyDescent="0.25">
      <c r="F163" s="26">
        <f>+F161-F162</f>
        <v>208362.78000000003</v>
      </c>
      <c r="K163" s="28">
        <f>+K161-K162</f>
        <v>2110895.5199999986</v>
      </c>
      <c r="L163" s="30">
        <f>+L161-L162</f>
        <v>367055.39</v>
      </c>
      <c r="M163" s="30">
        <f>+M161-M162</f>
        <v>1743840.1299999994</v>
      </c>
    </row>
    <row r="164" spans="6:13" ht="17.25" customHeight="1" x14ac:dyDescent="0.2">
      <c r="K164" s="35"/>
      <c r="L164" s="35"/>
      <c r="M164" s="35"/>
    </row>
    <row r="165" spans="6:13" ht="17.25" customHeight="1" x14ac:dyDescent="0.25">
      <c r="K165" s="30"/>
      <c r="L165" s="30"/>
      <c r="M165" s="30"/>
    </row>
    <row r="166" spans="6:13" ht="17.25" customHeight="1" x14ac:dyDescent="0.25"/>
    <row r="167" spans="6:13" ht="17.25" customHeight="1" x14ac:dyDescent="0.25"/>
    <row r="168" spans="6:13" ht="17.25" customHeight="1" x14ac:dyDescent="0.25"/>
    <row r="169" spans="6:13" ht="17.25" customHeight="1" x14ac:dyDescent="0.25"/>
    <row r="170" spans="6:13" ht="17.25" customHeight="1" x14ac:dyDescent="0.25"/>
    <row r="171" spans="6:13" ht="17.25" customHeight="1" x14ac:dyDescent="0.25"/>
    <row r="172" spans="6:13" ht="17.25" customHeight="1" x14ac:dyDescent="0.25"/>
    <row r="173" spans="6:13" ht="17.25" customHeight="1" x14ac:dyDescent="0.25"/>
    <row r="174" spans="6:13" ht="17.25" customHeight="1" x14ac:dyDescent="0.25"/>
    <row r="175" spans="6:13" ht="17.25" customHeight="1" x14ac:dyDescent="0.25"/>
    <row r="176" spans="6:13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  <row r="208" ht="17.25" customHeight="1" x14ac:dyDescent="0.25"/>
    <row r="209" ht="17.25" customHeight="1" x14ac:dyDescent="0.25"/>
    <row r="210" ht="17.25" customHeight="1" x14ac:dyDescent="0.25"/>
    <row r="211" ht="17.25" customHeight="1" x14ac:dyDescent="0.25"/>
    <row r="212" ht="17.25" customHeight="1" x14ac:dyDescent="0.25"/>
  </sheetData>
  <autoFilter ref="A6:M159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58">
    <cfRule type="cellIs" dxfId="1" priority="3" operator="lessThan">
      <formula>0</formula>
    </cfRule>
  </conditionalFormatting>
  <conditionalFormatting sqref="L158:M158">
    <cfRule type="cellIs" dxfId="0" priority="2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2021-11-26T19:59:08Z</dcterms:modified>
</cp:coreProperties>
</file>