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8_{1090BD2D-394C-4DD2-BF51-9C8CD2F27D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externalReferences>
    <externalReference r:id="rId2"/>
    <externalReference r:id="rId3"/>
  </externalReferences>
  <definedNames>
    <definedName name="_xlnm._FilterDatabase" localSheetId="0" hidden="1">junio!$A$6:$M$169</definedName>
    <definedName name="_xlnm.Print_Area" localSheetId="0">junio!$A$1:$M$164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4" i="1" l="1"/>
  <c r="J161" i="1"/>
  <c r="J158" i="1"/>
  <c r="J157" i="1"/>
  <c r="J156" i="1"/>
  <c r="J155" i="1"/>
  <c r="J154" i="1"/>
  <c r="J153" i="1"/>
  <c r="J152" i="1"/>
  <c r="J149" i="1"/>
  <c r="J148" i="1"/>
  <c r="J145" i="1"/>
  <c r="J142" i="1"/>
  <c r="J141" i="1"/>
  <c r="J140" i="1"/>
  <c r="J137" i="1"/>
  <c r="J136" i="1"/>
  <c r="J135" i="1"/>
  <c r="J134" i="1"/>
  <c r="J131" i="1"/>
  <c r="J130" i="1"/>
  <c r="J127" i="1"/>
  <c r="J126" i="1"/>
  <c r="J125" i="1"/>
  <c r="J124" i="1"/>
  <c r="J123" i="1"/>
  <c r="J120" i="1"/>
  <c r="J117" i="1"/>
  <c r="J114" i="1"/>
  <c r="J113" i="1"/>
  <c r="J110" i="1"/>
  <c r="J107" i="1"/>
  <c r="J106" i="1"/>
  <c r="J103" i="1"/>
  <c r="J102" i="1"/>
  <c r="J101" i="1"/>
  <c r="J98" i="1"/>
  <c r="J94" i="1"/>
  <c r="J93" i="1"/>
  <c r="J92" i="1"/>
  <c r="J91" i="1"/>
  <c r="J90" i="1"/>
  <c r="J89" i="1"/>
  <c r="J88" i="1"/>
  <c r="J87" i="1"/>
  <c r="J84" i="1"/>
  <c r="J83" i="1"/>
  <c r="J82" i="1"/>
  <c r="J81" i="1"/>
  <c r="J80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48" i="1"/>
  <c r="J47" i="1"/>
  <c r="J46" i="1"/>
  <c r="J45" i="1"/>
  <c r="J44" i="1"/>
  <c r="J41" i="1"/>
  <c r="J38" i="1"/>
  <c r="J37" i="1"/>
  <c r="J36" i="1"/>
  <c r="J35" i="1"/>
  <c r="J34" i="1"/>
  <c r="J33" i="1"/>
  <c r="J32" i="1"/>
  <c r="J31" i="1"/>
  <c r="J30" i="1"/>
  <c r="J29" i="1"/>
  <c r="J28" i="1"/>
  <c r="J27" i="1"/>
  <c r="J24" i="1"/>
  <c r="J23" i="1"/>
  <c r="J22" i="1"/>
  <c r="J19" i="1"/>
  <c r="J16" i="1"/>
  <c r="J15" i="1"/>
  <c r="J14" i="1"/>
  <c r="J13" i="1"/>
  <c r="J12" i="1"/>
  <c r="J11" i="1"/>
  <c r="J10" i="1"/>
  <c r="J9" i="1"/>
  <c r="J8" i="1"/>
  <c r="L76" i="1"/>
  <c r="I76" i="1"/>
  <c r="H76" i="1"/>
  <c r="G76" i="1"/>
  <c r="F76" i="1"/>
  <c r="E76" i="1" s="1"/>
  <c r="L164" i="1"/>
  <c r="L161" i="1"/>
  <c r="L158" i="1"/>
  <c r="L157" i="1"/>
  <c r="L156" i="1"/>
  <c r="L155" i="1"/>
  <c r="L154" i="1"/>
  <c r="L153" i="1"/>
  <c r="L152" i="1"/>
  <c r="L149" i="1"/>
  <c r="L148" i="1"/>
  <c r="L145" i="1"/>
  <c r="L142" i="1"/>
  <c r="L141" i="1"/>
  <c r="L140" i="1"/>
  <c r="L137" i="1"/>
  <c r="L136" i="1"/>
  <c r="L135" i="1"/>
  <c r="L134" i="1"/>
  <c r="L131" i="1"/>
  <c r="L130" i="1"/>
  <c r="L127" i="1"/>
  <c r="L126" i="1"/>
  <c r="L125" i="1"/>
  <c r="L124" i="1"/>
  <c r="L123" i="1"/>
  <c r="L120" i="1"/>
  <c r="L117" i="1"/>
  <c r="L114" i="1"/>
  <c r="L113" i="1"/>
  <c r="L110" i="1"/>
  <c r="L107" i="1"/>
  <c r="L106" i="1"/>
  <c r="L103" i="1"/>
  <c r="L102" i="1"/>
  <c r="L101" i="1"/>
  <c r="L98" i="1"/>
  <c r="L94" i="1"/>
  <c r="L93" i="1"/>
  <c r="L92" i="1"/>
  <c r="L91" i="1"/>
  <c r="L90" i="1"/>
  <c r="L89" i="1"/>
  <c r="L88" i="1"/>
  <c r="L87" i="1"/>
  <c r="L84" i="1"/>
  <c r="L83" i="1"/>
  <c r="L82" i="1"/>
  <c r="L81" i="1"/>
  <c r="L80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48" i="1"/>
  <c r="L47" i="1"/>
  <c r="L46" i="1"/>
  <c r="L45" i="1"/>
  <c r="L44" i="1"/>
  <c r="L41" i="1"/>
  <c r="L38" i="1"/>
  <c r="L37" i="1"/>
  <c r="L36" i="1"/>
  <c r="L35" i="1"/>
  <c r="L34" i="1"/>
  <c r="L33" i="1"/>
  <c r="L32" i="1"/>
  <c r="L31" i="1"/>
  <c r="L30" i="1"/>
  <c r="L29" i="1"/>
  <c r="L28" i="1"/>
  <c r="L27" i="1"/>
  <c r="L24" i="1"/>
  <c r="L23" i="1"/>
  <c r="L22" i="1"/>
  <c r="L19" i="1"/>
  <c r="L16" i="1"/>
  <c r="L15" i="1"/>
  <c r="L14" i="1"/>
  <c r="L13" i="1"/>
  <c r="L12" i="1"/>
  <c r="L11" i="1"/>
  <c r="L10" i="1"/>
  <c r="L9" i="1"/>
  <c r="L8" i="1"/>
  <c r="I164" i="1"/>
  <c r="H164" i="1"/>
  <c r="G164" i="1"/>
  <c r="F164" i="1"/>
  <c r="I161" i="1"/>
  <c r="H161" i="1"/>
  <c r="G161" i="1"/>
  <c r="F161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49" i="1"/>
  <c r="H149" i="1"/>
  <c r="G149" i="1"/>
  <c r="F149" i="1"/>
  <c r="I148" i="1"/>
  <c r="H148" i="1"/>
  <c r="G148" i="1"/>
  <c r="F148" i="1"/>
  <c r="I145" i="1"/>
  <c r="H145" i="1"/>
  <c r="G145" i="1"/>
  <c r="F145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1" i="1"/>
  <c r="H131" i="1"/>
  <c r="G131" i="1"/>
  <c r="F131" i="1"/>
  <c r="I130" i="1"/>
  <c r="H130" i="1"/>
  <c r="G130" i="1"/>
  <c r="F130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0" i="1"/>
  <c r="H120" i="1"/>
  <c r="G120" i="1"/>
  <c r="F120" i="1"/>
  <c r="I117" i="1"/>
  <c r="H117" i="1"/>
  <c r="G117" i="1"/>
  <c r="F117" i="1"/>
  <c r="I114" i="1"/>
  <c r="H114" i="1"/>
  <c r="G114" i="1"/>
  <c r="F114" i="1"/>
  <c r="I113" i="1"/>
  <c r="H113" i="1"/>
  <c r="G113" i="1"/>
  <c r="F113" i="1"/>
  <c r="I110" i="1"/>
  <c r="H110" i="1"/>
  <c r="G110" i="1"/>
  <c r="F110" i="1"/>
  <c r="I107" i="1"/>
  <c r="H107" i="1"/>
  <c r="G107" i="1"/>
  <c r="F107" i="1"/>
  <c r="I106" i="1"/>
  <c r="H106" i="1"/>
  <c r="G106" i="1"/>
  <c r="F106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98" i="1"/>
  <c r="H98" i="1"/>
  <c r="G98" i="1"/>
  <c r="F98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7" i="1"/>
  <c r="H77" i="1"/>
  <c r="G77" i="1"/>
  <c r="F77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1" i="1"/>
  <c r="H41" i="1"/>
  <c r="G41" i="1"/>
  <c r="F41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4" i="1"/>
  <c r="H24" i="1"/>
  <c r="G24" i="1"/>
  <c r="F24" i="1"/>
  <c r="I23" i="1"/>
  <c r="H23" i="1"/>
  <c r="G23" i="1"/>
  <c r="F23" i="1"/>
  <c r="I22" i="1"/>
  <c r="H22" i="1"/>
  <c r="G22" i="1"/>
  <c r="F22" i="1"/>
  <c r="I19" i="1"/>
  <c r="H19" i="1"/>
  <c r="G19" i="1"/>
  <c r="F19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L166" i="1" l="1"/>
  <c r="K76" i="1"/>
  <c r="M76" i="1" s="1"/>
  <c r="E38" i="1"/>
  <c r="E75" i="1"/>
  <c r="E31" i="1"/>
  <c r="E37" i="1"/>
  <c r="K38" i="1" l="1"/>
  <c r="M38" i="1" s="1"/>
  <c r="K74" i="1"/>
  <c r="M74" i="1" s="1"/>
  <c r="K75" i="1"/>
  <c r="M75" i="1" s="1"/>
  <c r="E74" i="1"/>
  <c r="K77" i="1"/>
  <c r="M77" i="1" s="1"/>
  <c r="K31" i="1"/>
  <c r="M31" i="1" s="1"/>
  <c r="K37" i="1"/>
  <c r="M37" i="1" s="1"/>
  <c r="E73" i="1"/>
  <c r="E36" i="1"/>
  <c r="E141" i="1"/>
  <c r="E153" i="1"/>
  <c r="E154" i="1"/>
  <c r="E155" i="1"/>
  <c r="E156" i="1"/>
  <c r="E157" i="1"/>
  <c r="E158" i="1"/>
  <c r="E149" i="1"/>
  <c r="E148" i="1"/>
  <c r="E35" i="1"/>
  <c r="E72" i="1"/>
  <c r="E71" i="1"/>
  <c r="E164" i="1"/>
  <c r="E161" i="1"/>
  <c r="E152" i="1"/>
  <c r="E145" i="1"/>
  <c r="E142" i="1"/>
  <c r="E140" i="1"/>
  <c r="E137" i="1"/>
  <c r="E136" i="1"/>
  <c r="E135" i="1"/>
  <c r="E134" i="1"/>
  <c r="E131" i="1"/>
  <c r="E130" i="1"/>
  <c r="E127" i="1"/>
  <c r="E126" i="1"/>
  <c r="E125" i="1"/>
  <c r="E124" i="1"/>
  <c r="E123" i="1"/>
  <c r="E120" i="1"/>
  <c r="E117" i="1"/>
  <c r="E114" i="1"/>
  <c r="E113" i="1"/>
  <c r="E110" i="1"/>
  <c r="E107" i="1"/>
  <c r="E106" i="1"/>
  <c r="E103" i="1"/>
  <c r="E102" i="1"/>
  <c r="E101" i="1"/>
  <c r="E98" i="1"/>
  <c r="E94" i="1"/>
  <c r="E93" i="1"/>
  <c r="E92" i="1"/>
  <c r="E91" i="1"/>
  <c r="E90" i="1"/>
  <c r="E89" i="1"/>
  <c r="E88" i="1"/>
  <c r="E87" i="1"/>
  <c r="E84" i="1"/>
  <c r="E83" i="1"/>
  <c r="E82" i="1"/>
  <c r="E81" i="1"/>
  <c r="E80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8" i="1"/>
  <c r="E47" i="1"/>
  <c r="E46" i="1"/>
  <c r="E45" i="1"/>
  <c r="E44" i="1"/>
  <c r="E41" i="1"/>
  <c r="E34" i="1"/>
  <c r="E33" i="1"/>
  <c r="E32" i="1"/>
  <c r="E30" i="1"/>
  <c r="E29" i="1"/>
  <c r="E28" i="1"/>
  <c r="E27" i="1"/>
  <c r="E24" i="1"/>
  <c r="E23" i="1"/>
  <c r="E22" i="1"/>
  <c r="E19" i="1"/>
  <c r="E16" i="1"/>
  <c r="E15" i="1"/>
  <c r="E14" i="1"/>
  <c r="E13" i="1"/>
  <c r="E12" i="1"/>
  <c r="E11" i="1"/>
  <c r="E10" i="1"/>
  <c r="E9" i="1"/>
  <c r="E8" i="1"/>
  <c r="K73" i="1" l="1"/>
  <c r="M73" i="1" s="1"/>
  <c r="K36" i="1"/>
  <c r="M36" i="1" s="1"/>
  <c r="K141" i="1"/>
  <c r="M141" i="1" s="1"/>
  <c r="K164" i="1"/>
  <c r="K148" i="1"/>
  <c r="M148" i="1" s="1"/>
  <c r="K149" i="1"/>
  <c r="M149" i="1" s="1"/>
  <c r="K156" i="1"/>
  <c r="M156" i="1" s="1"/>
  <c r="K154" i="1"/>
  <c r="M154" i="1" s="1"/>
  <c r="K155" i="1"/>
  <c r="M155" i="1" s="1"/>
  <c r="K158" i="1"/>
  <c r="M158" i="1" s="1"/>
  <c r="K157" i="1"/>
  <c r="M157" i="1" s="1"/>
  <c r="K153" i="1"/>
  <c r="M153" i="1" s="1"/>
  <c r="K35" i="1"/>
  <c r="M35" i="1" s="1"/>
  <c r="K71" i="1"/>
  <c r="M71" i="1" s="1"/>
  <c r="K72" i="1"/>
  <c r="M72" i="1" s="1"/>
  <c r="K82" i="1"/>
  <c r="K140" i="1"/>
  <c r="K161" i="1"/>
  <c r="K134" i="1"/>
  <c r="K14" i="1"/>
  <c r="K107" i="1"/>
  <c r="K45" i="1"/>
  <c r="K51" i="1"/>
  <c r="K52" i="1"/>
  <c r="K53" i="1"/>
  <c r="K54" i="1"/>
  <c r="K58" i="1"/>
  <c r="K62" i="1"/>
  <c r="K66" i="1"/>
  <c r="K67" i="1"/>
  <c r="K68" i="1"/>
  <c r="K69" i="1"/>
  <c r="K70" i="1"/>
  <c r="K9" i="1"/>
  <c r="K10" i="1"/>
  <c r="K88" i="1"/>
  <c r="K92" i="1"/>
  <c r="K93" i="1"/>
  <c r="K94" i="1"/>
  <c r="K98" i="1"/>
  <c r="K101" i="1"/>
  <c r="K12" i="1"/>
  <c r="K22" i="1"/>
  <c r="K28" i="1"/>
  <c r="K29" i="1"/>
  <c r="K30" i="1"/>
  <c r="K117" i="1"/>
  <c r="K124" i="1"/>
  <c r="K125" i="1"/>
  <c r="K126" i="1"/>
  <c r="K127" i="1"/>
  <c r="K13" i="1"/>
  <c r="K32" i="1"/>
  <c r="K33" i="1"/>
  <c r="K34" i="1"/>
  <c r="K55" i="1"/>
  <c r="K56" i="1"/>
  <c r="K57" i="1"/>
  <c r="K80" i="1"/>
  <c r="K81" i="1"/>
  <c r="K102" i="1"/>
  <c r="K103" i="1"/>
  <c r="K106" i="1"/>
  <c r="K130" i="1"/>
  <c r="K131" i="1"/>
  <c r="K19" i="1"/>
  <c r="K41" i="1"/>
  <c r="K44" i="1"/>
  <c r="K59" i="1"/>
  <c r="K60" i="1"/>
  <c r="K61" i="1"/>
  <c r="K83" i="1"/>
  <c r="K84" i="1"/>
  <c r="K87" i="1"/>
  <c r="K110" i="1"/>
  <c r="K113" i="1"/>
  <c r="K114" i="1"/>
  <c r="K135" i="1"/>
  <c r="K136" i="1"/>
  <c r="K137" i="1"/>
  <c r="K15" i="1"/>
  <c r="K11" i="1"/>
  <c r="K16" i="1"/>
  <c r="K23" i="1"/>
  <c r="K24" i="1"/>
  <c r="K27" i="1"/>
  <c r="K46" i="1"/>
  <c r="K47" i="1"/>
  <c r="K48" i="1"/>
  <c r="K63" i="1"/>
  <c r="K64" i="1"/>
  <c r="K65" i="1"/>
  <c r="K89" i="1"/>
  <c r="K90" i="1"/>
  <c r="K91" i="1"/>
  <c r="K120" i="1"/>
  <c r="K123" i="1"/>
  <c r="K142" i="1"/>
  <c r="K145" i="1"/>
  <c r="K152" i="1"/>
  <c r="M68" i="1" l="1"/>
  <c r="M69" i="1"/>
  <c r="M70" i="1"/>
  <c r="M29" i="1" l="1"/>
  <c r="M34" i="1"/>
  <c r="M32" i="1"/>
  <c r="M33" i="1"/>
  <c r="M30" i="1"/>
  <c r="M136" i="1"/>
  <c r="M92" i="1"/>
  <c r="M46" i="1"/>
  <c r="M47" i="1"/>
  <c r="M93" i="1"/>
  <c r="M98" i="1"/>
  <c r="M28" i="1" l="1"/>
  <c r="M45" i="1"/>
  <c r="M91" i="1"/>
  <c r="M19" i="1"/>
  <c r="M27" i="1"/>
  <c r="M48" i="1"/>
  <c r="M53" i="1"/>
  <c r="M57" i="1"/>
  <c r="M61" i="1"/>
  <c r="M65" i="1"/>
  <c r="M80" i="1"/>
  <c r="M84" i="1"/>
  <c r="M94" i="1"/>
  <c r="M103" i="1"/>
  <c r="M113" i="1"/>
  <c r="M123" i="1"/>
  <c r="M126" i="1"/>
  <c r="M131" i="1"/>
  <c r="M137" i="1"/>
  <c r="M152" i="1"/>
  <c r="M9" i="1"/>
  <c r="M13" i="1"/>
  <c r="M90" i="1"/>
  <c r="M14" i="1"/>
  <c r="M22" i="1"/>
  <c r="M51" i="1"/>
  <c r="M54" i="1"/>
  <c r="M58" i="1"/>
  <c r="M62" i="1"/>
  <c r="M66" i="1"/>
  <c r="M81" i="1"/>
  <c r="M87" i="1"/>
  <c r="M106" i="1"/>
  <c r="M114" i="1"/>
  <c r="M127" i="1"/>
  <c r="M140" i="1"/>
  <c r="M10" i="1"/>
  <c r="M11" i="1"/>
  <c r="M15" i="1"/>
  <c r="M23" i="1"/>
  <c r="M41" i="1"/>
  <c r="M52" i="1"/>
  <c r="M55" i="1"/>
  <c r="M59" i="1"/>
  <c r="M63" i="1"/>
  <c r="M67" i="1"/>
  <c r="M82" i="1"/>
  <c r="M88" i="1"/>
  <c r="M101" i="1"/>
  <c r="M107" i="1"/>
  <c r="M117" i="1"/>
  <c r="M124" i="1"/>
  <c r="M134" i="1"/>
  <c r="M142" i="1"/>
  <c r="M161" i="1"/>
  <c r="M12" i="1"/>
  <c r="M16" i="1"/>
  <c r="M24" i="1"/>
  <c r="M44" i="1"/>
  <c r="M56" i="1"/>
  <c r="M60" i="1"/>
  <c r="M64" i="1"/>
  <c r="M83" i="1"/>
  <c r="M89" i="1"/>
  <c r="M102" i="1"/>
  <c r="M110" i="1"/>
  <c r="M120" i="1"/>
  <c r="M125" i="1"/>
  <c r="M130" i="1"/>
  <c r="M135" i="1"/>
  <c r="M145" i="1"/>
  <c r="M164" i="1"/>
  <c r="K8" i="1" l="1"/>
  <c r="M8" i="1" l="1"/>
  <c r="M166" i="1" l="1"/>
  <c r="L169" i="1"/>
  <c r="F172" i="1" l="1"/>
  <c r="L171" i="1" l="1"/>
  <c r="L173" i="1" s="1"/>
  <c r="K166" i="1"/>
  <c r="K169" i="1" s="1"/>
  <c r="K171" i="1" l="1"/>
  <c r="K173" i="1" s="1"/>
  <c r="F171" i="1"/>
  <c r="F173" i="1" s="1"/>
  <c r="M169" i="1" l="1"/>
  <c r="M171" i="1" s="1"/>
  <c r="M173" i="1" s="1"/>
</calcChain>
</file>

<file path=xl/sharedStrings.xml><?xml version="1.0" encoding="utf-8"?>
<sst xmlns="http://schemas.openxmlformats.org/spreadsheetml/2006/main" count="474" uniqueCount="285">
  <si>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</si>
  <si>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</si>
  <si>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</si>
  <si>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</si>
  <si>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</si>
  <si>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</si>
  <si>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</si>
  <si>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</si>
  <si>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</si>
  <si>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</si>
  <si>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</si>
  <si>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</si>
  <si>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</si>
  <si>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</si>
  <si>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</si>
  <si>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</si>
  <si>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</si>
  <si>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</si>
  <si>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</si>
  <si>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</si>
  <si>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</si>
  <si>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</si>
  <si>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</si>
  <si>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</si>
  <si>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</si>
  <si>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</si>
  <si>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</si>
  <si>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</si>
  <si>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</si>
  <si>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</si>
  <si>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</si>
  <si>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</si>
  <si>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</si>
  <si>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</si>
  <si>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</si>
  <si>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</si>
  <si>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</si>
  <si>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</si>
  <si>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</si>
  <si>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</si>
  <si>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</si>
  <si>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</si>
  <si>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</si>
  <si>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</si>
  <si>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</si>
  <si>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</si>
  <si>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</si>
  <si>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</si>
  <si>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</si>
  <si>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</si>
  <si>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</si>
  <si>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</si>
  <si>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</si>
  <si>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</si>
  <si>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</si>
  <si>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</si>
  <si>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</si>
  <si>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</si>
  <si>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</si>
  <si>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</si>
  <si>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</si>
  <si>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</si>
  <si>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</si>
  <si>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</si>
  <si>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</si>
  <si>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</si>
  <si>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</si>
  <si>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</si>
  <si>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</si>
  <si>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</si>
  <si>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</si>
  <si>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</si>
  <si>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</si>
  <si>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</si>
  <si>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</si>
  <si>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</si>
  <si>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</si>
  <si>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</si>
  <si>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</si>
  <si>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</si>
  <si>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</si>
  <si>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</si>
  <si>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</si>
  <si>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</si>
  <si>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</si>
  <si>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</si>
  <si>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</si>
  <si>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</si>
  <si>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</si>
  <si>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</si>
  <si>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</si>
  <si>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</si>
  <si>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</si>
  <si>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</si>
  <si>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</si>
  <si>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</si>
  <si>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</si>
  <si>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</si>
  <si>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</si>
  <si>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</si>
  <si>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</si>
  <si>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</si>
  <si>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</si>
  <si>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</si>
  <si>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</si>
  <si>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</si>
  <si>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</si>
  <si>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</si>
  <si>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</si>
  <si>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</si>
  <si>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</si>
  <si>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</si>
  <si>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</si>
  <si>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</si>
  <si>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</si>
  <si>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</si>
  <si>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</si>
  <si>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</si>
  <si>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</si>
  <si>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</si>
  <si>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</si>
  <si>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</si>
  <si>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</si>
  <si>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</si>
  <si>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</si>
  <si>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</si>
  <si>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</si>
  <si>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</si>
  <si>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</si>
  <si>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</si>
  <si>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</si>
  <si>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</si>
  <si>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</si>
  <si>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</si>
  <si>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</si>
  <si>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</si>
  <si>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</si>
  <si>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</si>
  <si>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</si>
  <si>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</si>
  <si>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</si>
  <si>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</si>
  <si>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</si>
  <si>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</si>
  <si>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</si>
  <si>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</si>
  <si>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</si>
  <si>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</si>
  <si>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</si>
  <si>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</si>
  <si>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</si>
  <si>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</si>
  <si>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</si>
  <si>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</si>
  <si>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</si>
  <si>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</si>
  <si>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</si>
  <si>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</si>
  <si>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</si>
  <si>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</si>
  <si>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</si>
  <si>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</si>
  <si>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</si>
  <si>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</si>
  <si>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</si>
  <si>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</si>
  <si>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</si>
  <si>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</si>
  <si>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</si>
  <si>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</si>
  <si>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</si>
  <si>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</si>
  <si>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</si>
  <si>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</si>
  <si>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</si>
  <si>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</si>
  <si>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</si>
  <si>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</si>
  <si>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</si>
  <si>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</si>
  <si>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</si>
  <si>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</si>
  <si>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</si>
  <si>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</si>
  <si>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</si>
  <si>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</si>
  <si>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</si>
  <si>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</si>
  <si>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</si>
  <si>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</si>
  <si>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</si>
  <si>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</si>
  <si>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</si>
  <si>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</si>
  <si>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</si>
  <si>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</si>
  <si>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</si>
  <si>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</si>
  <si>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</si>
  <si>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</si>
  <si>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</si>
  <si>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</si>
  <si>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Subsecretario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</si>
  <si>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</si>
  <si>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</si>
  <si>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</si>
  <si>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</si>
  <si>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</si>
  <si>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</si>
  <si>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00906</t>
  </si>
  <si>
    <t>Topete Tovar Hector Gerardo Domingo</t>
  </si>
  <si>
    <t>00909</t>
  </si>
  <si>
    <t>Valdivia Torres Asunción Daniel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</si>
  <si>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</si>
  <si>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</si>
  <si>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</si>
  <si>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</si>
  <si>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</si>
  <si>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</si>
  <si>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</si>
  <si>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</si>
  <si>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</si>
  <si>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00897</t>
  </si>
  <si>
    <t>Macias Baez David Eduardo</t>
  </si>
  <si>
    <t>00899</t>
  </si>
  <si>
    <t>Ayala Martinez Carlos Mitchel</t>
  </si>
  <si>
    <t>00904</t>
  </si>
  <si>
    <t>Rosales Montes Jose Rosalio</t>
  </si>
  <si>
    <t>00907</t>
  </si>
  <si>
    <t>Reynoso Castellanos Lucia</t>
  </si>
  <si>
    <t>00908</t>
  </si>
  <si>
    <t>Martinez Garcia Alvaro</t>
  </si>
  <si>
    <t>00915</t>
  </si>
  <si>
    <t>Carrillo Vazquez Jose Manuel</t>
  </si>
  <si>
    <t>00910</t>
  </si>
  <si>
    <t>Rodriguez Prudencio Brenda Citlali</t>
  </si>
  <si>
    <t>00911</t>
  </si>
  <si>
    <t>Galaviz Hernandez Nayeli Alejandra</t>
  </si>
  <si>
    <t>00914</t>
  </si>
  <si>
    <t>Hermosillo Sandoval Valentin</t>
  </si>
  <si>
    <t>00931</t>
  </si>
  <si>
    <t>Gracian Cisneros Rosa Alicia</t>
  </si>
  <si>
    <t>00927</t>
  </si>
  <si>
    <t>Coronado Rojas Jenifer Yaneth</t>
  </si>
  <si>
    <t>00934</t>
  </si>
  <si>
    <t>Linares Villa Ruy Bernardo</t>
  </si>
  <si>
    <t>00918</t>
  </si>
  <si>
    <t>Obregon Estudillo Johana Lizbeth</t>
  </si>
  <si>
    <t>00933</t>
  </si>
  <si>
    <t>Gallardo Flores Emmanuel Alejandro</t>
  </si>
  <si>
    <t>00917</t>
  </si>
  <si>
    <t>Plazola Gomez Lucia Mercedes</t>
  </si>
  <si>
    <t>Departamento 9116 CDE ACTIVISMO</t>
  </si>
  <si>
    <t>00919</t>
  </si>
  <si>
    <t>Santana Becerra Daisy Janet</t>
  </si>
  <si>
    <t>00920</t>
  </si>
  <si>
    <t>Gonzalez Trujillo Yuriria</t>
  </si>
  <si>
    <t>00921</t>
  </si>
  <si>
    <t>Magallon Cueto Juan Manuel</t>
  </si>
  <si>
    <t>00922</t>
  </si>
  <si>
    <t>Cabrales Venegas Yazmin</t>
  </si>
  <si>
    <t>00923</t>
  </si>
  <si>
    <t>Brambila Garcia  Claudia Mireya</t>
  </si>
  <si>
    <t>00924</t>
  </si>
  <si>
    <t>Sanchez Orta Gustavo Jesus</t>
  </si>
  <si>
    <t>00930</t>
  </si>
  <si>
    <t>Loreto Saldivar Karla Alejandra</t>
  </si>
  <si>
    <t>Auxiliar</t>
  </si>
  <si>
    <t>00935</t>
  </si>
  <si>
    <t>Ruiz Nuño Martha Guadalupe</t>
  </si>
  <si>
    <t>00916</t>
  </si>
  <si>
    <t>Valencia Clemente  Jesus</t>
  </si>
  <si>
    <t>00932</t>
  </si>
  <si>
    <t>Hernandez Ororzco Michel Cecilia</t>
  </si>
  <si>
    <t>00901</t>
  </si>
  <si>
    <t>Padilla Cruz Margarita</t>
  </si>
  <si>
    <t>00936</t>
  </si>
  <si>
    <t>Hernandez Arriaga Erik Daniel</t>
  </si>
  <si>
    <t>00937</t>
  </si>
  <si>
    <t>Nuño Flores Juan Carlos</t>
  </si>
  <si>
    <t>00939</t>
  </si>
  <si>
    <t>Cantu Perez Jose Manuel</t>
  </si>
  <si>
    <t>JUNIO DE 2021</t>
  </si>
  <si>
    <t>00940</t>
  </si>
  <si>
    <t>Alvarez Rostro Laura 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</si>
</sst>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164" fontId="12" fillId="0" borderId="0" applyFon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164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6" fillId="3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164" fontId="18" fillId="3" borderId="2" xfId="1" applyFont="1" applyFill="1" applyBorder="1" applyAlignment="1">
      <alignment horizontal="center" vertical="center"/>
    </xf>
    <xf numFmtId="40" fontId="18" fillId="3" borderId="2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164" fontId="17" fillId="0" borderId="2" xfId="1" applyFont="1" applyBorder="1" applyAlignment="1">
      <alignment horizontal="center" vertical="center"/>
    </xf>
    <xf numFmtId="40" fontId="17" fillId="0" borderId="2" xfId="1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49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19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49" fontId="17" fillId="0" borderId="0" xfId="0" applyNumberFormat="1" applyFont="1" applyAlignment="1">
      <alignment horizontal="left" vertical="center"/>
    </xf>
    <xf numFmtId="164" fontId="17" fillId="0" borderId="0" xfId="1" applyFont="1" applyAlignment="1">
      <alignment horizontal="center" vertical="center"/>
    </xf>
    <xf numFmtId="40" fontId="19" fillId="0" borderId="0" xfId="1" applyNumberFormat="1" applyFont="1" applyAlignment="1">
      <alignment horizontal="right" vertical="center"/>
    </xf>
    <xf numFmtId="40" fontId="17" fillId="0" borderId="0" xfId="1" applyNumberFormat="1" applyFont="1" applyAlignment="1">
      <alignment horizontal="right" vertical="center"/>
    </xf>
    <xf numFmtId="49" fontId="20" fillId="0" borderId="0" xfId="0" applyNumberFormat="1" applyFont="1"/>
    <xf numFmtId="164" fontId="17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4" applyNumberFormat="1" applyFont="1"/>
    <xf numFmtId="165" fontId="21" fillId="0" borderId="0" xfId="6" applyNumberFormat="1" applyFont="1"/>
    <xf numFmtId="165" fontId="21" fillId="0" borderId="0" xfId="7" applyNumberFormat="1" applyFont="1"/>
    <xf numFmtId="165" fontId="21" fillId="0" borderId="0" xfId="0" applyNumberFormat="1" applyFont="1"/>
    <xf numFmtId="49" fontId="17" fillId="0" borderId="0" xfId="0" applyNumberFormat="1" applyFont="1" applyBorder="1" applyAlignment="1">
      <alignment horizontal="center" vertical="center"/>
    </xf>
    <xf numFmtId="165" fontId="20" fillId="0" borderId="0" xfId="11" applyNumberFormat="1" applyFont="1"/>
    <xf numFmtId="49" fontId="20" fillId="0" borderId="0" xfId="11" applyNumberFormat="1" applyFont="1"/>
    <xf numFmtId="165" fontId="21" fillId="0" borderId="0" xfId="12" applyNumberFormat="1" applyFont="1"/>
    <xf numFmtId="165" fontId="21" fillId="0" borderId="0" xfId="12" applyNumberFormat="1" applyFont="1"/>
    <xf numFmtId="40" fontId="17" fillId="0" borderId="0" xfId="0" applyNumberFormat="1" applyFont="1" applyAlignment="1">
      <alignment vertical="center"/>
    </xf>
    <xf numFmtId="40" fontId="16" fillId="2" borderId="1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</cellXfs>
  <cellStyles count="13">
    <cellStyle name="Millares" xfId="1" builtinId="3"/>
    <cellStyle name="Normal" xfId="0" builtinId="0"/>
    <cellStyle name="Normal 10" xfId="10" xr:uid="{00000000-0005-0000-0000-000002000000}"/>
    <cellStyle name="Normal 11" xfId="11" xr:uid="{00000000-0005-0000-0000-000003000000}"/>
    <cellStyle name="Normal 12" xfId="12" xr:uid="{00000000-0005-0000-0000-000004000000}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5" xfId="5" xr:uid="{00000000-0005-0000-0000-000008000000}"/>
    <cellStyle name="Normal 6" xfId="6" xr:uid="{00000000-0005-0000-0000-000009000000}"/>
    <cellStyle name="Normal 7" xfId="7" xr:uid="{00000000-0005-0000-0000-00000A000000}"/>
    <cellStyle name="Normal 8" xfId="8" xr:uid="{00000000-0005-0000-0000-00000B000000}"/>
    <cellStyle name="Normal 9" xfId="9" xr:uid="{00000000-0005-0000-0000-00000C00000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6%20JUNIO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Transparencia/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4251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4251</v>
          </cell>
          <cell r="M14">
            <v>0</v>
          </cell>
          <cell r="N14">
            <v>0</v>
          </cell>
          <cell r="O14">
            <v>0</v>
          </cell>
          <cell r="P14">
            <v>-377.42</v>
          </cell>
          <cell r="Q14">
            <v>-133.86000000000001</v>
          </cell>
          <cell r="R14">
            <v>243.58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-133.86000000000001</v>
          </cell>
          <cell r="AH14">
            <v>4384.8599999999997</v>
          </cell>
          <cell r="AI14">
            <v>116.72</v>
          </cell>
          <cell r="AJ14">
            <v>210.12</v>
          </cell>
          <cell r="AK14">
            <v>665.22</v>
          </cell>
          <cell r="AL14">
            <v>98.3</v>
          </cell>
          <cell r="AM14">
            <v>85.02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4251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4251</v>
          </cell>
          <cell r="M15">
            <v>0</v>
          </cell>
          <cell r="N15">
            <v>0</v>
          </cell>
          <cell r="O15">
            <v>0</v>
          </cell>
          <cell r="P15">
            <v>-377.42</v>
          </cell>
          <cell r="Q15">
            <v>-133.86000000000001</v>
          </cell>
          <cell r="R15">
            <v>243.58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-133.86000000000001</v>
          </cell>
          <cell r="AH15">
            <v>4384.8599999999997</v>
          </cell>
          <cell r="AI15">
            <v>116.72</v>
          </cell>
          <cell r="AJ15">
            <v>210.12</v>
          </cell>
          <cell r="AK15">
            <v>665.22</v>
          </cell>
          <cell r="AL15">
            <v>98.3</v>
          </cell>
          <cell r="AM15">
            <v>85.02</v>
          </cell>
        </row>
        <row r="16">
          <cell r="A16" t="str">
            <v>00846</v>
          </cell>
          <cell r="B16" t="str">
            <v>Rodriguez Ramirez Magdaleno</v>
          </cell>
          <cell r="C16">
            <v>4251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4251</v>
          </cell>
          <cell r="M16">
            <v>0</v>
          </cell>
          <cell r="N16">
            <v>0</v>
          </cell>
          <cell r="O16">
            <v>0</v>
          </cell>
          <cell r="P16">
            <v>-377.42</v>
          </cell>
          <cell r="Q16">
            <v>-133.86000000000001</v>
          </cell>
          <cell r="R16">
            <v>243.58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-133.86000000000001</v>
          </cell>
          <cell r="AH16">
            <v>4384.8599999999997</v>
          </cell>
          <cell r="AI16">
            <v>116.72</v>
          </cell>
          <cell r="AJ16">
            <v>210.12</v>
          </cell>
          <cell r="AK16">
            <v>665.22</v>
          </cell>
          <cell r="AL16">
            <v>98.3</v>
          </cell>
          <cell r="AM16">
            <v>85.02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5334.6</v>
          </cell>
          <cell r="M17">
            <v>0</v>
          </cell>
          <cell r="N17">
            <v>0</v>
          </cell>
          <cell r="O17">
            <v>0</v>
          </cell>
          <cell r="P17">
            <v>-290.76</v>
          </cell>
          <cell r="Q17">
            <v>0</v>
          </cell>
          <cell r="R17">
            <v>312.92</v>
          </cell>
          <cell r="S17">
            <v>0</v>
          </cell>
          <cell r="T17">
            <v>22.16</v>
          </cell>
          <cell r="U17">
            <v>146.5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168.66</v>
          </cell>
          <cell r="AH17">
            <v>5165.9399999999996</v>
          </cell>
          <cell r="AI17">
            <v>107.94</v>
          </cell>
          <cell r="AJ17">
            <v>194.3</v>
          </cell>
          <cell r="AK17">
            <v>656.42</v>
          </cell>
          <cell r="AL17">
            <v>123.36</v>
          </cell>
          <cell r="AM17">
            <v>106.7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</row>
        <row r="19">
          <cell r="C19">
            <v>18087.599999999999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18087.599999999999</v>
          </cell>
          <cell r="M19">
            <v>0</v>
          </cell>
          <cell r="N19">
            <v>0</v>
          </cell>
          <cell r="O19">
            <v>0</v>
          </cell>
          <cell r="P19">
            <v>-1423.02</v>
          </cell>
          <cell r="Q19">
            <v>-401.58</v>
          </cell>
          <cell r="R19">
            <v>1043.6600000000001</v>
          </cell>
          <cell r="S19">
            <v>0</v>
          </cell>
          <cell r="T19">
            <v>22.16</v>
          </cell>
          <cell r="U19">
            <v>146.5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-232.92</v>
          </cell>
          <cell r="AH19">
            <v>18320.52</v>
          </cell>
          <cell r="AI19">
            <v>458.1</v>
          </cell>
          <cell r="AJ19">
            <v>824.66</v>
          </cell>
          <cell r="AK19">
            <v>2652.08</v>
          </cell>
          <cell r="AL19">
            <v>418.26</v>
          </cell>
          <cell r="AM19">
            <v>361.76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7918.2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591.12</v>
          </cell>
          <cell r="S22">
            <v>0</v>
          </cell>
          <cell r="T22">
            <v>591.12</v>
          </cell>
          <cell r="U22">
            <v>221.8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812.92</v>
          </cell>
          <cell r="AH22">
            <v>7105.28</v>
          </cell>
          <cell r="AI22">
            <v>160.22</v>
          </cell>
          <cell r="AJ22">
            <v>288.38</v>
          </cell>
          <cell r="AK22">
            <v>720.66</v>
          </cell>
          <cell r="AL22">
            <v>183.1</v>
          </cell>
          <cell r="AM22">
            <v>158.36000000000001</v>
          </cell>
        </row>
        <row r="23">
          <cell r="A23" t="str">
            <v>Total Depto</v>
          </cell>
          <cell r="C23" t="str">
            <v xml:space="preserve">  -----------------------</v>
          </cell>
          <cell r="D23" t="str">
            <v xml:space="preserve">  -----------------------</v>
          </cell>
          <cell r="E23" t="str">
            <v xml:space="preserve">  -----------------------</v>
          </cell>
          <cell r="F23" t="str">
            <v xml:space="preserve">  -----------------------</v>
          </cell>
          <cell r="G23" t="str">
            <v xml:space="preserve">  -----------------------</v>
          </cell>
          <cell r="H23" t="str">
            <v xml:space="preserve">  -----------------------</v>
          </cell>
          <cell r="I23" t="str">
            <v xml:space="preserve">  -----------------------</v>
          </cell>
          <cell r="J23" t="str">
            <v xml:space="preserve">  -----------------------</v>
          </cell>
          <cell r="K23" t="str">
            <v xml:space="preserve">  -----------------------</v>
          </cell>
          <cell r="L23" t="str">
            <v xml:space="preserve">  -----------------------</v>
          </cell>
          <cell r="M23" t="str">
            <v xml:space="preserve">  -----------------------</v>
          </cell>
          <cell r="N23" t="str">
            <v xml:space="preserve">  -----------------------</v>
          </cell>
          <cell r="O23" t="str">
            <v xml:space="preserve">  -----------------------</v>
          </cell>
          <cell r="P23" t="str">
            <v xml:space="preserve">  -----------------------</v>
          </cell>
          <cell r="Q23" t="str">
            <v xml:space="preserve">  -----------------------</v>
          </cell>
          <cell r="R23" t="str">
            <v xml:space="preserve">  -----------------------</v>
          </cell>
          <cell r="S23" t="str">
            <v xml:space="preserve">  -----------------------</v>
          </cell>
          <cell r="T23" t="str">
            <v xml:space="preserve">  -----------------------</v>
          </cell>
          <cell r="U23" t="str">
            <v xml:space="preserve">  -----------------------</v>
          </cell>
          <cell r="V23" t="str">
            <v xml:space="preserve">  -----------------------</v>
          </cell>
          <cell r="W23" t="str">
            <v xml:space="preserve">  -----------------------</v>
          </cell>
          <cell r="X23" t="str">
            <v xml:space="preserve">  -----------------------</v>
          </cell>
          <cell r="Y23" t="str">
            <v xml:space="preserve">  -----------------------</v>
          </cell>
          <cell r="Z23" t="str">
            <v xml:space="preserve">  -----------------------</v>
          </cell>
          <cell r="AA23" t="str">
            <v xml:space="preserve">  -----------------------</v>
          </cell>
          <cell r="AB23" t="str">
            <v xml:space="preserve">  -----------------------</v>
          </cell>
          <cell r="AC23" t="str">
            <v xml:space="preserve">  -----------------------</v>
          </cell>
          <cell r="AD23" t="str">
            <v xml:space="preserve">  -----------------------</v>
          </cell>
          <cell r="AE23" t="str">
            <v xml:space="preserve">  -----------------------</v>
          </cell>
          <cell r="AF23" t="str">
            <v xml:space="preserve">  -----------------------</v>
          </cell>
          <cell r="AG23" t="str">
            <v xml:space="preserve">  -----------------------</v>
          </cell>
          <cell r="AH23" t="str">
            <v xml:space="preserve">  -----------------------</v>
          </cell>
          <cell r="AI23" t="str">
            <v xml:space="preserve">  -----------------------</v>
          </cell>
          <cell r="AJ23" t="str">
            <v xml:space="preserve">  -----------------------</v>
          </cell>
          <cell r="AK23" t="str">
            <v xml:space="preserve">  -----------------------</v>
          </cell>
          <cell r="AL23" t="str">
            <v xml:space="preserve">  -----------------------</v>
          </cell>
          <cell r="AM23" t="str">
            <v xml:space="preserve">  -----------------------</v>
          </cell>
        </row>
        <row r="24">
          <cell r="C24">
            <v>7918.2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7918.2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591.12</v>
          </cell>
          <cell r="S24">
            <v>0</v>
          </cell>
          <cell r="T24">
            <v>591.12</v>
          </cell>
          <cell r="U24">
            <v>221.8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812.92</v>
          </cell>
          <cell r="AH24">
            <v>7105.28</v>
          </cell>
          <cell r="AI24">
            <v>160.22</v>
          </cell>
          <cell r="AJ24">
            <v>288.38</v>
          </cell>
          <cell r="AK24">
            <v>720.66</v>
          </cell>
          <cell r="AL24">
            <v>183.1</v>
          </cell>
          <cell r="AM24">
            <v>158.36000000000001</v>
          </cell>
        </row>
        <row r="26">
          <cell r="A26" t="str">
            <v>Departamento 24 SECRETARIA GRAL</v>
          </cell>
        </row>
        <row r="27">
          <cell r="A27" t="str">
            <v>00874</v>
          </cell>
          <cell r="B27" t="str">
            <v>Camiruaga Lopez Monica Del Carmen</v>
          </cell>
          <cell r="C27">
            <v>6000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2705.1</v>
          </cell>
          <cell r="J27">
            <v>0</v>
          </cell>
          <cell r="K27">
            <v>0</v>
          </cell>
          <cell r="L27">
            <v>8705.1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676.74</v>
          </cell>
          <cell r="S27">
            <v>0</v>
          </cell>
          <cell r="T27">
            <v>676.74</v>
          </cell>
          <cell r="U27">
            <v>236.6</v>
          </cell>
          <cell r="V27">
            <v>3000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3913.34</v>
          </cell>
          <cell r="AH27">
            <v>4791.76</v>
          </cell>
          <cell r="AI27">
            <v>169.54</v>
          </cell>
          <cell r="AJ27">
            <v>305.18</v>
          </cell>
          <cell r="AK27">
            <v>735.86</v>
          </cell>
          <cell r="AL27">
            <v>193.76</v>
          </cell>
          <cell r="AM27">
            <v>174.1</v>
          </cell>
        </row>
        <row r="28">
          <cell r="A28" t="str">
            <v>Total Depto</v>
          </cell>
          <cell r="C28" t="str">
            <v xml:space="preserve">  -----------------------</v>
          </cell>
          <cell r="D28" t="str">
            <v xml:space="preserve">  -----------------------</v>
          </cell>
          <cell r="E28" t="str">
            <v xml:space="preserve">  -----------------------</v>
          </cell>
          <cell r="F28" t="str">
            <v xml:space="preserve">  -----------------------</v>
          </cell>
          <cell r="G28" t="str">
            <v xml:space="preserve">  -----------------------</v>
          </cell>
          <cell r="H28" t="str">
            <v xml:space="preserve">  -----------------------</v>
          </cell>
          <cell r="I28" t="str">
            <v xml:space="preserve">  -----------------------</v>
          </cell>
          <cell r="J28" t="str">
            <v xml:space="preserve">  -----------------------</v>
          </cell>
          <cell r="K28" t="str">
            <v xml:space="preserve">  -----------------------</v>
          </cell>
          <cell r="L28" t="str">
            <v xml:space="preserve">  -----------------------</v>
          </cell>
          <cell r="M28" t="str">
            <v xml:space="preserve">  -----------------------</v>
          </cell>
          <cell r="N28" t="str">
            <v xml:space="preserve">  -----------------------</v>
          </cell>
          <cell r="O28" t="str">
            <v xml:space="preserve">  -----------------------</v>
          </cell>
          <cell r="P28" t="str">
            <v xml:space="preserve">  -----------------------</v>
          </cell>
          <cell r="Q28" t="str">
            <v xml:space="preserve">  -----------------------</v>
          </cell>
          <cell r="R28" t="str">
            <v xml:space="preserve">  -----------------------</v>
          </cell>
          <cell r="S28" t="str">
            <v xml:space="preserve">  -----------------------</v>
          </cell>
          <cell r="T28" t="str">
            <v xml:space="preserve">  -----------------------</v>
          </cell>
          <cell r="U28" t="str">
            <v xml:space="preserve">  -----------------------</v>
          </cell>
          <cell r="V28" t="str">
            <v xml:space="preserve">  -----------------------</v>
          </cell>
          <cell r="W28" t="str">
            <v xml:space="preserve">  -----------------------</v>
          </cell>
          <cell r="X28" t="str">
            <v xml:space="preserve">  -----------------------</v>
          </cell>
          <cell r="Y28" t="str">
            <v xml:space="preserve">  -----------------------</v>
          </cell>
          <cell r="Z28" t="str">
            <v xml:space="preserve">  -----------------------</v>
          </cell>
          <cell r="AA28" t="str">
            <v xml:space="preserve">  -----------------------</v>
          </cell>
          <cell r="AB28" t="str">
            <v xml:space="preserve">  -----------------------</v>
          </cell>
          <cell r="AC28" t="str">
            <v xml:space="preserve">  -----------------------</v>
          </cell>
          <cell r="AD28" t="str">
            <v xml:space="preserve">  -----------------------</v>
          </cell>
          <cell r="AE28" t="str">
            <v xml:space="preserve">  -----------------------</v>
          </cell>
          <cell r="AF28" t="str">
            <v xml:space="preserve">  -----------------------</v>
          </cell>
          <cell r="AG28" t="str">
            <v xml:space="preserve">  -----------------------</v>
          </cell>
          <cell r="AH28" t="str">
            <v xml:space="preserve">  -----------------------</v>
          </cell>
          <cell r="AI28" t="str">
            <v xml:space="preserve">  -----------------------</v>
          </cell>
          <cell r="AJ28" t="str">
            <v xml:space="preserve">  -----------------------</v>
          </cell>
          <cell r="AK28" t="str">
            <v xml:space="preserve">  -----------------------</v>
          </cell>
          <cell r="AL28" t="str">
            <v xml:space="preserve">  -----------------------</v>
          </cell>
          <cell r="AM28" t="str">
            <v xml:space="preserve">  -----------------------</v>
          </cell>
        </row>
        <row r="29">
          <cell r="C29">
            <v>6000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2705.1</v>
          </cell>
          <cell r="J29">
            <v>0</v>
          </cell>
          <cell r="K29">
            <v>0</v>
          </cell>
          <cell r="L29">
            <v>8705.1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676.74</v>
          </cell>
          <cell r="S29">
            <v>0</v>
          </cell>
          <cell r="T29">
            <v>676.74</v>
          </cell>
          <cell r="U29">
            <v>236.6</v>
          </cell>
          <cell r="V29">
            <v>3000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3913.34</v>
          </cell>
          <cell r="AH29">
            <v>4791.76</v>
          </cell>
          <cell r="AI29">
            <v>169.54</v>
          </cell>
          <cell r="AJ29">
            <v>305.18</v>
          </cell>
          <cell r="AK29">
            <v>735.86</v>
          </cell>
          <cell r="AL29">
            <v>193.76</v>
          </cell>
          <cell r="AM29">
            <v>174.1</v>
          </cell>
        </row>
        <row r="31">
          <cell r="A31" t="str">
            <v>Departamento 60 CDE SECRETARIA JURIDICA Y DE TRANSPARENC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7918.2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2000</v>
          </cell>
          <cell r="J32">
            <v>0</v>
          </cell>
          <cell r="K32">
            <v>0</v>
          </cell>
          <cell r="L32">
            <v>9918.2000000000007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830.74</v>
          </cell>
          <cell r="S32">
            <v>0</v>
          </cell>
          <cell r="T32">
            <v>830.74</v>
          </cell>
          <cell r="U32">
            <v>221.76</v>
          </cell>
          <cell r="V32">
            <v>1000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2052.5</v>
          </cell>
          <cell r="AH32">
            <v>7865.7</v>
          </cell>
          <cell r="AI32">
            <v>160.19999999999999</v>
          </cell>
          <cell r="AJ32">
            <v>288.36</v>
          </cell>
          <cell r="AK32">
            <v>720.66</v>
          </cell>
          <cell r="AL32">
            <v>183.08</v>
          </cell>
          <cell r="AM32">
            <v>198.36</v>
          </cell>
        </row>
        <row r="33">
          <cell r="A33" t="str">
            <v>00844</v>
          </cell>
          <cell r="B33" t="str">
            <v>Leon Guzman Maribel</v>
          </cell>
          <cell r="C33">
            <v>348</v>
          </cell>
          <cell r="D33">
            <v>581.59</v>
          </cell>
          <cell r="E33">
            <v>0</v>
          </cell>
          <cell r="F33">
            <v>3480</v>
          </cell>
          <cell r="G33">
            <v>201.84</v>
          </cell>
          <cell r="H33">
            <v>7246.03</v>
          </cell>
          <cell r="I33">
            <v>0</v>
          </cell>
          <cell r="J33">
            <v>0</v>
          </cell>
          <cell r="K33">
            <v>0</v>
          </cell>
          <cell r="L33">
            <v>11857.46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352.8</v>
          </cell>
          <cell r="S33">
            <v>729.19</v>
          </cell>
          <cell r="T33">
            <v>352.8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1081.99</v>
          </cell>
          <cell r="AH33">
            <v>10775.47</v>
          </cell>
          <cell r="AI33">
            <v>167.81</v>
          </cell>
          <cell r="AJ33">
            <v>302.06</v>
          </cell>
          <cell r="AK33">
            <v>503.18</v>
          </cell>
          <cell r="AL33">
            <v>191.79</v>
          </cell>
          <cell r="AM33">
            <v>237.15</v>
          </cell>
        </row>
        <row r="34">
          <cell r="A34" t="str">
            <v>00870</v>
          </cell>
          <cell r="B34" t="str">
            <v>Gil Medina Miriam Elyada</v>
          </cell>
          <cell r="C34">
            <v>14250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9537.56</v>
          </cell>
          <cell r="J34">
            <v>0</v>
          </cell>
          <cell r="K34">
            <v>0</v>
          </cell>
          <cell r="L34">
            <v>23787.56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3658.82</v>
          </cell>
          <cell r="S34">
            <v>0</v>
          </cell>
          <cell r="T34">
            <v>3658.82</v>
          </cell>
          <cell r="U34">
            <v>1197.56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4856.38</v>
          </cell>
          <cell r="AH34">
            <v>18931.18</v>
          </cell>
          <cell r="AI34">
            <v>775.56</v>
          </cell>
          <cell r="AJ34">
            <v>1396.02</v>
          </cell>
          <cell r="AK34">
            <v>1722.82</v>
          </cell>
          <cell r="AL34">
            <v>886.36</v>
          </cell>
          <cell r="AM34">
            <v>475.76</v>
          </cell>
        </row>
        <row r="35">
          <cell r="A35" t="str">
            <v>Total Depto</v>
          </cell>
          <cell r="C35" t="str">
            <v xml:space="preserve">  -----------------------</v>
          </cell>
          <cell r="D35" t="str">
            <v xml:space="preserve">  -----------------------</v>
          </cell>
          <cell r="E35" t="str">
            <v xml:space="preserve">  -----------------------</v>
          </cell>
          <cell r="F35" t="str">
            <v xml:space="preserve">  -----------------------</v>
          </cell>
          <cell r="G35" t="str">
            <v xml:space="preserve">  -----------------------</v>
          </cell>
          <cell r="H35" t="str">
            <v xml:space="preserve">  -----------------------</v>
          </cell>
          <cell r="I35" t="str">
            <v xml:space="preserve">  -----------------------</v>
          </cell>
          <cell r="J35" t="str">
            <v xml:space="preserve">  -----------------------</v>
          </cell>
          <cell r="K35" t="str">
            <v xml:space="preserve">  -----------------------</v>
          </cell>
          <cell r="L35" t="str">
            <v xml:space="preserve">  -----------------------</v>
          </cell>
          <cell r="M35" t="str">
            <v xml:space="preserve">  -----------------------</v>
          </cell>
          <cell r="N35" t="str">
            <v xml:space="preserve">  -----------------------</v>
          </cell>
          <cell r="O35" t="str">
            <v xml:space="preserve">  -----------------------</v>
          </cell>
          <cell r="P35" t="str">
            <v xml:space="preserve">  -----------------------</v>
          </cell>
          <cell r="Q35" t="str">
            <v xml:space="preserve">  -----------------------</v>
          </cell>
          <cell r="R35" t="str">
            <v xml:space="preserve">  -----------------------</v>
          </cell>
          <cell r="S35" t="str">
            <v xml:space="preserve">  -----------------------</v>
          </cell>
          <cell r="T35" t="str">
            <v xml:space="preserve">  -----------------------</v>
          </cell>
          <cell r="U35" t="str">
            <v xml:space="preserve">  -----------------------</v>
          </cell>
          <cell r="V35" t="str">
            <v xml:space="preserve">  -----------------------</v>
          </cell>
          <cell r="W35" t="str">
            <v xml:space="preserve">  -----------------------</v>
          </cell>
          <cell r="X35" t="str">
            <v xml:space="preserve">  -----------------------</v>
          </cell>
          <cell r="Y35" t="str">
            <v xml:space="preserve">  -----------------------</v>
          </cell>
          <cell r="Z35" t="str">
            <v xml:space="preserve">  -----------------------</v>
          </cell>
          <cell r="AA35" t="str">
            <v xml:space="preserve">  -----------------------</v>
          </cell>
          <cell r="AB35" t="str">
            <v xml:space="preserve">  -----------------------</v>
          </cell>
          <cell r="AC35" t="str">
            <v xml:space="preserve">  -----------------------</v>
          </cell>
          <cell r="AD35" t="str">
            <v xml:space="preserve">  -----------------------</v>
          </cell>
          <cell r="AE35" t="str">
            <v xml:space="preserve">  -----------------------</v>
          </cell>
          <cell r="AF35" t="str">
            <v xml:space="preserve">  -----------------------</v>
          </cell>
          <cell r="AG35" t="str">
            <v xml:space="preserve">  -----------------------</v>
          </cell>
          <cell r="AH35" t="str">
            <v xml:space="preserve">  -----------------------</v>
          </cell>
          <cell r="AI35" t="str">
            <v xml:space="preserve">  -----------------------</v>
          </cell>
          <cell r="AJ35" t="str">
            <v xml:space="preserve">  -----------------------</v>
          </cell>
          <cell r="AK35" t="str">
            <v xml:space="preserve">  -----------------------</v>
          </cell>
          <cell r="AL35" t="str">
            <v xml:space="preserve">  -----------------------</v>
          </cell>
          <cell r="AM35" t="str">
            <v xml:space="preserve">  -----------------------</v>
          </cell>
        </row>
        <row r="36">
          <cell r="C36">
            <v>22516.2</v>
          </cell>
          <cell r="D36">
            <v>581.59</v>
          </cell>
          <cell r="E36">
            <v>0</v>
          </cell>
          <cell r="F36">
            <v>3480</v>
          </cell>
          <cell r="G36">
            <v>201.84</v>
          </cell>
          <cell r="H36">
            <v>7246.03</v>
          </cell>
          <cell r="I36">
            <v>11537.56</v>
          </cell>
          <cell r="J36">
            <v>0</v>
          </cell>
          <cell r="K36">
            <v>0</v>
          </cell>
          <cell r="L36">
            <v>45563.22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4842.3599999999997</v>
          </cell>
          <cell r="S36">
            <v>729.19</v>
          </cell>
          <cell r="T36">
            <v>4842.3599999999997</v>
          </cell>
          <cell r="U36">
            <v>1419.32</v>
          </cell>
          <cell r="V36">
            <v>1000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7990.87</v>
          </cell>
          <cell r="AH36">
            <v>37572.35</v>
          </cell>
          <cell r="AI36">
            <v>1103.57</v>
          </cell>
          <cell r="AJ36">
            <v>1986.44</v>
          </cell>
          <cell r="AK36">
            <v>2946.66</v>
          </cell>
          <cell r="AL36">
            <v>1261.23</v>
          </cell>
          <cell r="AM36">
            <v>911.27</v>
          </cell>
        </row>
        <row r="38">
          <cell r="A38" t="str">
            <v>Departamento 1014 SECRETARIA DE ORGANIZACION</v>
          </cell>
        </row>
        <row r="39">
          <cell r="A39" t="str">
            <v>00163</v>
          </cell>
          <cell r="B39" t="str">
            <v>Zamora Vazquez Samuel Hector</v>
          </cell>
          <cell r="C39">
            <v>10440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6989.48</v>
          </cell>
          <cell r="J39">
            <v>0</v>
          </cell>
          <cell r="K39">
            <v>0</v>
          </cell>
          <cell r="L39">
            <v>17429.48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2300.7399999999998</v>
          </cell>
          <cell r="S39">
            <v>0</v>
          </cell>
          <cell r="T39">
            <v>2300.7399999999998</v>
          </cell>
          <cell r="U39">
            <v>499.94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2800.68</v>
          </cell>
          <cell r="AH39">
            <v>14628.8</v>
          </cell>
          <cell r="AI39">
            <v>335.62</v>
          </cell>
          <cell r="AJ39">
            <v>604.12</v>
          </cell>
          <cell r="AK39">
            <v>1006.36</v>
          </cell>
          <cell r="AL39">
            <v>383.58</v>
          </cell>
          <cell r="AM39">
            <v>348.58</v>
          </cell>
        </row>
        <row r="40">
          <cell r="A40" t="str">
            <v>00887</v>
          </cell>
          <cell r="B40" t="str">
            <v>De Leon Meza Hugo Fidencio</v>
          </cell>
          <cell r="C40">
            <v>10440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7789.48</v>
          </cell>
          <cell r="J40">
            <v>0</v>
          </cell>
          <cell r="K40">
            <v>0</v>
          </cell>
          <cell r="L40">
            <v>18229.48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2471.62</v>
          </cell>
          <cell r="S40">
            <v>0</v>
          </cell>
          <cell r="T40">
            <v>2471.62</v>
          </cell>
          <cell r="U40">
            <v>540.94000000000005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3012.56</v>
          </cell>
          <cell r="AH40">
            <v>15216.92</v>
          </cell>
          <cell r="AI40">
            <v>361.48</v>
          </cell>
          <cell r="AJ40">
            <v>650.66</v>
          </cell>
          <cell r="AK40">
            <v>1048.42</v>
          </cell>
          <cell r="AL40">
            <v>413.12</v>
          </cell>
          <cell r="AM40">
            <v>364.58</v>
          </cell>
        </row>
        <row r="41">
          <cell r="A41" t="str">
            <v>00889</v>
          </cell>
          <cell r="B41" t="str">
            <v>Rodriguez Orozco Luis Manuel</v>
          </cell>
          <cell r="C41">
            <v>4500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3500</v>
          </cell>
          <cell r="J41">
            <v>0</v>
          </cell>
          <cell r="K41">
            <v>0</v>
          </cell>
          <cell r="L41">
            <v>8000</v>
          </cell>
          <cell r="M41">
            <v>0</v>
          </cell>
          <cell r="N41">
            <v>0</v>
          </cell>
          <cell r="O41">
            <v>0</v>
          </cell>
          <cell r="P41">
            <v>-125.1</v>
          </cell>
          <cell r="Q41">
            <v>0</v>
          </cell>
          <cell r="R41">
            <v>600.02</v>
          </cell>
          <cell r="S41">
            <v>0</v>
          </cell>
          <cell r="T41">
            <v>474.92</v>
          </cell>
          <cell r="U41">
            <v>183.94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125.1</v>
          </cell>
          <cell r="AC41">
            <v>-125.1</v>
          </cell>
          <cell r="AD41">
            <v>125.1</v>
          </cell>
          <cell r="AE41">
            <v>0</v>
          </cell>
          <cell r="AF41">
            <v>0</v>
          </cell>
          <cell r="AG41">
            <v>783.96</v>
          </cell>
          <cell r="AH41">
            <v>7216.04</v>
          </cell>
          <cell r="AI41">
            <v>135.54</v>
          </cell>
          <cell r="AJ41">
            <v>243.98</v>
          </cell>
          <cell r="AK41">
            <v>684.02</v>
          </cell>
          <cell r="AL41">
            <v>154.9</v>
          </cell>
          <cell r="AM41">
            <v>160</v>
          </cell>
        </row>
        <row r="42">
          <cell r="A42" t="str">
            <v>00890</v>
          </cell>
          <cell r="B42" t="str">
            <v>Macias Velasco Gregorio</v>
          </cell>
          <cell r="C42">
            <v>4500</v>
          </cell>
          <cell r="D42">
            <v>1060.27</v>
          </cell>
          <cell r="E42">
            <v>0</v>
          </cell>
          <cell r="F42">
            <v>0</v>
          </cell>
          <cell r="G42">
            <v>371.1</v>
          </cell>
          <cell r="H42">
            <v>2650.68</v>
          </cell>
          <cell r="I42">
            <v>2500</v>
          </cell>
          <cell r="J42">
            <v>0</v>
          </cell>
          <cell r="K42">
            <v>0</v>
          </cell>
          <cell r="L42">
            <v>11082.05</v>
          </cell>
          <cell r="M42">
            <v>0</v>
          </cell>
          <cell r="N42">
            <v>0</v>
          </cell>
          <cell r="O42">
            <v>0</v>
          </cell>
          <cell r="P42">
            <v>-125.1</v>
          </cell>
          <cell r="Q42">
            <v>0</v>
          </cell>
          <cell r="R42">
            <v>606.58000000000004</v>
          </cell>
          <cell r="S42">
            <v>0</v>
          </cell>
          <cell r="T42">
            <v>481.48</v>
          </cell>
          <cell r="U42">
            <v>183.94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125.1</v>
          </cell>
          <cell r="AC42">
            <v>-125.1</v>
          </cell>
          <cell r="AD42">
            <v>125.1</v>
          </cell>
          <cell r="AE42">
            <v>0</v>
          </cell>
          <cell r="AF42">
            <v>0</v>
          </cell>
          <cell r="AG42">
            <v>790.52</v>
          </cell>
          <cell r="AH42">
            <v>10291.530000000001</v>
          </cell>
          <cell r="AI42">
            <v>135.54</v>
          </cell>
          <cell r="AJ42">
            <v>243.98</v>
          </cell>
          <cell r="AK42">
            <v>684.02</v>
          </cell>
          <cell r="AL42">
            <v>154.9</v>
          </cell>
          <cell r="AM42">
            <v>221.64</v>
          </cell>
        </row>
        <row r="43">
          <cell r="A43" t="str">
            <v>Total Depto</v>
          </cell>
          <cell r="C43" t="str">
            <v xml:space="preserve">  -----------------------</v>
          </cell>
          <cell r="D43" t="str">
            <v xml:space="preserve">  -----------------------</v>
          </cell>
          <cell r="E43" t="str">
            <v xml:space="preserve">  -----------------------</v>
          </cell>
          <cell r="F43" t="str">
            <v xml:space="preserve">  -----------------------</v>
          </cell>
          <cell r="G43" t="str">
            <v xml:space="preserve">  -----------------------</v>
          </cell>
          <cell r="H43" t="str">
            <v xml:space="preserve">  -----------------------</v>
          </cell>
          <cell r="I43" t="str">
            <v xml:space="preserve">  -----------------------</v>
          </cell>
          <cell r="J43" t="str">
            <v xml:space="preserve">  -----------------------</v>
          </cell>
          <cell r="K43" t="str">
            <v xml:space="preserve">  -----------------------</v>
          </cell>
          <cell r="L43" t="str">
            <v xml:space="preserve">  -----------------------</v>
          </cell>
          <cell r="M43" t="str">
            <v xml:space="preserve">  -----------------------</v>
          </cell>
          <cell r="N43" t="str">
            <v xml:space="preserve">  -----------------------</v>
          </cell>
          <cell r="O43" t="str">
            <v xml:space="preserve">  -----------------------</v>
          </cell>
          <cell r="P43" t="str">
            <v xml:space="preserve">  -----------------------</v>
          </cell>
          <cell r="Q43" t="str">
            <v xml:space="preserve">  -----------------------</v>
          </cell>
          <cell r="R43" t="str">
            <v xml:space="preserve">  -----------------------</v>
          </cell>
          <cell r="S43" t="str">
            <v xml:space="preserve">  -----------------------</v>
          </cell>
          <cell r="T43" t="str">
            <v xml:space="preserve">  -----------------------</v>
          </cell>
          <cell r="U43" t="str">
            <v xml:space="preserve">  -----------------------</v>
          </cell>
          <cell r="V43" t="str">
            <v xml:space="preserve">  -----------------------</v>
          </cell>
          <cell r="W43" t="str">
            <v xml:space="preserve">  -----------------------</v>
          </cell>
          <cell r="X43" t="str">
            <v xml:space="preserve">  -----------------------</v>
          </cell>
          <cell r="Y43" t="str">
            <v xml:space="preserve">  -----------------------</v>
          </cell>
          <cell r="Z43" t="str">
            <v xml:space="preserve">  -----------------------</v>
          </cell>
          <cell r="AA43" t="str">
            <v xml:space="preserve">  -----------------------</v>
          </cell>
          <cell r="AB43" t="str">
            <v xml:space="preserve">  -----------------------</v>
          </cell>
          <cell r="AC43" t="str">
            <v xml:space="preserve">  -----------------------</v>
          </cell>
          <cell r="AD43" t="str">
            <v xml:space="preserve">  -----------------------</v>
          </cell>
          <cell r="AE43" t="str">
            <v xml:space="preserve">  -----------------------</v>
          </cell>
          <cell r="AF43" t="str">
            <v xml:space="preserve">  -----------------------</v>
          </cell>
          <cell r="AG43" t="str">
            <v xml:space="preserve">  -----------------------</v>
          </cell>
          <cell r="AH43" t="str">
            <v xml:space="preserve">  -----------------------</v>
          </cell>
          <cell r="AI43" t="str">
            <v xml:space="preserve">  -----------------------</v>
          </cell>
          <cell r="AJ43" t="str">
            <v xml:space="preserve">  -----------------------</v>
          </cell>
          <cell r="AK43" t="str">
            <v xml:space="preserve">  -----------------------</v>
          </cell>
          <cell r="AL43" t="str">
            <v xml:space="preserve">  -----------------------</v>
          </cell>
          <cell r="AM43" t="str">
            <v xml:space="preserve">  -----------------------</v>
          </cell>
        </row>
        <row r="44">
          <cell r="C44">
            <v>29880</v>
          </cell>
          <cell r="D44">
            <v>1060.27</v>
          </cell>
          <cell r="E44">
            <v>0</v>
          </cell>
          <cell r="F44">
            <v>0</v>
          </cell>
          <cell r="G44">
            <v>371.1</v>
          </cell>
          <cell r="H44">
            <v>2650.68</v>
          </cell>
          <cell r="I44">
            <v>20778.96</v>
          </cell>
          <cell r="J44">
            <v>0</v>
          </cell>
          <cell r="K44">
            <v>0</v>
          </cell>
          <cell r="L44">
            <v>54741.01</v>
          </cell>
          <cell r="M44">
            <v>0</v>
          </cell>
          <cell r="N44">
            <v>0</v>
          </cell>
          <cell r="O44">
            <v>0</v>
          </cell>
          <cell r="P44">
            <v>-250.2</v>
          </cell>
          <cell r="Q44">
            <v>0</v>
          </cell>
          <cell r="R44">
            <v>5978.96</v>
          </cell>
          <cell r="S44">
            <v>0</v>
          </cell>
          <cell r="T44">
            <v>5728.76</v>
          </cell>
          <cell r="U44">
            <v>1408.76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250.2</v>
          </cell>
          <cell r="AC44">
            <v>-250.2</v>
          </cell>
          <cell r="AD44">
            <v>250.2</v>
          </cell>
          <cell r="AE44">
            <v>0</v>
          </cell>
          <cell r="AF44">
            <v>0</v>
          </cell>
          <cell r="AG44">
            <v>7387.72</v>
          </cell>
          <cell r="AH44">
            <v>47353.29</v>
          </cell>
          <cell r="AI44">
            <v>968.18</v>
          </cell>
          <cell r="AJ44">
            <v>1742.74</v>
          </cell>
          <cell r="AK44">
            <v>3422.82</v>
          </cell>
          <cell r="AL44">
            <v>1106.5</v>
          </cell>
          <cell r="AM44">
            <v>1094.8</v>
          </cell>
        </row>
        <row r="46">
          <cell r="A46" t="str">
            <v>Departamento 4103 CDE PRESIDENCIA</v>
          </cell>
        </row>
        <row r="47">
          <cell r="A47" t="str">
            <v>00007</v>
          </cell>
          <cell r="B47" t="str">
            <v>De León Corona Jane Vanessa</v>
          </cell>
          <cell r="C47">
            <v>11767.5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11767.5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1140.8</v>
          </cell>
          <cell r="S47">
            <v>0</v>
          </cell>
          <cell r="T47">
            <v>1140.8</v>
          </cell>
          <cell r="U47">
            <v>345.3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1486.1</v>
          </cell>
          <cell r="AH47">
            <v>10281.4</v>
          </cell>
          <cell r="AI47">
            <v>238.1</v>
          </cell>
          <cell r="AJ47">
            <v>428.58</v>
          </cell>
          <cell r="AK47">
            <v>847.52</v>
          </cell>
          <cell r="AL47">
            <v>272.12</v>
          </cell>
          <cell r="AM47">
            <v>235.34</v>
          </cell>
        </row>
        <row r="48">
          <cell r="A48" t="str">
            <v>00113</v>
          </cell>
          <cell r="B48" t="str">
            <v>Hernandez Murillo Jose Adrian</v>
          </cell>
          <cell r="C48">
            <v>17429.400000000001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17429.400000000001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2300.7199999999998</v>
          </cell>
          <cell r="S48">
            <v>0</v>
          </cell>
          <cell r="T48">
            <v>2300.7199999999998</v>
          </cell>
          <cell r="U48">
            <v>566.88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2867.6</v>
          </cell>
          <cell r="AH48">
            <v>14561.8</v>
          </cell>
          <cell r="AI48">
            <v>377.84</v>
          </cell>
          <cell r="AJ48">
            <v>680.12</v>
          </cell>
          <cell r="AK48">
            <v>1075.0999999999999</v>
          </cell>
          <cell r="AL48">
            <v>431.82</v>
          </cell>
          <cell r="AM48">
            <v>348.58</v>
          </cell>
        </row>
        <row r="49">
          <cell r="A49" t="str">
            <v>00118</v>
          </cell>
          <cell r="B49" t="str">
            <v>Ramirez Gallegos Lorena</v>
          </cell>
          <cell r="C49">
            <v>8550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8550</v>
          </cell>
          <cell r="M49">
            <v>0</v>
          </cell>
          <cell r="N49">
            <v>0</v>
          </cell>
          <cell r="O49">
            <v>3026.28</v>
          </cell>
          <cell r="P49">
            <v>0</v>
          </cell>
          <cell r="Q49">
            <v>0</v>
          </cell>
          <cell r="R49">
            <v>659.86</v>
          </cell>
          <cell r="S49">
            <v>0</v>
          </cell>
          <cell r="T49">
            <v>659.86</v>
          </cell>
          <cell r="U49">
            <v>242.08</v>
          </cell>
          <cell r="V49">
            <v>1000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4928.22</v>
          </cell>
          <cell r="AH49">
            <v>3621.78</v>
          </cell>
          <cell r="AI49">
            <v>173</v>
          </cell>
          <cell r="AJ49">
            <v>311.39999999999998</v>
          </cell>
          <cell r="AK49">
            <v>741.5</v>
          </cell>
          <cell r="AL49">
            <v>197.72</v>
          </cell>
          <cell r="AM49">
            <v>171</v>
          </cell>
        </row>
        <row r="50">
          <cell r="A50" t="str">
            <v>00199</v>
          </cell>
          <cell r="B50" t="str">
            <v>Meza Arana Mayra Gisela</v>
          </cell>
          <cell r="C50">
            <v>11767.5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11767.5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1140.8</v>
          </cell>
          <cell r="S50">
            <v>0</v>
          </cell>
          <cell r="T50">
            <v>1140.8</v>
          </cell>
          <cell r="U50">
            <v>345.3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1486.1</v>
          </cell>
          <cell r="AH50">
            <v>10281.4</v>
          </cell>
          <cell r="AI50">
            <v>238.1</v>
          </cell>
          <cell r="AJ50">
            <v>428.58</v>
          </cell>
          <cell r="AK50">
            <v>847.52</v>
          </cell>
          <cell r="AL50">
            <v>272.12</v>
          </cell>
          <cell r="AM50">
            <v>235.34</v>
          </cell>
        </row>
        <row r="51">
          <cell r="A51" t="str">
            <v>00838</v>
          </cell>
          <cell r="B51" t="str">
            <v>Hernandez García Ramiro</v>
          </cell>
          <cell r="C51">
            <v>14250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9537.56</v>
          </cell>
          <cell r="J51">
            <v>0</v>
          </cell>
          <cell r="K51">
            <v>0</v>
          </cell>
          <cell r="L51">
            <v>23787.56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3658.82</v>
          </cell>
          <cell r="S51">
            <v>0</v>
          </cell>
          <cell r="T51">
            <v>3658.82</v>
          </cell>
          <cell r="U51">
            <v>694.1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4352.92</v>
          </cell>
          <cell r="AH51">
            <v>19434.64</v>
          </cell>
          <cell r="AI51">
            <v>458.06</v>
          </cell>
          <cell r="AJ51">
            <v>824.52</v>
          </cell>
          <cell r="AK51">
            <v>1205.74</v>
          </cell>
          <cell r="AL51">
            <v>523.5</v>
          </cell>
          <cell r="AM51">
            <v>475.76</v>
          </cell>
        </row>
        <row r="52">
          <cell r="A52" t="str">
            <v>00843</v>
          </cell>
          <cell r="B52" t="str">
            <v>Dominguez Vazquez Fernando</v>
          </cell>
          <cell r="C52">
            <v>6000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3176.62</v>
          </cell>
          <cell r="J52">
            <v>0</v>
          </cell>
          <cell r="K52">
            <v>0</v>
          </cell>
          <cell r="L52">
            <v>9176.6200000000008</v>
          </cell>
          <cell r="M52">
            <v>0</v>
          </cell>
          <cell r="N52">
            <v>2610.3200000000002</v>
          </cell>
          <cell r="O52">
            <v>0</v>
          </cell>
          <cell r="P52">
            <v>0</v>
          </cell>
          <cell r="Q52">
            <v>0</v>
          </cell>
          <cell r="R52">
            <v>732.14</v>
          </cell>
          <cell r="S52">
            <v>0</v>
          </cell>
          <cell r="T52">
            <v>732.14</v>
          </cell>
          <cell r="U52">
            <v>281.36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3623.82</v>
          </cell>
          <cell r="AH52">
            <v>5552.8</v>
          </cell>
          <cell r="AI52">
            <v>197.78</v>
          </cell>
          <cell r="AJ52">
            <v>356</v>
          </cell>
          <cell r="AK52">
            <v>781.84</v>
          </cell>
          <cell r="AL52">
            <v>226.02</v>
          </cell>
          <cell r="AM52">
            <v>183.53</v>
          </cell>
        </row>
        <row r="53">
          <cell r="A53" t="str">
            <v>00865</v>
          </cell>
          <cell r="B53" t="str">
            <v>Guerrero Torres Edgar Emmanuel</v>
          </cell>
          <cell r="C53">
            <v>10440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6989.48</v>
          </cell>
          <cell r="J53">
            <v>0</v>
          </cell>
          <cell r="K53">
            <v>0</v>
          </cell>
          <cell r="L53">
            <v>17429.48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2300.7399999999998</v>
          </cell>
          <cell r="S53">
            <v>0</v>
          </cell>
          <cell r="T53">
            <v>2300.7399999999998</v>
          </cell>
          <cell r="U53">
            <v>499.94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2800.68</v>
          </cell>
          <cell r="AH53">
            <v>14628.8</v>
          </cell>
          <cell r="AI53">
            <v>335.62</v>
          </cell>
          <cell r="AJ53">
            <v>604.12</v>
          </cell>
          <cell r="AK53">
            <v>1006.36</v>
          </cell>
          <cell r="AL53">
            <v>383.58</v>
          </cell>
          <cell r="AM53">
            <v>348.58</v>
          </cell>
        </row>
        <row r="54">
          <cell r="A54" t="str">
            <v>00866</v>
          </cell>
          <cell r="B54" t="str">
            <v>Enriquez Sierra Juan Pablo</v>
          </cell>
          <cell r="C54">
            <v>10440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6989.48</v>
          </cell>
          <cell r="J54">
            <v>0</v>
          </cell>
          <cell r="K54">
            <v>0</v>
          </cell>
          <cell r="L54">
            <v>17429.48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2300.7399999999998</v>
          </cell>
          <cell r="S54">
            <v>0</v>
          </cell>
          <cell r="T54">
            <v>2300.7399999999998</v>
          </cell>
          <cell r="U54">
            <v>499.94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2800.68</v>
          </cell>
          <cell r="AH54">
            <v>14628.8</v>
          </cell>
          <cell r="AI54">
            <v>335.62</v>
          </cell>
          <cell r="AJ54">
            <v>604.12</v>
          </cell>
          <cell r="AK54">
            <v>1006.36</v>
          </cell>
          <cell r="AL54">
            <v>383.58</v>
          </cell>
          <cell r="AM54">
            <v>348.58</v>
          </cell>
        </row>
        <row r="55">
          <cell r="A55" t="str">
            <v>Total Depto</v>
          </cell>
          <cell r="C55" t="str">
            <v xml:space="preserve">  -----------------------</v>
          </cell>
          <cell r="D55" t="str">
            <v xml:space="preserve">  -----------------------</v>
          </cell>
          <cell r="E55" t="str">
            <v xml:space="preserve">  -----------------------</v>
          </cell>
          <cell r="F55" t="str">
            <v xml:space="preserve">  -----------------------</v>
          </cell>
          <cell r="G55" t="str">
            <v xml:space="preserve">  -----------------------</v>
          </cell>
          <cell r="H55" t="str">
            <v xml:space="preserve">  -----------------------</v>
          </cell>
          <cell r="I55" t="str">
            <v xml:space="preserve">  -----------------------</v>
          </cell>
          <cell r="J55" t="str">
            <v xml:space="preserve">  -----------------------</v>
          </cell>
          <cell r="K55" t="str">
            <v xml:space="preserve">  -----------------------</v>
          </cell>
          <cell r="L55" t="str">
            <v xml:space="preserve">  -----------------------</v>
          </cell>
          <cell r="M55" t="str">
            <v xml:space="preserve">  -----------------------</v>
          </cell>
          <cell r="N55" t="str">
            <v xml:space="preserve">  -----------------------</v>
          </cell>
          <cell r="O55" t="str">
            <v xml:space="preserve">  -----------------------</v>
          </cell>
          <cell r="P55" t="str">
            <v xml:space="preserve">  -----------------------</v>
          </cell>
          <cell r="Q55" t="str">
            <v xml:space="preserve">  -----------------------</v>
          </cell>
          <cell r="R55" t="str">
            <v xml:space="preserve">  -----------------------</v>
          </cell>
          <cell r="S55" t="str">
            <v xml:space="preserve">  -----------------------</v>
          </cell>
          <cell r="T55" t="str">
            <v xml:space="preserve">  -----------------------</v>
          </cell>
          <cell r="U55" t="str">
            <v xml:space="preserve">  -----------------------</v>
          </cell>
          <cell r="V55" t="str">
            <v xml:space="preserve">  -----------------------</v>
          </cell>
          <cell r="W55" t="str">
            <v xml:space="preserve">  -----------------------</v>
          </cell>
          <cell r="X55" t="str">
            <v xml:space="preserve">  -----------------------</v>
          </cell>
          <cell r="Y55" t="str">
            <v xml:space="preserve">  -----------------------</v>
          </cell>
          <cell r="Z55" t="str">
            <v xml:space="preserve">  -----------------------</v>
          </cell>
          <cell r="AA55" t="str">
            <v xml:space="preserve">  -----------------------</v>
          </cell>
          <cell r="AB55" t="str">
            <v xml:space="preserve">  -----------------------</v>
          </cell>
          <cell r="AC55" t="str">
            <v xml:space="preserve">  -----------------------</v>
          </cell>
          <cell r="AD55" t="str">
            <v xml:space="preserve">  -----------------------</v>
          </cell>
          <cell r="AE55" t="str">
            <v xml:space="preserve">  -----------------------</v>
          </cell>
          <cell r="AF55" t="str">
            <v xml:space="preserve">  -----------------------</v>
          </cell>
          <cell r="AG55" t="str">
            <v xml:space="preserve">  -----------------------</v>
          </cell>
          <cell r="AH55" t="str">
            <v xml:space="preserve">  -----------------------</v>
          </cell>
          <cell r="AI55" t="str">
            <v xml:space="preserve">  -----------------------</v>
          </cell>
          <cell r="AJ55" t="str">
            <v xml:space="preserve">  -----------------------</v>
          </cell>
          <cell r="AK55" t="str">
            <v xml:space="preserve">  -----------------------</v>
          </cell>
          <cell r="AL55" t="str">
            <v xml:space="preserve">  -----------------------</v>
          </cell>
          <cell r="AM55" t="str">
            <v xml:space="preserve">  -----------------------</v>
          </cell>
        </row>
        <row r="56">
          <cell r="C56">
            <v>90644.4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26693.14</v>
          </cell>
          <cell r="J56">
            <v>0</v>
          </cell>
          <cell r="K56">
            <v>0</v>
          </cell>
          <cell r="L56">
            <v>117337.54</v>
          </cell>
          <cell r="M56">
            <v>0</v>
          </cell>
          <cell r="N56">
            <v>2610.3200000000002</v>
          </cell>
          <cell r="O56">
            <v>3026.28</v>
          </cell>
          <cell r="P56">
            <v>0</v>
          </cell>
          <cell r="Q56">
            <v>0</v>
          </cell>
          <cell r="R56">
            <v>14234.62</v>
          </cell>
          <cell r="S56">
            <v>0</v>
          </cell>
          <cell r="T56">
            <v>14234.62</v>
          </cell>
          <cell r="U56">
            <v>3474.9</v>
          </cell>
          <cell r="V56">
            <v>1000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24346.12</v>
          </cell>
          <cell r="AH56">
            <v>92991.42</v>
          </cell>
          <cell r="AI56">
            <v>2354.12</v>
          </cell>
          <cell r="AJ56">
            <v>4237.4399999999996</v>
          </cell>
          <cell r="AK56">
            <v>7511.94</v>
          </cell>
          <cell r="AL56">
            <v>2690.46</v>
          </cell>
          <cell r="AM56">
            <v>2346.71</v>
          </cell>
        </row>
        <row r="58">
          <cell r="A58" t="str">
            <v>Departamento 4104 CDE SECRETARIA GENERAL</v>
          </cell>
        </row>
        <row r="59">
          <cell r="A59" t="str">
            <v>00023</v>
          </cell>
          <cell r="B59" t="str">
            <v>Santoyo Ramos María Guadalupe</v>
          </cell>
          <cell r="C59">
            <v>7051.5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7051.5</v>
          </cell>
          <cell r="M59">
            <v>0</v>
          </cell>
          <cell r="N59">
            <v>0</v>
          </cell>
          <cell r="O59">
            <v>0</v>
          </cell>
          <cell r="P59">
            <v>-214.74</v>
          </cell>
          <cell r="Q59">
            <v>0</v>
          </cell>
          <cell r="R59">
            <v>496.84</v>
          </cell>
          <cell r="S59">
            <v>0</v>
          </cell>
          <cell r="T59">
            <v>282.08</v>
          </cell>
          <cell r="U59">
            <v>193.98</v>
          </cell>
          <cell r="V59">
            <v>1300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1776.06</v>
          </cell>
          <cell r="AH59">
            <v>5275.44</v>
          </cell>
          <cell r="AI59">
            <v>142.68</v>
          </cell>
          <cell r="AJ59">
            <v>256.82</v>
          </cell>
          <cell r="AK59">
            <v>692.1</v>
          </cell>
          <cell r="AL59">
            <v>163.06</v>
          </cell>
          <cell r="AM59">
            <v>141.04</v>
          </cell>
        </row>
        <row r="60">
          <cell r="A60" t="str">
            <v>Total Depto</v>
          </cell>
          <cell r="C60" t="str">
            <v xml:space="preserve">  -----------------------</v>
          </cell>
          <cell r="D60" t="str">
            <v xml:space="preserve">  -----------------------</v>
          </cell>
          <cell r="E60" t="str">
            <v xml:space="preserve">  -----------------------</v>
          </cell>
          <cell r="F60" t="str">
            <v xml:space="preserve">  -----------------------</v>
          </cell>
          <cell r="G60" t="str">
            <v xml:space="preserve">  -----------------------</v>
          </cell>
          <cell r="H60" t="str">
            <v xml:space="preserve">  -----------------------</v>
          </cell>
          <cell r="I60" t="str">
            <v xml:space="preserve">  -----------------------</v>
          </cell>
          <cell r="J60" t="str">
            <v xml:space="preserve">  -----------------------</v>
          </cell>
          <cell r="K60" t="str">
            <v xml:space="preserve">  -----------------------</v>
          </cell>
          <cell r="L60" t="str">
            <v xml:space="preserve">  -----------------------</v>
          </cell>
          <cell r="M60" t="str">
            <v xml:space="preserve">  -----------------------</v>
          </cell>
          <cell r="N60" t="str">
            <v xml:space="preserve">  -----------------------</v>
          </cell>
          <cell r="O60" t="str">
            <v xml:space="preserve">  -----------------------</v>
          </cell>
          <cell r="P60" t="str">
            <v xml:space="preserve">  -----------------------</v>
          </cell>
          <cell r="Q60" t="str">
            <v xml:space="preserve">  -----------------------</v>
          </cell>
          <cell r="R60" t="str">
            <v xml:space="preserve">  -----------------------</v>
          </cell>
          <cell r="S60" t="str">
            <v xml:space="preserve">  -----------------------</v>
          </cell>
          <cell r="T60" t="str">
            <v xml:space="preserve">  -----------------------</v>
          </cell>
          <cell r="U60" t="str">
            <v xml:space="preserve">  -----------------------</v>
          </cell>
          <cell r="V60" t="str">
            <v xml:space="preserve">  -----------------------</v>
          </cell>
          <cell r="W60" t="str">
            <v xml:space="preserve">  -----------------------</v>
          </cell>
          <cell r="X60" t="str">
            <v xml:space="preserve">  -----------------------</v>
          </cell>
          <cell r="Y60" t="str">
            <v xml:space="preserve">  -----------------------</v>
          </cell>
          <cell r="Z60" t="str">
            <v xml:space="preserve">  -----------------------</v>
          </cell>
          <cell r="AA60" t="str">
            <v xml:space="preserve">  -----------------------</v>
          </cell>
          <cell r="AB60" t="str">
            <v xml:space="preserve">  -----------------------</v>
          </cell>
          <cell r="AC60" t="str">
            <v xml:space="preserve">  -----------------------</v>
          </cell>
          <cell r="AD60" t="str">
            <v xml:space="preserve">  -----------------------</v>
          </cell>
          <cell r="AE60" t="str">
            <v xml:space="preserve">  -----------------------</v>
          </cell>
          <cell r="AF60" t="str">
            <v xml:space="preserve">  -----------------------</v>
          </cell>
          <cell r="AG60" t="str">
            <v xml:space="preserve">  -----------------------</v>
          </cell>
          <cell r="AH60" t="str">
            <v xml:space="preserve">  -----------------------</v>
          </cell>
          <cell r="AI60" t="str">
            <v xml:space="preserve">  -----------------------</v>
          </cell>
          <cell r="AJ60" t="str">
            <v xml:space="preserve">  -----------------------</v>
          </cell>
          <cell r="AK60" t="str">
            <v xml:space="preserve">  -----------------------</v>
          </cell>
          <cell r="AL60" t="str">
            <v xml:space="preserve">  -----------------------</v>
          </cell>
          <cell r="AM60" t="str">
            <v xml:space="preserve">  -----------------------</v>
          </cell>
        </row>
        <row r="61">
          <cell r="C61">
            <v>7051.5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7051.5</v>
          </cell>
          <cell r="M61">
            <v>0</v>
          </cell>
          <cell r="N61">
            <v>0</v>
          </cell>
          <cell r="O61">
            <v>0</v>
          </cell>
          <cell r="P61">
            <v>-214.74</v>
          </cell>
          <cell r="Q61">
            <v>0</v>
          </cell>
          <cell r="R61">
            <v>496.84</v>
          </cell>
          <cell r="S61">
            <v>0</v>
          </cell>
          <cell r="T61">
            <v>282.08</v>
          </cell>
          <cell r="U61">
            <v>193.98</v>
          </cell>
          <cell r="V61">
            <v>1300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1776.06</v>
          </cell>
          <cell r="AH61">
            <v>5275.44</v>
          </cell>
          <cell r="AI61">
            <v>142.68</v>
          </cell>
          <cell r="AJ61">
            <v>256.82</v>
          </cell>
          <cell r="AK61">
            <v>692.1</v>
          </cell>
          <cell r="AL61">
            <v>163.06</v>
          </cell>
          <cell r="AM61">
            <v>141.04</v>
          </cell>
        </row>
        <row r="63">
          <cell r="A63" t="str">
            <v>Departamento 4105 CDE SECRETARIA DE ORGANIZACION</v>
          </cell>
        </row>
        <row r="64">
          <cell r="A64" t="str">
            <v>00158</v>
          </cell>
          <cell r="B64" t="str">
            <v>Melendez Quezada Owen Mario</v>
          </cell>
          <cell r="C64">
            <v>9168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9168</v>
          </cell>
          <cell r="M64">
            <v>0</v>
          </cell>
          <cell r="N64">
            <v>985.72</v>
          </cell>
          <cell r="O64">
            <v>0</v>
          </cell>
          <cell r="P64">
            <v>0</v>
          </cell>
          <cell r="Q64">
            <v>0</v>
          </cell>
          <cell r="R64">
            <v>727.1</v>
          </cell>
          <cell r="S64">
            <v>0</v>
          </cell>
          <cell r="T64">
            <v>727.1</v>
          </cell>
          <cell r="U64">
            <v>261.92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1974.74</v>
          </cell>
          <cell r="AH64">
            <v>7193.26</v>
          </cell>
          <cell r="AI64">
            <v>185.5</v>
          </cell>
          <cell r="AJ64">
            <v>333.9</v>
          </cell>
          <cell r="AK64">
            <v>761.86</v>
          </cell>
          <cell r="AL64">
            <v>212</v>
          </cell>
          <cell r="AM64">
            <v>183.36</v>
          </cell>
        </row>
        <row r="65">
          <cell r="A65" t="str">
            <v>00517</v>
          </cell>
          <cell r="B65" t="str">
            <v>Alvarado Rojas Mayra Alejandra</v>
          </cell>
          <cell r="C65">
            <v>6430.5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2000</v>
          </cell>
          <cell r="J65">
            <v>0</v>
          </cell>
          <cell r="K65">
            <v>0</v>
          </cell>
          <cell r="L65">
            <v>8430.5</v>
          </cell>
          <cell r="M65">
            <v>0</v>
          </cell>
          <cell r="N65">
            <v>0</v>
          </cell>
          <cell r="O65">
            <v>2650.84</v>
          </cell>
          <cell r="P65">
            <v>0</v>
          </cell>
          <cell r="Q65">
            <v>0</v>
          </cell>
          <cell r="R65">
            <v>670.99</v>
          </cell>
          <cell r="S65">
            <v>0</v>
          </cell>
          <cell r="T65">
            <v>670.99</v>
          </cell>
          <cell r="U65">
            <v>188.64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200</v>
          </cell>
          <cell r="AF65">
            <v>0</v>
          </cell>
          <cell r="AG65">
            <v>3710.47</v>
          </cell>
          <cell r="AH65">
            <v>4720.03</v>
          </cell>
          <cell r="AI65">
            <v>139</v>
          </cell>
          <cell r="AJ65">
            <v>250.22</v>
          </cell>
          <cell r="AK65">
            <v>687.48</v>
          </cell>
          <cell r="AL65">
            <v>158.86000000000001</v>
          </cell>
          <cell r="AM65">
            <v>168.62</v>
          </cell>
        </row>
        <row r="66">
          <cell r="A66" t="str">
            <v>00837</v>
          </cell>
          <cell r="B66" t="str">
            <v>Ortiz Mora Jose Alberto</v>
          </cell>
          <cell r="C66">
            <v>9999.9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6614.72</v>
          </cell>
          <cell r="J66">
            <v>0</v>
          </cell>
          <cell r="K66">
            <v>0</v>
          </cell>
          <cell r="L66">
            <v>16614.62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2126.6799999999998</v>
          </cell>
          <cell r="S66">
            <v>0</v>
          </cell>
          <cell r="T66">
            <v>2126.6799999999998</v>
          </cell>
          <cell r="U66">
            <v>404.68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2531.36</v>
          </cell>
          <cell r="AH66">
            <v>14083.26</v>
          </cell>
          <cell r="AI66">
            <v>275.56</v>
          </cell>
          <cell r="AJ66">
            <v>496.02</v>
          </cell>
          <cell r="AK66">
            <v>908.52</v>
          </cell>
          <cell r="AL66">
            <v>314.92</v>
          </cell>
          <cell r="AM66">
            <v>332.3</v>
          </cell>
        </row>
        <row r="67">
          <cell r="A67" t="str">
            <v>00906</v>
          </cell>
          <cell r="B67" t="str">
            <v>Topete Tovar Hector Gerardo Domingo</v>
          </cell>
          <cell r="C67">
            <v>4500</v>
          </cell>
          <cell r="D67">
            <v>945.21</v>
          </cell>
          <cell r="E67">
            <v>0</v>
          </cell>
          <cell r="F67">
            <v>0</v>
          </cell>
          <cell r="G67">
            <v>330.82</v>
          </cell>
          <cell r="H67">
            <v>2363.0100000000002</v>
          </cell>
          <cell r="I67">
            <v>2500</v>
          </cell>
          <cell r="J67">
            <v>0</v>
          </cell>
          <cell r="K67">
            <v>0</v>
          </cell>
          <cell r="L67">
            <v>10639.04</v>
          </cell>
          <cell r="M67">
            <v>0</v>
          </cell>
          <cell r="N67">
            <v>0</v>
          </cell>
          <cell r="O67">
            <v>0</v>
          </cell>
          <cell r="P67">
            <v>-125.1</v>
          </cell>
          <cell r="Q67">
            <v>0</v>
          </cell>
          <cell r="R67">
            <v>594.05999999999995</v>
          </cell>
          <cell r="S67">
            <v>0</v>
          </cell>
          <cell r="T67">
            <v>468.96</v>
          </cell>
          <cell r="U67">
            <v>197.48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125.1</v>
          </cell>
          <cell r="AC67">
            <v>-125.1</v>
          </cell>
          <cell r="AD67">
            <v>125.1</v>
          </cell>
          <cell r="AE67">
            <v>0</v>
          </cell>
          <cell r="AF67">
            <v>0</v>
          </cell>
          <cell r="AG67">
            <v>791.54</v>
          </cell>
          <cell r="AH67">
            <v>9847.5</v>
          </cell>
          <cell r="AI67">
            <v>144.88</v>
          </cell>
          <cell r="AJ67">
            <v>260.8</v>
          </cell>
          <cell r="AK67">
            <v>695.72</v>
          </cell>
          <cell r="AL67">
            <v>165.58</v>
          </cell>
          <cell r="AM67">
            <v>212.78</v>
          </cell>
        </row>
        <row r="68">
          <cell r="A68" t="str">
            <v>00909</v>
          </cell>
          <cell r="B68" t="str">
            <v>Valdivia Torres Asunción Daniel</v>
          </cell>
          <cell r="C68">
            <v>4500</v>
          </cell>
          <cell r="D68">
            <v>879.45</v>
          </cell>
          <cell r="E68">
            <v>0</v>
          </cell>
          <cell r="F68">
            <v>0</v>
          </cell>
          <cell r="G68">
            <v>307.81</v>
          </cell>
          <cell r="H68">
            <v>2198.63</v>
          </cell>
          <cell r="I68">
            <v>2500</v>
          </cell>
          <cell r="J68">
            <v>0</v>
          </cell>
          <cell r="K68">
            <v>0</v>
          </cell>
          <cell r="L68">
            <v>10385.89</v>
          </cell>
          <cell r="M68">
            <v>0</v>
          </cell>
          <cell r="N68">
            <v>0</v>
          </cell>
          <cell r="O68">
            <v>0</v>
          </cell>
          <cell r="P68">
            <v>-125.1</v>
          </cell>
          <cell r="Q68">
            <v>0</v>
          </cell>
          <cell r="R68">
            <v>586.91</v>
          </cell>
          <cell r="S68">
            <v>0</v>
          </cell>
          <cell r="T68">
            <v>461.81</v>
          </cell>
          <cell r="U68">
            <v>168.86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125.1</v>
          </cell>
          <cell r="AC68">
            <v>-125.1</v>
          </cell>
          <cell r="AD68">
            <v>125.1</v>
          </cell>
          <cell r="AE68">
            <v>0</v>
          </cell>
          <cell r="AF68">
            <v>0</v>
          </cell>
          <cell r="AG68">
            <v>755.77</v>
          </cell>
          <cell r="AH68">
            <v>9630.1200000000008</v>
          </cell>
          <cell r="AI68">
            <v>124.42</v>
          </cell>
          <cell r="AJ68">
            <v>223.96</v>
          </cell>
          <cell r="AK68">
            <v>672.9</v>
          </cell>
          <cell r="AL68">
            <v>142.19999999999999</v>
          </cell>
          <cell r="AM68">
            <v>207.72</v>
          </cell>
        </row>
        <row r="69">
          <cell r="A69" t="str">
            <v>00931</v>
          </cell>
          <cell r="B69" t="str">
            <v>Gracian Cisneros Rosa Alicia</v>
          </cell>
          <cell r="C69">
            <v>9999.9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3614.72</v>
          </cell>
          <cell r="J69">
            <v>0</v>
          </cell>
          <cell r="K69">
            <v>0</v>
          </cell>
          <cell r="L69">
            <v>13614.62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1485.88</v>
          </cell>
          <cell r="S69">
            <v>0</v>
          </cell>
          <cell r="T69">
            <v>1485.88</v>
          </cell>
          <cell r="U69">
            <v>410.14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1896.02</v>
          </cell>
          <cell r="AH69">
            <v>11718.6</v>
          </cell>
          <cell r="AI69">
            <v>279</v>
          </cell>
          <cell r="AJ69">
            <v>502.18</v>
          </cell>
          <cell r="AK69">
            <v>914.12</v>
          </cell>
          <cell r="AL69">
            <v>318.83999999999997</v>
          </cell>
          <cell r="AM69">
            <v>272.3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  <cell r="AI70" t="str">
            <v xml:space="preserve">  -----------------------</v>
          </cell>
          <cell r="AJ70" t="str">
            <v xml:space="preserve">  -----------------------</v>
          </cell>
          <cell r="AK70" t="str">
            <v xml:space="preserve">  -----------------------</v>
          </cell>
          <cell r="AL70" t="str">
            <v xml:space="preserve">  -----------------------</v>
          </cell>
          <cell r="AM70" t="str">
            <v xml:space="preserve">  -----------------------</v>
          </cell>
        </row>
        <row r="71">
          <cell r="C71">
            <v>44598.3</v>
          </cell>
          <cell r="D71">
            <v>1824.66</v>
          </cell>
          <cell r="E71">
            <v>0</v>
          </cell>
          <cell r="F71">
            <v>0</v>
          </cell>
          <cell r="G71">
            <v>638.63</v>
          </cell>
          <cell r="H71">
            <v>4561.6400000000003</v>
          </cell>
          <cell r="I71">
            <v>17229.439999999999</v>
          </cell>
          <cell r="J71">
            <v>0</v>
          </cell>
          <cell r="K71">
            <v>0</v>
          </cell>
          <cell r="L71">
            <v>68852.67</v>
          </cell>
          <cell r="M71">
            <v>0</v>
          </cell>
          <cell r="N71">
            <v>985.72</v>
          </cell>
          <cell r="O71">
            <v>2650.84</v>
          </cell>
          <cell r="P71">
            <v>-250.2</v>
          </cell>
          <cell r="Q71">
            <v>0</v>
          </cell>
          <cell r="R71">
            <v>6191.62</v>
          </cell>
          <cell r="S71">
            <v>0</v>
          </cell>
          <cell r="T71">
            <v>5941.42</v>
          </cell>
          <cell r="U71">
            <v>1631.72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250.2</v>
          </cell>
          <cell r="AC71">
            <v>-250.2</v>
          </cell>
          <cell r="AD71">
            <v>250.2</v>
          </cell>
          <cell r="AE71">
            <v>200</v>
          </cell>
          <cell r="AF71">
            <v>0</v>
          </cell>
          <cell r="AG71">
            <v>11659.9</v>
          </cell>
          <cell r="AH71">
            <v>57192.77</v>
          </cell>
          <cell r="AI71">
            <v>1148.3599999999999</v>
          </cell>
          <cell r="AJ71">
            <v>2067.08</v>
          </cell>
          <cell r="AK71">
            <v>4640.6000000000004</v>
          </cell>
          <cell r="AL71">
            <v>1312.4</v>
          </cell>
          <cell r="AM71">
            <v>1377.08</v>
          </cell>
        </row>
        <row r="73">
          <cell r="A73" t="str">
            <v>Departamento 4106 CDE SECRETARIA DE ACCION ELECTORAL</v>
          </cell>
        </row>
        <row r="74">
          <cell r="A74" t="str">
            <v>00202</v>
          </cell>
          <cell r="B74" t="str">
            <v>Arciniega Oropeza Alejandra Paola</v>
          </cell>
          <cell r="C74">
            <v>9168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9168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727.1</v>
          </cell>
          <cell r="S74">
            <v>0</v>
          </cell>
          <cell r="T74">
            <v>727.1</v>
          </cell>
          <cell r="U74">
            <v>270.36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997.46</v>
          </cell>
          <cell r="AH74">
            <v>8170.54</v>
          </cell>
          <cell r="AI74">
            <v>190.84</v>
          </cell>
          <cell r="AJ74">
            <v>343.52</v>
          </cell>
          <cell r="AK74">
            <v>770.56</v>
          </cell>
          <cell r="AL74">
            <v>218.12</v>
          </cell>
          <cell r="AM74">
            <v>183.36</v>
          </cell>
        </row>
        <row r="75">
          <cell r="A75" t="str">
            <v>00743</v>
          </cell>
          <cell r="B75" t="str">
            <v>Martinez Macias  Norma Irene</v>
          </cell>
          <cell r="C75">
            <v>11544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11544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1100.74</v>
          </cell>
          <cell r="S75">
            <v>0</v>
          </cell>
          <cell r="T75">
            <v>1100.74</v>
          </cell>
          <cell r="U75">
            <v>338.12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1438.86</v>
          </cell>
          <cell r="AH75">
            <v>10105.14</v>
          </cell>
          <cell r="AI75">
            <v>233.58</v>
          </cell>
          <cell r="AJ75">
            <v>420.44</v>
          </cell>
          <cell r="AK75">
            <v>840.16</v>
          </cell>
          <cell r="AL75">
            <v>266.94</v>
          </cell>
          <cell r="AM75">
            <v>230.88</v>
          </cell>
        </row>
        <row r="76">
          <cell r="A76" t="str">
            <v>00897</v>
          </cell>
          <cell r="B76" t="str">
            <v>Macias Baez David Eduardo</v>
          </cell>
          <cell r="C76">
            <v>4500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1800</v>
          </cell>
          <cell r="J76">
            <v>0</v>
          </cell>
          <cell r="K76">
            <v>0</v>
          </cell>
          <cell r="L76">
            <v>6300</v>
          </cell>
          <cell r="M76">
            <v>0</v>
          </cell>
          <cell r="N76">
            <v>0</v>
          </cell>
          <cell r="O76">
            <v>0</v>
          </cell>
          <cell r="P76">
            <v>-250.2</v>
          </cell>
          <cell r="Q76">
            <v>0</v>
          </cell>
          <cell r="R76">
            <v>415.06</v>
          </cell>
          <cell r="S76">
            <v>0</v>
          </cell>
          <cell r="T76">
            <v>164.86</v>
          </cell>
          <cell r="U76">
            <v>123.58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288.44</v>
          </cell>
          <cell r="AH76">
            <v>6011.56</v>
          </cell>
          <cell r="AI76">
            <v>91.06</v>
          </cell>
          <cell r="AJ76">
            <v>163.9</v>
          </cell>
          <cell r="AK76">
            <v>639.54</v>
          </cell>
          <cell r="AL76">
            <v>104.06</v>
          </cell>
          <cell r="AM76">
            <v>126</v>
          </cell>
        </row>
        <row r="77">
          <cell r="A77" t="str">
            <v>00899</v>
          </cell>
          <cell r="B77" t="str">
            <v>Ayala Martinez Carlos Mitchel</v>
          </cell>
          <cell r="C77">
            <v>4500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1800</v>
          </cell>
          <cell r="J77">
            <v>0</v>
          </cell>
          <cell r="K77">
            <v>0</v>
          </cell>
          <cell r="L77">
            <v>6300</v>
          </cell>
          <cell r="M77">
            <v>0</v>
          </cell>
          <cell r="N77">
            <v>0</v>
          </cell>
          <cell r="O77">
            <v>0</v>
          </cell>
          <cell r="P77">
            <v>-250.2</v>
          </cell>
          <cell r="Q77">
            <v>0</v>
          </cell>
          <cell r="R77">
            <v>415.06</v>
          </cell>
          <cell r="S77">
            <v>0</v>
          </cell>
          <cell r="T77">
            <v>164.86</v>
          </cell>
          <cell r="U77">
            <v>167.04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331.9</v>
          </cell>
          <cell r="AH77">
            <v>5968.1</v>
          </cell>
          <cell r="AI77">
            <v>123.08</v>
          </cell>
          <cell r="AJ77">
            <v>221.56</v>
          </cell>
          <cell r="AK77">
            <v>671.58</v>
          </cell>
          <cell r="AL77">
            <v>140.68</v>
          </cell>
          <cell r="AM77">
            <v>126</v>
          </cell>
        </row>
        <row r="78">
          <cell r="A78" t="str">
            <v>00901</v>
          </cell>
          <cell r="B78" t="str">
            <v>Padilla Cruz Margarita</v>
          </cell>
          <cell r="C78">
            <v>4500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1800</v>
          </cell>
          <cell r="J78">
            <v>0</v>
          </cell>
          <cell r="K78">
            <v>0</v>
          </cell>
          <cell r="L78">
            <v>6300</v>
          </cell>
          <cell r="M78">
            <v>0</v>
          </cell>
          <cell r="N78">
            <v>0</v>
          </cell>
          <cell r="O78">
            <v>0</v>
          </cell>
          <cell r="P78">
            <v>-250.2</v>
          </cell>
          <cell r="Q78">
            <v>0</v>
          </cell>
          <cell r="R78">
            <v>415.06</v>
          </cell>
          <cell r="S78">
            <v>0</v>
          </cell>
          <cell r="T78">
            <v>164.86</v>
          </cell>
          <cell r="U78">
            <v>123.58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288.44</v>
          </cell>
          <cell r="AH78">
            <v>6011.56</v>
          </cell>
          <cell r="AI78">
            <v>91.06</v>
          </cell>
          <cell r="AJ78">
            <v>163.9</v>
          </cell>
          <cell r="AK78">
            <v>639.54</v>
          </cell>
          <cell r="AL78">
            <v>104.06</v>
          </cell>
          <cell r="AM78">
            <v>126</v>
          </cell>
        </row>
        <row r="79">
          <cell r="A79" t="str">
            <v>00904</v>
          </cell>
          <cell r="B79" t="str">
            <v>Rosales Montes Jose Rosalio</v>
          </cell>
          <cell r="C79">
            <v>2400</v>
          </cell>
          <cell r="D79">
            <v>887.67</v>
          </cell>
          <cell r="E79">
            <v>0</v>
          </cell>
          <cell r="F79">
            <v>0</v>
          </cell>
          <cell r="G79">
            <v>310.68</v>
          </cell>
          <cell r="H79">
            <v>2219.1799999999998</v>
          </cell>
          <cell r="I79">
            <v>900</v>
          </cell>
          <cell r="J79">
            <v>0</v>
          </cell>
          <cell r="K79">
            <v>0</v>
          </cell>
          <cell r="L79">
            <v>6717.53</v>
          </cell>
          <cell r="M79">
            <v>15</v>
          </cell>
          <cell r="N79">
            <v>874.73</v>
          </cell>
          <cell r="O79">
            <v>0</v>
          </cell>
          <cell r="P79">
            <v>-325.83999999999997</v>
          </cell>
          <cell r="Q79">
            <v>-143.32</v>
          </cell>
          <cell r="R79">
            <v>259.69</v>
          </cell>
          <cell r="S79">
            <v>0</v>
          </cell>
          <cell r="T79">
            <v>82.43</v>
          </cell>
          <cell r="U79">
            <v>167.04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1674.83</v>
          </cell>
          <cell r="AF79">
            <v>0</v>
          </cell>
          <cell r="AG79">
            <v>2670.71</v>
          </cell>
          <cell r="AH79">
            <v>4046.82</v>
          </cell>
          <cell r="AI79">
            <v>123.08</v>
          </cell>
          <cell r="AJ79">
            <v>221.56</v>
          </cell>
          <cell r="AK79">
            <v>671.58</v>
          </cell>
          <cell r="AL79">
            <v>140.68</v>
          </cell>
          <cell r="AM79">
            <v>134.35</v>
          </cell>
        </row>
        <row r="80">
          <cell r="A80" t="str">
            <v>00907</v>
          </cell>
          <cell r="B80" t="str">
            <v>Reynoso Castellanos Lucia</v>
          </cell>
          <cell r="C80">
            <v>2400</v>
          </cell>
          <cell r="D80">
            <v>830.14</v>
          </cell>
          <cell r="E80">
            <v>0</v>
          </cell>
          <cell r="F80">
            <v>0</v>
          </cell>
          <cell r="G80">
            <v>290.55</v>
          </cell>
          <cell r="H80">
            <v>2075.34</v>
          </cell>
          <cell r="I80">
            <v>1250</v>
          </cell>
          <cell r="J80">
            <v>0</v>
          </cell>
          <cell r="K80">
            <v>0</v>
          </cell>
          <cell r="L80">
            <v>6846.03</v>
          </cell>
          <cell r="M80">
            <v>0</v>
          </cell>
          <cell r="N80">
            <v>0</v>
          </cell>
          <cell r="O80">
            <v>0</v>
          </cell>
          <cell r="P80">
            <v>-325.83999999999997</v>
          </cell>
          <cell r="Q80">
            <v>-96.37</v>
          </cell>
          <cell r="R80">
            <v>294.08999999999997</v>
          </cell>
          <cell r="S80">
            <v>0</v>
          </cell>
          <cell r="T80">
            <v>120.51</v>
          </cell>
          <cell r="U80">
            <v>197.48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221.62</v>
          </cell>
          <cell r="AH80">
            <v>6624.41</v>
          </cell>
          <cell r="AI80">
            <v>144.88</v>
          </cell>
          <cell r="AJ80">
            <v>260.8</v>
          </cell>
          <cell r="AK80">
            <v>695.72</v>
          </cell>
          <cell r="AL80">
            <v>165.58</v>
          </cell>
          <cell r="AM80">
            <v>136.91999999999999</v>
          </cell>
        </row>
        <row r="81">
          <cell r="A81" t="str">
            <v>00908</v>
          </cell>
          <cell r="B81" t="str">
            <v>Martinez Garcia Alvaro</v>
          </cell>
          <cell r="C81">
            <v>10440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6989.48</v>
          </cell>
          <cell r="J81">
            <v>0</v>
          </cell>
          <cell r="K81">
            <v>0</v>
          </cell>
          <cell r="L81">
            <v>17429.48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2300.7399999999998</v>
          </cell>
          <cell r="S81">
            <v>0</v>
          </cell>
          <cell r="T81">
            <v>2300.7399999999998</v>
          </cell>
          <cell r="U81">
            <v>450.64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2751.38</v>
          </cell>
          <cell r="AH81">
            <v>14678.1</v>
          </cell>
          <cell r="AI81">
            <v>304.54000000000002</v>
          </cell>
          <cell r="AJ81">
            <v>548.16</v>
          </cell>
          <cell r="AK81">
            <v>955.72</v>
          </cell>
          <cell r="AL81">
            <v>348.04</v>
          </cell>
          <cell r="AM81">
            <v>348.58</v>
          </cell>
        </row>
        <row r="82">
          <cell r="A82" t="str">
            <v>00913</v>
          </cell>
          <cell r="B82" t="str">
            <v>Jimenez Villarroel Lisset Carolina</v>
          </cell>
          <cell r="C82">
            <v>4500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1800</v>
          </cell>
          <cell r="J82">
            <v>0</v>
          </cell>
          <cell r="K82">
            <v>0</v>
          </cell>
          <cell r="L82">
            <v>6300</v>
          </cell>
          <cell r="M82">
            <v>0</v>
          </cell>
          <cell r="N82">
            <v>0</v>
          </cell>
          <cell r="O82">
            <v>0</v>
          </cell>
          <cell r="P82">
            <v>-250.2</v>
          </cell>
          <cell r="Q82">
            <v>0</v>
          </cell>
          <cell r="R82">
            <v>415.06</v>
          </cell>
          <cell r="S82">
            <v>0</v>
          </cell>
          <cell r="T82">
            <v>164.86</v>
          </cell>
          <cell r="U82">
            <v>158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322.86</v>
          </cell>
          <cell r="AH82">
            <v>5977.14</v>
          </cell>
          <cell r="AI82">
            <v>116.42</v>
          </cell>
          <cell r="AJ82">
            <v>209.54</v>
          </cell>
          <cell r="AK82">
            <v>664.88</v>
          </cell>
          <cell r="AL82">
            <v>133.04</v>
          </cell>
          <cell r="AM82">
            <v>126</v>
          </cell>
        </row>
        <row r="83">
          <cell r="A83" t="str">
            <v>00915</v>
          </cell>
          <cell r="B83" t="str">
            <v>Carrillo Vazquez Jose Manuel</v>
          </cell>
          <cell r="C83">
            <v>4500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1800</v>
          </cell>
          <cell r="J83">
            <v>0</v>
          </cell>
          <cell r="K83">
            <v>0</v>
          </cell>
          <cell r="L83">
            <v>6300</v>
          </cell>
          <cell r="M83">
            <v>0</v>
          </cell>
          <cell r="N83">
            <v>0</v>
          </cell>
          <cell r="O83">
            <v>0</v>
          </cell>
          <cell r="P83">
            <v>-250.2</v>
          </cell>
          <cell r="Q83">
            <v>0</v>
          </cell>
          <cell r="R83">
            <v>415.06</v>
          </cell>
          <cell r="S83">
            <v>0</v>
          </cell>
          <cell r="T83">
            <v>164.86</v>
          </cell>
          <cell r="U83">
            <v>158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322.86</v>
          </cell>
          <cell r="AH83">
            <v>5977.14</v>
          </cell>
          <cell r="AI83">
            <v>116.42</v>
          </cell>
          <cell r="AJ83">
            <v>209.54</v>
          </cell>
          <cell r="AK83">
            <v>664.88</v>
          </cell>
          <cell r="AL83">
            <v>133.04</v>
          </cell>
          <cell r="AM83">
            <v>126</v>
          </cell>
        </row>
        <row r="84">
          <cell r="A84" t="str">
            <v>00916</v>
          </cell>
          <cell r="B84" t="str">
            <v>Valencia Clemente  Jesus</v>
          </cell>
          <cell r="C84">
            <v>4500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1800</v>
          </cell>
          <cell r="J84">
            <v>0</v>
          </cell>
          <cell r="K84">
            <v>0</v>
          </cell>
          <cell r="L84">
            <v>6300</v>
          </cell>
          <cell r="M84">
            <v>0</v>
          </cell>
          <cell r="N84">
            <v>0</v>
          </cell>
          <cell r="O84">
            <v>0</v>
          </cell>
          <cell r="P84">
            <v>-250.2</v>
          </cell>
          <cell r="Q84">
            <v>0</v>
          </cell>
          <cell r="R84">
            <v>415.06</v>
          </cell>
          <cell r="S84">
            <v>0</v>
          </cell>
          <cell r="T84">
            <v>164.86</v>
          </cell>
          <cell r="U84">
            <v>145.30000000000001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310.16000000000003</v>
          </cell>
          <cell r="AH84">
            <v>5989.84</v>
          </cell>
          <cell r="AI84">
            <v>107.06</v>
          </cell>
          <cell r="AJ84">
            <v>192.72</v>
          </cell>
          <cell r="AK84">
            <v>655.54</v>
          </cell>
          <cell r="AL84">
            <v>122.36</v>
          </cell>
          <cell r="AM84">
            <v>126</v>
          </cell>
        </row>
        <row r="85">
          <cell r="A85" t="str">
            <v>00939</v>
          </cell>
          <cell r="B85" t="str">
            <v>Cantu Perez Jose Manuel</v>
          </cell>
          <cell r="C85">
            <v>4500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1800</v>
          </cell>
          <cell r="J85">
            <v>0</v>
          </cell>
          <cell r="K85">
            <v>0</v>
          </cell>
          <cell r="L85">
            <v>6300</v>
          </cell>
          <cell r="M85">
            <v>0</v>
          </cell>
          <cell r="N85">
            <v>0</v>
          </cell>
          <cell r="O85">
            <v>0</v>
          </cell>
          <cell r="P85">
            <v>-250.2</v>
          </cell>
          <cell r="Q85">
            <v>0</v>
          </cell>
          <cell r="R85">
            <v>415.06</v>
          </cell>
          <cell r="S85">
            <v>0</v>
          </cell>
          <cell r="T85">
            <v>164.86</v>
          </cell>
          <cell r="U85">
            <v>123.58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288.44</v>
          </cell>
          <cell r="AH85">
            <v>6011.56</v>
          </cell>
          <cell r="AI85">
            <v>91.06</v>
          </cell>
          <cell r="AJ85">
            <v>163.9</v>
          </cell>
          <cell r="AK85">
            <v>639.54</v>
          </cell>
          <cell r="AL85">
            <v>104.06</v>
          </cell>
          <cell r="AM85">
            <v>126</v>
          </cell>
        </row>
        <row r="86">
          <cell r="A86" t="str">
            <v>Total Depto</v>
          </cell>
          <cell r="C86" t="str">
            <v xml:space="preserve">  -----------------------</v>
          </cell>
          <cell r="D86" t="str">
            <v xml:space="preserve">  -----------------------</v>
          </cell>
          <cell r="E86" t="str">
            <v xml:space="preserve">  -----------------------</v>
          </cell>
          <cell r="F86" t="str">
            <v xml:space="preserve">  -----------------------</v>
          </cell>
          <cell r="G86" t="str">
            <v xml:space="preserve">  -----------------------</v>
          </cell>
          <cell r="H86" t="str">
            <v xml:space="preserve">  -----------------------</v>
          </cell>
          <cell r="I86" t="str">
            <v xml:space="preserve">  -----------------------</v>
          </cell>
          <cell r="J86" t="str">
            <v xml:space="preserve">  -----------------------</v>
          </cell>
          <cell r="K86" t="str">
            <v xml:space="preserve">  -----------------------</v>
          </cell>
          <cell r="L86" t="str">
            <v xml:space="preserve">  -----------------------</v>
          </cell>
          <cell r="M86" t="str">
            <v xml:space="preserve">  -----------------------</v>
          </cell>
          <cell r="N86" t="str">
            <v xml:space="preserve">  -----------------------</v>
          </cell>
          <cell r="O86" t="str">
            <v xml:space="preserve">  -----------------------</v>
          </cell>
          <cell r="P86" t="str">
            <v xml:space="preserve">  -----------------------</v>
          </cell>
          <cell r="Q86" t="str">
            <v xml:space="preserve">  -----------------------</v>
          </cell>
          <cell r="R86" t="str">
            <v xml:space="preserve">  -----------------------</v>
          </cell>
          <cell r="S86" t="str">
            <v xml:space="preserve">  -----------------------</v>
          </cell>
          <cell r="T86" t="str">
            <v xml:space="preserve">  -----------------------</v>
          </cell>
          <cell r="U86" t="str">
            <v xml:space="preserve">  -----------------------</v>
          </cell>
          <cell r="V86" t="str">
            <v xml:space="preserve">  -----------------------</v>
          </cell>
          <cell r="W86" t="str">
            <v xml:space="preserve">  -----------------------</v>
          </cell>
          <cell r="X86" t="str">
            <v xml:space="preserve">  -----------------------</v>
          </cell>
          <cell r="Y86" t="str">
            <v xml:space="preserve">  -----------------------</v>
          </cell>
          <cell r="Z86" t="str">
            <v xml:space="preserve">  -----------------------</v>
          </cell>
          <cell r="AA86" t="str">
            <v xml:space="preserve">  -----------------------</v>
          </cell>
          <cell r="AB86" t="str">
            <v xml:space="preserve">  -----------------------</v>
          </cell>
          <cell r="AC86" t="str">
            <v xml:space="preserve">  -----------------------</v>
          </cell>
          <cell r="AD86" t="str">
            <v xml:space="preserve">  -----------------------</v>
          </cell>
          <cell r="AE86" t="str">
            <v xml:space="preserve">  -----------------------</v>
          </cell>
          <cell r="AF86" t="str">
            <v xml:space="preserve">  -----------------------</v>
          </cell>
          <cell r="AG86" t="str">
            <v xml:space="preserve">  -----------------------</v>
          </cell>
          <cell r="AH86" t="str">
            <v xml:space="preserve">  -----------------------</v>
          </cell>
          <cell r="AI86" t="str">
            <v xml:space="preserve">  -----------------------</v>
          </cell>
          <cell r="AJ86" t="str">
            <v xml:space="preserve">  -----------------------</v>
          </cell>
          <cell r="AK86" t="str">
            <v xml:space="preserve">  -----------------------</v>
          </cell>
          <cell r="AL86" t="str">
            <v xml:space="preserve">  -----------------------</v>
          </cell>
          <cell r="AM86" t="str">
            <v xml:space="preserve">  -----------------------</v>
          </cell>
        </row>
        <row r="87">
          <cell r="C87">
            <v>67452</v>
          </cell>
          <cell r="D87">
            <v>1717.81</v>
          </cell>
          <cell r="E87">
            <v>0</v>
          </cell>
          <cell r="F87">
            <v>0</v>
          </cell>
          <cell r="G87">
            <v>601.23</v>
          </cell>
          <cell r="H87">
            <v>4294.5200000000004</v>
          </cell>
          <cell r="I87">
            <v>21739.48</v>
          </cell>
          <cell r="J87">
            <v>0</v>
          </cell>
          <cell r="K87">
            <v>0</v>
          </cell>
          <cell r="L87">
            <v>95805.04</v>
          </cell>
          <cell r="M87">
            <v>15</v>
          </cell>
          <cell r="N87">
            <v>874.73</v>
          </cell>
          <cell r="O87">
            <v>0</v>
          </cell>
          <cell r="P87">
            <v>-2403.08</v>
          </cell>
          <cell r="Q87">
            <v>-239.69</v>
          </cell>
          <cell r="R87">
            <v>7587.78</v>
          </cell>
          <cell r="S87">
            <v>0</v>
          </cell>
          <cell r="T87">
            <v>5485.54</v>
          </cell>
          <cell r="U87">
            <v>2422.7199999999998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1674.83</v>
          </cell>
          <cell r="AF87">
            <v>0</v>
          </cell>
          <cell r="AG87">
            <v>10233.129999999999</v>
          </cell>
          <cell r="AH87">
            <v>85571.91</v>
          </cell>
          <cell r="AI87">
            <v>1733.08</v>
          </cell>
          <cell r="AJ87">
            <v>3119.54</v>
          </cell>
          <cell r="AK87">
            <v>8509.24</v>
          </cell>
          <cell r="AL87">
            <v>1980.66</v>
          </cell>
          <cell r="AM87">
            <v>1916.09</v>
          </cell>
        </row>
        <row r="89">
          <cell r="A89" t="str">
            <v>Departamento 4107 CDE SECRETARIA DE FINANZAS Y ADMINISTRA</v>
          </cell>
        </row>
        <row r="90">
          <cell r="A90" t="str">
            <v>00001</v>
          </cell>
          <cell r="B90" t="str">
            <v>Andrade Padilla Daniel</v>
          </cell>
          <cell r="C90">
            <v>11767.5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637.4</v>
          </cell>
          <cell r="J90">
            <v>0</v>
          </cell>
          <cell r="K90">
            <v>0</v>
          </cell>
          <cell r="L90">
            <v>12404.9</v>
          </cell>
          <cell r="M90">
            <v>0</v>
          </cell>
          <cell r="N90">
            <v>1958.36</v>
          </cell>
          <cell r="O90">
            <v>0</v>
          </cell>
          <cell r="P90">
            <v>0</v>
          </cell>
          <cell r="Q90">
            <v>0</v>
          </cell>
          <cell r="R90">
            <v>1255.02</v>
          </cell>
          <cell r="S90">
            <v>0</v>
          </cell>
          <cell r="T90">
            <v>1255.02</v>
          </cell>
          <cell r="U90">
            <v>367.44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3580.82</v>
          </cell>
          <cell r="AH90">
            <v>8824.08</v>
          </cell>
          <cell r="AI90">
            <v>252.06</v>
          </cell>
          <cell r="AJ90">
            <v>453.7</v>
          </cell>
          <cell r="AK90">
            <v>870.26</v>
          </cell>
          <cell r="AL90">
            <v>288.06</v>
          </cell>
          <cell r="AM90">
            <v>248.09</v>
          </cell>
        </row>
        <row r="91">
          <cell r="A91" t="str">
            <v>00021</v>
          </cell>
          <cell r="B91" t="str">
            <v>Rojas Lopez Miguel Angel</v>
          </cell>
          <cell r="C91">
            <v>7390.32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428.9</v>
          </cell>
          <cell r="J91">
            <v>0</v>
          </cell>
          <cell r="K91">
            <v>0</v>
          </cell>
          <cell r="L91">
            <v>7819.22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580.36</v>
          </cell>
          <cell r="S91">
            <v>0</v>
          </cell>
          <cell r="T91">
            <v>580.36</v>
          </cell>
          <cell r="U91">
            <v>228.94</v>
          </cell>
          <cell r="V91">
            <v>2495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3304.3</v>
          </cell>
          <cell r="AH91">
            <v>4514.92</v>
          </cell>
          <cell r="AI91">
            <v>160.5</v>
          </cell>
          <cell r="AJ91">
            <v>288.89999999999998</v>
          </cell>
          <cell r="AK91">
            <v>739.8</v>
          </cell>
          <cell r="AL91">
            <v>183.42</v>
          </cell>
          <cell r="AM91">
            <v>156.38</v>
          </cell>
        </row>
        <row r="92">
          <cell r="A92" t="str">
            <v>00080</v>
          </cell>
          <cell r="B92" t="str">
            <v>Romero Romero Ingrid</v>
          </cell>
          <cell r="C92">
            <v>15504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15504</v>
          </cell>
          <cell r="M92">
            <v>0</v>
          </cell>
          <cell r="N92">
            <v>3533.46</v>
          </cell>
          <cell r="O92">
            <v>0</v>
          </cell>
          <cell r="P92">
            <v>0</v>
          </cell>
          <cell r="Q92">
            <v>0</v>
          </cell>
          <cell r="R92">
            <v>1889.46</v>
          </cell>
          <cell r="S92">
            <v>0</v>
          </cell>
          <cell r="T92">
            <v>1889.46</v>
          </cell>
          <cell r="U92">
            <v>465.18</v>
          </cell>
          <cell r="V92">
            <v>2000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7888.1</v>
          </cell>
          <cell r="AH92">
            <v>7615.9</v>
          </cell>
          <cell r="AI92">
            <v>313.7</v>
          </cell>
          <cell r="AJ92">
            <v>564.66</v>
          </cell>
          <cell r="AK92">
            <v>970.64</v>
          </cell>
          <cell r="AL92">
            <v>358.52</v>
          </cell>
          <cell r="AM92">
            <v>310.08</v>
          </cell>
        </row>
        <row r="93">
          <cell r="A93" t="str">
            <v>00165</v>
          </cell>
          <cell r="B93" t="str">
            <v>Gomez Dueñas Roselia</v>
          </cell>
          <cell r="C93">
            <v>5187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280.95999999999998</v>
          </cell>
          <cell r="J93">
            <v>0</v>
          </cell>
          <cell r="K93">
            <v>0</v>
          </cell>
          <cell r="L93">
            <v>5467.96</v>
          </cell>
          <cell r="M93">
            <v>0</v>
          </cell>
          <cell r="N93">
            <v>0</v>
          </cell>
          <cell r="O93">
            <v>2211.9</v>
          </cell>
          <cell r="P93">
            <v>-294.63</v>
          </cell>
          <cell r="Q93">
            <v>-8.56</v>
          </cell>
          <cell r="R93">
            <v>329.3</v>
          </cell>
          <cell r="S93">
            <v>0</v>
          </cell>
          <cell r="T93">
            <v>43.23</v>
          </cell>
          <cell r="U93">
            <v>150.78</v>
          </cell>
          <cell r="V93">
            <v>0</v>
          </cell>
          <cell r="W93">
            <v>0</v>
          </cell>
          <cell r="X93">
            <v>8.56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2405.91</v>
          </cell>
          <cell r="AH93">
            <v>3062.05</v>
          </cell>
          <cell r="AI93">
            <v>111.1</v>
          </cell>
          <cell r="AJ93">
            <v>200</v>
          </cell>
          <cell r="AK93">
            <v>659.58</v>
          </cell>
          <cell r="AL93">
            <v>126.98</v>
          </cell>
          <cell r="AM93">
            <v>109.36</v>
          </cell>
        </row>
        <row r="94">
          <cell r="A94" t="str">
            <v>00169</v>
          </cell>
          <cell r="B94" t="str">
            <v>Tovar Lopez Rogelio</v>
          </cell>
          <cell r="C94">
            <v>15750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700</v>
          </cell>
          <cell r="J94">
            <v>0</v>
          </cell>
          <cell r="K94">
            <v>0</v>
          </cell>
          <cell r="L94">
            <v>16450</v>
          </cell>
          <cell r="M94">
            <v>0</v>
          </cell>
          <cell r="N94">
            <v>1802.24</v>
          </cell>
          <cell r="O94">
            <v>0</v>
          </cell>
          <cell r="P94">
            <v>0</v>
          </cell>
          <cell r="Q94">
            <v>0</v>
          </cell>
          <cell r="R94">
            <v>2091.52</v>
          </cell>
          <cell r="S94">
            <v>0</v>
          </cell>
          <cell r="T94">
            <v>2091.52</v>
          </cell>
          <cell r="U94">
            <v>495.3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4389.0600000000004</v>
          </cell>
          <cell r="AH94">
            <v>12060.94</v>
          </cell>
          <cell r="AI94">
            <v>332.7</v>
          </cell>
          <cell r="AJ94">
            <v>598.84</v>
          </cell>
          <cell r="AK94">
            <v>1001.58</v>
          </cell>
          <cell r="AL94">
            <v>380.22</v>
          </cell>
          <cell r="AM94">
            <v>329</v>
          </cell>
        </row>
        <row r="95">
          <cell r="A95" t="str">
            <v>00187</v>
          </cell>
          <cell r="B95" t="str">
            <v>Gallegos Negrete Rosa Elena</v>
          </cell>
          <cell r="C95">
            <v>5550</v>
          </cell>
          <cell r="D95">
            <v>1110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360.75</v>
          </cell>
          <cell r="J95">
            <v>0</v>
          </cell>
          <cell r="K95">
            <v>0</v>
          </cell>
          <cell r="L95">
            <v>7020.75</v>
          </cell>
          <cell r="M95">
            <v>0</v>
          </cell>
          <cell r="N95">
            <v>0</v>
          </cell>
          <cell r="O95">
            <v>2299.44</v>
          </cell>
          <cell r="P95">
            <v>-125.1</v>
          </cell>
          <cell r="Q95">
            <v>0</v>
          </cell>
          <cell r="R95">
            <v>493.49</v>
          </cell>
          <cell r="S95">
            <v>0</v>
          </cell>
          <cell r="T95">
            <v>368.39</v>
          </cell>
          <cell r="U95">
            <v>197.1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68.180000000000007</v>
          </cell>
          <cell r="AF95">
            <v>0</v>
          </cell>
          <cell r="AG95">
            <v>2933.11</v>
          </cell>
          <cell r="AH95">
            <v>4087.64</v>
          </cell>
          <cell r="AI95">
            <v>144.63999999999999</v>
          </cell>
          <cell r="AJ95">
            <v>260.33999999999997</v>
          </cell>
          <cell r="AK95">
            <v>695.3</v>
          </cell>
          <cell r="AL95">
            <v>165.3</v>
          </cell>
          <cell r="AM95">
            <v>140.41</v>
          </cell>
        </row>
        <row r="96">
          <cell r="A96" t="str">
            <v>00451</v>
          </cell>
          <cell r="B96" t="str">
            <v>Partida Ceja Francisco Javier</v>
          </cell>
          <cell r="C96">
            <v>9168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2000</v>
          </cell>
          <cell r="J96">
            <v>0</v>
          </cell>
          <cell r="K96">
            <v>0</v>
          </cell>
          <cell r="L96">
            <v>11168</v>
          </cell>
          <cell r="M96">
            <v>0</v>
          </cell>
          <cell r="N96">
            <v>0</v>
          </cell>
          <cell r="O96">
            <v>3368.1</v>
          </cell>
          <cell r="P96">
            <v>0</v>
          </cell>
          <cell r="Q96">
            <v>0</v>
          </cell>
          <cell r="R96">
            <v>1033.3599999999999</v>
          </cell>
          <cell r="S96">
            <v>0</v>
          </cell>
          <cell r="T96">
            <v>1033.3599999999999</v>
          </cell>
          <cell r="U96">
            <v>297.98</v>
          </cell>
          <cell r="V96">
            <v>300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4999.4399999999996</v>
          </cell>
          <cell r="AH96">
            <v>6168.56</v>
          </cell>
          <cell r="AI96">
            <v>208.28</v>
          </cell>
          <cell r="AJ96">
            <v>374.9</v>
          </cell>
          <cell r="AK96">
            <v>798.94</v>
          </cell>
          <cell r="AL96">
            <v>238.02</v>
          </cell>
          <cell r="AM96">
            <v>223.36</v>
          </cell>
        </row>
        <row r="97">
          <cell r="A97" t="str">
            <v>00461</v>
          </cell>
          <cell r="B97" t="str">
            <v>Borrayo De La Cruz Ericka Guillermina</v>
          </cell>
          <cell r="C97">
            <v>4668.3</v>
          </cell>
          <cell r="D97">
            <v>518.70000000000005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280.95999999999998</v>
          </cell>
          <cell r="J97">
            <v>0</v>
          </cell>
          <cell r="K97">
            <v>0</v>
          </cell>
          <cell r="L97">
            <v>5467.96</v>
          </cell>
          <cell r="M97">
            <v>0</v>
          </cell>
          <cell r="N97">
            <v>0</v>
          </cell>
          <cell r="O97">
            <v>0</v>
          </cell>
          <cell r="P97">
            <v>-294.63</v>
          </cell>
          <cell r="Q97">
            <v>-8.56</v>
          </cell>
          <cell r="R97">
            <v>329.3</v>
          </cell>
          <cell r="S97">
            <v>0</v>
          </cell>
          <cell r="T97">
            <v>43.23</v>
          </cell>
          <cell r="U97">
            <v>152.88</v>
          </cell>
          <cell r="V97">
            <v>0</v>
          </cell>
          <cell r="W97">
            <v>0</v>
          </cell>
          <cell r="X97">
            <v>8.56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196.11</v>
          </cell>
          <cell r="AH97">
            <v>5271.85</v>
          </cell>
          <cell r="AI97">
            <v>112.64</v>
          </cell>
          <cell r="AJ97">
            <v>202.76</v>
          </cell>
          <cell r="AK97">
            <v>661.12</v>
          </cell>
          <cell r="AL97">
            <v>128.74</v>
          </cell>
          <cell r="AM97">
            <v>109.36</v>
          </cell>
        </row>
        <row r="98">
          <cell r="A98" t="str">
            <v>00836</v>
          </cell>
          <cell r="B98" t="str">
            <v>Arredondo Zuñiga Victor Manuel</v>
          </cell>
          <cell r="C98">
            <v>6384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6384</v>
          </cell>
          <cell r="M98">
            <v>0</v>
          </cell>
          <cell r="N98">
            <v>0</v>
          </cell>
          <cell r="O98">
            <v>0</v>
          </cell>
          <cell r="P98">
            <v>-250.2</v>
          </cell>
          <cell r="Q98">
            <v>0</v>
          </cell>
          <cell r="R98">
            <v>424.2</v>
          </cell>
          <cell r="S98">
            <v>0</v>
          </cell>
          <cell r="T98">
            <v>174</v>
          </cell>
          <cell r="U98">
            <v>175.32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349.32</v>
          </cell>
          <cell r="AH98">
            <v>6034.68</v>
          </cell>
          <cell r="AI98">
            <v>129.18</v>
          </cell>
          <cell r="AJ98">
            <v>232.5</v>
          </cell>
          <cell r="AK98">
            <v>677.64</v>
          </cell>
          <cell r="AL98">
            <v>147.62</v>
          </cell>
          <cell r="AM98">
            <v>127.68</v>
          </cell>
        </row>
        <row r="99">
          <cell r="A99" t="str">
            <v>00839</v>
          </cell>
          <cell r="B99" t="str">
            <v>Reyes Granada Araceli Janeth</v>
          </cell>
          <cell r="C99">
            <v>11700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5332.84</v>
          </cell>
          <cell r="J99">
            <v>0</v>
          </cell>
          <cell r="K99">
            <v>0</v>
          </cell>
          <cell r="L99">
            <v>17032.84</v>
          </cell>
          <cell r="M99">
            <v>0</v>
          </cell>
          <cell r="N99">
            <v>2242.64</v>
          </cell>
          <cell r="O99">
            <v>0</v>
          </cell>
          <cell r="P99">
            <v>0</v>
          </cell>
          <cell r="Q99">
            <v>0</v>
          </cell>
          <cell r="R99">
            <v>2216.02</v>
          </cell>
          <cell r="S99">
            <v>0</v>
          </cell>
          <cell r="T99">
            <v>2216.02</v>
          </cell>
          <cell r="U99">
            <v>427.3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4885.96</v>
          </cell>
          <cell r="AH99">
            <v>12146.88</v>
          </cell>
          <cell r="AI99">
            <v>289.82</v>
          </cell>
          <cell r="AJ99">
            <v>521.66</v>
          </cell>
          <cell r="AK99">
            <v>931.72</v>
          </cell>
          <cell r="AL99">
            <v>331.22</v>
          </cell>
          <cell r="AM99">
            <v>340.66</v>
          </cell>
        </row>
        <row r="100">
          <cell r="A100" t="str">
            <v>00840</v>
          </cell>
          <cell r="B100" t="str">
            <v>Navarro Villa Lorena</v>
          </cell>
          <cell r="C100">
            <v>9600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4795.58</v>
          </cell>
          <cell r="J100">
            <v>0</v>
          </cell>
          <cell r="K100">
            <v>0</v>
          </cell>
          <cell r="L100">
            <v>14395.58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1652.7</v>
          </cell>
          <cell r="S100">
            <v>0</v>
          </cell>
          <cell r="T100">
            <v>1652.7</v>
          </cell>
          <cell r="U100">
            <v>344.78</v>
          </cell>
          <cell r="V100">
            <v>250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2247.48</v>
          </cell>
          <cell r="AH100">
            <v>12148.1</v>
          </cell>
          <cell r="AI100">
            <v>237.76</v>
          </cell>
          <cell r="AJ100">
            <v>427.98</v>
          </cell>
          <cell r="AK100">
            <v>846.98</v>
          </cell>
          <cell r="AL100">
            <v>271.74</v>
          </cell>
          <cell r="AM100">
            <v>287.92</v>
          </cell>
        </row>
        <row r="101">
          <cell r="A101" t="str">
            <v>00842</v>
          </cell>
          <cell r="B101" t="str">
            <v>Mendez Salcedo Jorge Alberto</v>
          </cell>
          <cell r="C101">
            <v>10440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6989.48</v>
          </cell>
          <cell r="J101">
            <v>0</v>
          </cell>
          <cell r="K101">
            <v>0</v>
          </cell>
          <cell r="L101">
            <v>17429.48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2300.7399999999998</v>
          </cell>
          <cell r="S101">
            <v>0</v>
          </cell>
          <cell r="T101">
            <v>2300.7399999999998</v>
          </cell>
          <cell r="U101">
            <v>499.94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2800.68</v>
          </cell>
          <cell r="AH101">
            <v>14628.8</v>
          </cell>
          <cell r="AI101">
            <v>335.62</v>
          </cell>
          <cell r="AJ101">
            <v>604.12</v>
          </cell>
          <cell r="AK101">
            <v>1006.36</v>
          </cell>
          <cell r="AL101">
            <v>383.58</v>
          </cell>
          <cell r="AM101">
            <v>348.58</v>
          </cell>
        </row>
        <row r="102">
          <cell r="A102" t="str">
            <v>00855</v>
          </cell>
          <cell r="B102" t="str">
            <v>Luna Medrano Cesar Alejandro</v>
          </cell>
          <cell r="C102">
            <v>7500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3595.58</v>
          </cell>
          <cell r="J102">
            <v>0</v>
          </cell>
          <cell r="K102">
            <v>0</v>
          </cell>
          <cell r="L102">
            <v>11095.58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1021.68</v>
          </cell>
          <cell r="S102">
            <v>0</v>
          </cell>
          <cell r="T102">
            <v>1021.68</v>
          </cell>
          <cell r="U102">
            <v>299.39999999999998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1321.08</v>
          </cell>
          <cell r="AH102">
            <v>9774.5</v>
          </cell>
          <cell r="AI102">
            <v>209.16</v>
          </cell>
          <cell r="AJ102">
            <v>376.48</v>
          </cell>
          <cell r="AK102">
            <v>800.38</v>
          </cell>
          <cell r="AL102">
            <v>239.04</v>
          </cell>
          <cell r="AM102">
            <v>221.92</v>
          </cell>
        </row>
        <row r="103">
          <cell r="A103" t="str">
            <v>00861</v>
          </cell>
          <cell r="B103" t="str">
            <v>Cuellar Hernandez Rocio Elizabeth</v>
          </cell>
          <cell r="C103">
            <v>4251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2500</v>
          </cell>
          <cell r="J103">
            <v>0</v>
          </cell>
          <cell r="K103">
            <v>0</v>
          </cell>
          <cell r="L103">
            <v>6751</v>
          </cell>
          <cell r="M103">
            <v>0</v>
          </cell>
          <cell r="N103">
            <v>0</v>
          </cell>
          <cell r="O103">
            <v>0</v>
          </cell>
          <cell r="P103">
            <v>-250.2</v>
          </cell>
          <cell r="Q103">
            <v>0</v>
          </cell>
          <cell r="R103">
            <v>464.14</v>
          </cell>
          <cell r="S103">
            <v>0</v>
          </cell>
          <cell r="T103">
            <v>213.94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213.94</v>
          </cell>
          <cell r="AH103">
            <v>6537.06</v>
          </cell>
          <cell r="AI103">
            <v>177.12</v>
          </cell>
          <cell r="AJ103">
            <v>318.8</v>
          </cell>
          <cell r="AK103">
            <v>725.58</v>
          </cell>
          <cell r="AL103">
            <v>149.13999999999999</v>
          </cell>
          <cell r="AM103">
            <v>135.02000000000001</v>
          </cell>
        </row>
        <row r="104">
          <cell r="A104" t="str">
            <v>00862</v>
          </cell>
          <cell r="B104" t="str">
            <v>Ortiz Gallardo Yuri Ernestina</v>
          </cell>
          <cell r="C104">
            <v>4251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2500</v>
          </cell>
          <cell r="J104">
            <v>0</v>
          </cell>
          <cell r="K104">
            <v>0</v>
          </cell>
          <cell r="L104">
            <v>6751</v>
          </cell>
          <cell r="M104">
            <v>0</v>
          </cell>
          <cell r="N104">
            <v>0</v>
          </cell>
          <cell r="O104">
            <v>0</v>
          </cell>
          <cell r="P104">
            <v>-250.2</v>
          </cell>
          <cell r="Q104">
            <v>0</v>
          </cell>
          <cell r="R104">
            <v>464.14</v>
          </cell>
          <cell r="S104">
            <v>0</v>
          </cell>
          <cell r="T104">
            <v>213.94</v>
          </cell>
          <cell r="U104">
            <v>0</v>
          </cell>
          <cell r="V104">
            <v>2000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2213.94</v>
          </cell>
          <cell r="AH104">
            <v>4537.0600000000004</v>
          </cell>
          <cell r="AI104">
            <v>177.12</v>
          </cell>
          <cell r="AJ104">
            <v>318.8</v>
          </cell>
          <cell r="AK104">
            <v>725.58</v>
          </cell>
          <cell r="AL104">
            <v>149.13999999999999</v>
          </cell>
          <cell r="AM104">
            <v>135.02000000000001</v>
          </cell>
        </row>
        <row r="105">
          <cell r="A105" t="str">
            <v>00863</v>
          </cell>
          <cell r="B105" t="str">
            <v>Larios Calvario Manuel</v>
          </cell>
          <cell r="C105">
            <v>6999.9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1476.42</v>
          </cell>
          <cell r="J105">
            <v>0</v>
          </cell>
          <cell r="K105">
            <v>0</v>
          </cell>
          <cell r="L105">
            <v>8476.32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651.86</v>
          </cell>
          <cell r="S105">
            <v>0</v>
          </cell>
          <cell r="T105">
            <v>651.86</v>
          </cell>
          <cell r="U105">
            <v>233.98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885.84</v>
          </cell>
          <cell r="AH105">
            <v>7590.48</v>
          </cell>
          <cell r="AI105">
            <v>167.9</v>
          </cell>
          <cell r="AJ105">
            <v>302.22000000000003</v>
          </cell>
          <cell r="AK105">
            <v>733.2</v>
          </cell>
          <cell r="AL105">
            <v>191.9</v>
          </cell>
          <cell r="AM105">
            <v>169.52</v>
          </cell>
        </row>
        <row r="106">
          <cell r="A106" t="str">
            <v>00879</v>
          </cell>
          <cell r="B106" t="str">
            <v>Santana Aguilar Maria Felix</v>
          </cell>
          <cell r="C106">
            <v>7500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2395.58</v>
          </cell>
          <cell r="J106">
            <v>0</v>
          </cell>
          <cell r="K106">
            <v>0</v>
          </cell>
          <cell r="L106">
            <v>9895.58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827.12</v>
          </cell>
          <cell r="S106">
            <v>0</v>
          </cell>
          <cell r="T106">
            <v>827.12</v>
          </cell>
          <cell r="U106">
            <v>275.95999999999998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1103.08</v>
          </cell>
          <cell r="AH106">
            <v>8792.5</v>
          </cell>
          <cell r="AI106">
            <v>194.38</v>
          </cell>
          <cell r="AJ106">
            <v>349.9</v>
          </cell>
          <cell r="AK106">
            <v>776.34</v>
          </cell>
          <cell r="AL106">
            <v>222.16</v>
          </cell>
          <cell r="AM106">
            <v>197.92</v>
          </cell>
        </row>
        <row r="107">
          <cell r="A107" t="str">
            <v>00885</v>
          </cell>
          <cell r="B107" t="str">
            <v>Homs Tirado Maria Elena</v>
          </cell>
          <cell r="C107">
            <v>10440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6989.48</v>
          </cell>
          <cell r="J107">
            <v>0</v>
          </cell>
          <cell r="K107">
            <v>0</v>
          </cell>
          <cell r="L107">
            <v>17429.48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2300.7399999999998</v>
          </cell>
          <cell r="S107">
            <v>0</v>
          </cell>
          <cell r="T107">
            <v>2300.7399999999998</v>
          </cell>
          <cell r="U107">
            <v>499.94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2800.68</v>
          </cell>
          <cell r="AH107">
            <v>14628.8</v>
          </cell>
          <cell r="AI107">
            <v>335.62</v>
          </cell>
          <cell r="AJ107">
            <v>604.12</v>
          </cell>
          <cell r="AK107">
            <v>1006.36</v>
          </cell>
          <cell r="AL107">
            <v>383.58</v>
          </cell>
          <cell r="AM107">
            <v>348.58</v>
          </cell>
        </row>
        <row r="108">
          <cell r="A108" t="str">
            <v>00886</v>
          </cell>
          <cell r="B108" t="str">
            <v>Robles Limon Carlos Guillermo</v>
          </cell>
          <cell r="C108">
            <v>4500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7940</v>
          </cell>
          <cell r="J108">
            <v>0</v>
          </cell>
          <cell r="K108">
            <v>0</v>
          </cell>
          <cell r="L108">
            <v>12440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1261.32</v>
          </cell>
          <cell r="S108">
            <v>0</v>
          </cell>
          <cell r="T108">
            <v>1261.32</v>
          </cell>
          <cell r="U108">
            <v>254.4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1515.72</v>
          </cell>
          <cell r="AH108">
            <v>10924.28</v>
          </cell>
          <cell r="AI108">
            <v>180.78</v>
          </cell>
          <cell r="AJ108">
            <v>325.42</v>
          </cell>
          <cell r="AK108">
            <v>754.2</v>
          </cell>
          <cell r="AL108">
            <v>206.62</v>
          </cell>
          <cell r="AM108">
            <v>248.8</v>
          </cell>
        </row>
        <row r="109">
          <cell r="A109" t="str">
            <v>00910</v>
          </cell>
          <cell r="B109" t="str">
            <v>Rodriguez Prudencio Brenda Citlali</v>
          </cell>
          <cell r="C109">
            <v>4500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2500</v>
          </cell>
          <cell r="J109">
            <v>0</v>
          </cell>
          <cell r="K109">
            <v>0</v>
          </cell>
          <cell r="L109">
            <v>7000</v>
          </cell>
          <cell r="M109">
            <v>0</v>
          </cell>
          <cell r="N109">
            <v>0</v>
          </cell>
          <cell r="O109">
            <v>0</v>
          </cell>
          <cell r="P109">
            <v>-250.2</v>
          </cell>
          <cell r="Q109">
            <v>0</v>
          </cell>
          <cell r="R109">
            <v>491.22</v>
          </cell>
          <cell r="S109">
            <v>0</v>
          </cell>
          <cell r="T109">
            <v>241.02</v>
          </cell>
          <cell r="U109">
            <v>168.86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409.88</v>
          </cell>
          <cell r="AH109">
            <v>6590.12</v>
          </cell>
          <cell r="AI109">
            <v>124.42</v>
          </cell>
          <cell r="AJ109">
            <v>223.96</v>
          </cell>
          <cell r="AK109">
            <v>672.9</v>
          </cell>
          <cell r="AL109">
            <v>142.19999999999999</v>
          </cell>
          <cell r="AM109">
            <v>140</v>
          </cell>
        </row>
        <row r="110">
          <cell r="A110" t="str">
            <v>00911</v>
          </cell>
          <cell r="B110" t="str">
            <v>Galaviz Hernandez Nayeli Alejandra</v>
          </cell>
          <cell r="C110">
            <v>4500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3200</v>
          </cell>
          <cell r="J110">
            <v>0</v>
          </cell>
          <cell r="K110">
            <v>0</v>
          </cell>
          <cell r="L110">
            <v>7700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567.38</v>
          </cell>
          <cell r="S110">
            <v>0</v>
          </cell>
          <cell r="T110">
            <v>567.38</v>
          </cell>
          <cell r="U110">
            <v>168.86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736.24</v>
          </cell>
          <cell r="AH110">
            <v>6963.76</v>
          </cell>
          <cell r="AI110">
            <v>124.42</v>
          </cell>
          <cell r="AJ110">
            <v>223.96</v>
          </cell>
          <cell r="AK110">
            <v>672.9</v>
          </cell>
          <cell r="AL110">
            <v>142.19999999999999</v>
          </cell>
          <cell r="AM110">
            <v>154</v>
          </cell>
        </row>
        <row r="111">
          <cell r="A111" t="str">
            <v>00914</v>
          </cell>
          <cell r="B111" t="str">
            <v>Hermosillo Sandoval Valentin</v>
          </cell>
          <cell r="C111">
            <v>4500</v>
          </cell>
          <cell r="D111">
            <v>863.01</v>
          </cell>
          <cell r="E111">
            <v>0</v>
          </cell>
          <cell r="F111">
            <v>0</v>
          </cell>
          <cell r="G111">
            <v>302.05</v>
          </cell>
          <cell r="H111">
            <v>2157.5300000000002</v>
          </cell>
          <cell r="I111">
            <v>5640</v>
          </cell>
          <cell r="J111">
            <v>0</v>
          </cell>
          <cell r="K111">
            <v>0</v>
          </cell>
          <cell r="L111">
            <v>13462.59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1030.8599999999999</v>
          </cell>
          <cell r="S111">
            <v>0</v>
          </cell>
          <cell r="T111">
            <v>1030.8599999999999</v>
          </cell>
          <cell r="U111">
            <v>187.7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1218.56</v>
          </cell>
          <cell r="AH111">
            <v>12244.03</v>
          </cell>
          <cell r="AI111">
            <v>138.30000000000001</v>
          </cell>
          <cell r="AJ111">
            <v>248.94</v>
          </cell>
          <cell r="AK111">
            <v>686.78</v>
          </cell>
          <cell r="AL111">
            <v>158.06</v>
          </cell>
          <cell r="AM111">
            <v>269.25</v>
          </cell>
        </row>
        <row r="112">
          <cell r="A112" t="str">
            <v>00917</v>
          </cell>
          <cell r="B112" t="str">
            <v>Plazola Gomez Lucia Mercedes</v>
          </cell>
          <cell r="C112">
            <v>4500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2500</v>
          </cell>
          <cell r="J112">
            <v>0</v>
          </cell>
          <cell r="K112">
            <v>0</v>
          </cell>
          <cell r="L112">
            <v>7000</v>
          </cell>
          <cell r="M112">
            <v>0</v>
          </cell>
          <cell r="N112">
            <v>0</v>
          </cell>
          <cell r="O112">
            <v>0</v>
          </cell>
          <cell r="P112">
            <v>-250.2</v>
          </cell>
          <cell r="Q112">
            <v>0</v>
          </cell>
          <cell r="R112">
            <v>491.22</v>
          </cell>
          <cell r="S112">
            <v>0</v>
          </cell>
          <cell r="T112">
            <v>241.02</v>
          </cell>
          <cell r="U112">
            <v>153.76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394.78</v>
          </cell>
          <cell r="AH112">
            <v>6605.22</v>
          </cell>
          <cell r="AI112">
            <v>113.3</v>
          </cell>
          <cell r="AJ112">
            <v>203.94</v>
          </cell>
          <cell r="AK112">
            <v>661.78</v>
          </cell>
          <cell r="AL112">
            <v>129.47999999999999</v>
          </cell>
          <cell r="AM112">
            <v>140</v>
          </cell>
        </row>
        <row r="113">
          <cell r="A113" t="str">
            <v>00918</v>
          </cell>
          <cell r="B113" t="str">
            <v>Obregon Estudillo Johana Lizbeth</v>
          </cell>
          <cell r="C113">
            <v>4500</v>
          </cell>
          <cell r="D113">
            <v>597.95000000000005</v>
          </cell>
          <cell r="E113">
            <v>0</v>
          </cell>
          <cell r="F113">
            <v>0</v>
          </cell>
          <cell r="G113">
            <v>261.77999999999997</v>
          </cell>
          <cell r="H113">
            <v>1869.86</v>
          </cell>
          <cell r="I113">
            <v>3500</v>
          </cell>
          <cell r="J113">
            <v>0</v>
          </cell>
          <cell r="K113">
            <v>0</v>
          </cell>
          <cell r="L113">
            <v>10729.59</v>
          </cell>
          <cell r="M113">
            <v>0</v>
          </cell>
          <cell r="N113">
            <v>0</v>
          </cell>
          <cell r="O113">
            <v>0</v>
          </cell>
          <cell r="P113">
            <v>-125.1</v>
          </cell>
          <cell r="Q113">
            <v>0</v>
          </cell>
          <cell r="R113">
            <v>683.2</v>
          </cell>
          <cell r="S113">
            <v>0</v>
          </cell>
          <cell r="T113">
            <v>558.1</v>
          </cell>
          <cell r="U113">
            <v>156.56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125.1</v>
          </cell>
          <cell r="AC113">
            <v>-125.1</v>
          </cell>
          <cell r="AD113">
            <v>125.1</v>
          </cell>
          <cell r="AE113">
            <v>0</v>
          </cell>
          <cell r="AF113">
            <v>0</v>
          </cell>
          <cell r="AG113">
            <v>839.76</v>
          </cell>
          <cell r="AH113">
            <v>9889.83</v>
          </cell>
          <cell r="AI113">
            <v>115.38</v>
          </cell>
          <cell r="AJ113">
            <v>207.68</v>
          </cell>
          <cell r="AK113">
            <v>663.84</v>
          </cell>
          <cell r="AL113">
            <v>131.86000000000001</v>
          </cell>
          <cell r="AM113">
            <v>214.59</v>
          </cell>
        </row>
        <row r="114">
          <cell r="A114" t="str">
            <v>00932</v>
          </cell>
          <cell r="B114" t="str">
            <v>Hernandez Ororzco Michel Cecilia</v>
          </cell>
          <cell r="C114">
            <v>4500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2500</v>
          </cell>
          <cell r="J114">
            <v>0</v>
          </cell>
          <cell r="K114">
            <v>0</v>
          </cell>
          <cell r="L114">
            <v>7000</v>
          </cell>
          <cell r="M114">
            <v>0</v>
          </cell>
          <cell r="N114">
            <v>0</v>
          </cell>
          <cell r="O114">
            <v>0</v>
          </cell>
          <cell r="P114">
            <v>-250.2</v>
          </cell>
          <cell r="Q114">
            <v>0</v>
          </cell>
          <cell r="R114">
            <v>491.22</v>
          </cell>
          <cell r="S114">
            <v>0</v>
          </cell>
          <cell r="T114">
            <v>241.02</v>
          </cell>
          <cell r="U114">
            <v>138.68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379.7</v>
          </cell>
          <cell r="AH114">
            <v>6620.3</v>
          </cell>
          <cell r="AI114">
            <v>102.18</v>
          </cell>
          <cell r="AJ114">
            <v>183.92</v>
          </cell>
          <cell r="AK114">
            <v>650.66</v>
          </cell>
          <cell r="AL114">
            <v>116.78</v>
          </cell>
          <cell r="AM114">
            <v>140</v>
          </cell>
        </row>
        <row r="115">
          <cell r="A115" t="str">
            <v>00933</v>
          </cell>
          <cell r="B115" t="str">
            <v>Gallardo Flores Emmanuel Alejandro</v>
          </cell>
          <cell r="C115">
            <v>4500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2500</v>
          </cell>
          <cell r="J115">
            <v>0</v>
          </cell>
          <cell r="K115">
            <v>0</v>
          </cell>
          <cell r="L115">
            <v>7000</v>
          </cell>
          <cell r="M115">
            <v>0</v>
          </cell>
          <cell r="N115">
            <v>0</v>
          </cell>
          <cell r="O115">
            <v>0</v>
          </cell>
          <cell r="P115">
            <v>-250.2</v>
          </cell>
          <cell r="Q115">
            <v>0</v>
          </cell>
          <cell r="R115">
            <v>491.22</v>
          </cell>
          <cell r="S115">
            <v>0</v>
          </cell>
          <cell r="T115">
            <v>241.02</v>
          </cell>
          <cell r="U115">
            <v>135.66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376.68</v>
          </cell>
          <cell r="AH115">
            <v>6623.32</v>
          </cell>
          <cell r="AI115">
            <v>99.94</v>
          </cell>
          <cell r="AJ115">
            <v>179.9</v>
          </cell>
          <cell r="AK115">
            <v>648.41999999999996</v>
          </cell>
          <cell r="AL115">
            <v>114.22</v>
          </cell>
          <cell r="AM115">
            <v>140</v>
          </cell>
        </row>
        <row r="116">
          <cell r="A116" t="str">
            <v>00936</v>
          </cell>
          <cell r="B116" t="str">
            <v>Hernandez Arriaga Erik Daniel</v>
          </cell>
          <cell r="C116">
            <v>4500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3700</v>
          </cell>
          <cell r="J116">
            <v>0</v>
          </cell>
          <cell r="K116">
            <v>0</v>
          </cell>
          <cell r="L116">
            <v>8200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621.78</v>
          </cell>
          <cell r="S116">
            <v>0</v>
          </cell>
          <cell r="T116">
            <v>621.78</v>
          </cell>
          <cell r="U116">
            <v>123.58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745.36</v>
          </cell>
          <cell r="AH116">
            <v>7454.64</v>
          </cell>
          <cell r="AI116">
            <v>91.06</v>
          </cell>
          <cell r="AJ116">
            <v>163.9</v>
          </cell>
          <cell r="AK116">
            <v>639.54</v>
          </cell>
          <cell r="AL116">
            <v>104.06</v>
          </cell>
          <cell r="AM116">
            <v>164</v>
          </cell>
        </row>
        <row r="117">
          <cell r="A117" t="str">
            <v>00937</v>
          </cell>
          <cell r="B117" t="str">
            <v>Nuño Flores Juan Carlos</v>
          </cell>
          <cell r="C117">
            <v>4500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2500</v>
          </cell>
          <cell r="J117">
            <v>0</v>
          </cell>
          <cell r="K117">
            <v>0</v>
          </cell>
          <cell r="L117">
            <v>7000</v>
          </cell>
          <cell r="M117">
            <v>0</v>
          </cell>
          <cell r="N117">
            <v>0</v>
          </cell>
          <cell r="O117">
            <v>0</v>
          </cell>
          <cell r="P117">
            <v>-250.2</v>
          </cell>
          <cell r="Q117">
            <v>0</v>
          </cell>
          <cell r="R117">
            <v>491.22</v>
          </cell>
          <cell r="S117">
            <v>0</v>
          </cell>
          <cell r="T117">
            <v>241.02</v>
          </cell>
          <cell r="U117">
            <v>123.58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364.6</v>
          </cell>
          <cell r="AH117">
            <v>6635.4</v>
          </cell>
          <cell r="AI117">
            <v>91.06</v>
          </cell>
          <cell r="AJ117">
            <v>163.9</v>
          </cell>
          <cell r="AK117">
            <v>639.54</v>
          </cell>
          <cell r="AL117">
            <v>104.06</v>
          </cell>
          <cell r="AM117">
            <v>140</v>
          </cell>
        </row>
        <row r="118">
          <cell r="A118" t="str">
            <v>00940</v>
          </cell>
          <cell r="B118" t="str">
            <v>Alvarez Rostro Laura Patricia</v>
          </cell>
          <cell r="C118">
            <v>1988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1988</v>
          </cell>
          <cell r="M118">
            <v>0</v>
          </cell>
          <cell r="N118">
            <v>0</v>
          </cell>
          <cell r="O118">
            <v>0</v>
          </cell>
          <cell r="P118">
            <v>-188.71</v>
          </cell>
          <cell r="Q118">
            <v>-75.73</v>
          </cell>
          <cell r="R118">
            <v>112.99</v>
          </cell>
          <cell r="S118">
            <v>0</v>
          </cell>
          <cell r="T118">
            <v>0</v>
          </cell>
          <cell r="U118">
            <v>58.5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-17.23</v>
          </cell>
          <cell r="AH118">
            <v>2005.23</v>
          </cell>
          <cell r="AI118">
            <v>43.1</v>
          </cell>
          <cell r="AJ118">
            <v>77.58</v>
          </cell>
          <cell r="AK118">
            <v>317.33999999999997</v>
          </cell>
          <cell r="AL118">
            <v>49.25</v>
          </cell>
          <cell r="AM118">
            <v>39.76</v>
          </cell>
        </row>
        <row r="119">
          <cell r="A119" t="str">
            <v>Total Depto</v>
          </cell>
          <cell r="C119" t="str">
            <v xml:space="preserve">  -----------------------</v>
          </cell>
          <cell r="D119" t="str">
            <v xml:space="preserve">  -----------------------</v>
          </cell>
          <cell r="E119" t="str">
            <v xml:space="preserve">  -----------------------</v>
          </cell>
          <cell r="F119" t="str">
            <v xml:space="preserve">  -----------------------</v>
          </cell>
          <cell r="G119" t="str">
            <v xml:space="preserve">  -----------------------</v>
          </cell>
          <cell r="H119" t="str">
            <v xml:space="preserve">  -----------------------</v>
          </cell>
          <cell r="I119" t="str">
            <v xml:space="preserve">  -----------------------</v>
          </cell>
          <cell r="J119" t="str">
            <v xml:space="preserve">  -----------------------</v>
          </cell>
          <cell r="K119" t="str">
            <v xml:space="preserve">  -----------------------</v>
          </cell>
          <cell r="L119" t="str">
            <v xml:space="preserve">  -----------------------</v>
          </cell>
          <cell r="M119" t="str">
            <v xml:space="preserve">  -----------------------</v>
          </cell>
          <cell r="N119" t="str">
            <v xml:space="preserve">  -----------------------</v>
          </cell>
          <cell r="O119" t="str">
            <v xml:space="preserve">  -----------------------</v>
          </cell>
          <cell r="P119" t="str">
            <v xml:space="preserve">  -----------------------</v>
          </cell>
          <cell r="Q119" t="str">
            <v xml:space="preserve">  -----------------------</v>
          </cell>
          <cell r="R119" t="str">
            <v xml:space="preserve">  -----------------------</v>
          </cell>
          <cell r="S119" t="str">
            <v xml:space="preserve">  -----------------------</v>
          </cell>
          <cell r="T119" t="str">
            <v xml:space="preserve">  -----------------------</v>
          </cell>
          <cell r="U119" t="str">
            <v xml:space="preserve">  -----------------------</v>
          </cell>
          <cell r="V119" t="str">
            <v xml:space="preserve">  -----------------------</v>
          </cell>
          <cell r="W119" t="str">
            <v xml:space="preserve">  -----------------------</v>
          </cell>
          <cell r="X119" t="str">
            <v xml:space="preserve">  -----------------------</v>
          </cell>
          <cell r="Y119" t="str">
            <v xml:space="preserve">  -----------------------</v>
          </cell>
          <cell r="Z119" t="str">
            <v xml:space="preserve">  -----------------------</v>
          </cell>
          <cell r="AA119" t="str">
            <v xml:space="preserve">  -----------------------</v>
          </cell>
          <cell r="AB119" t="str">
            <v xml:space="preserve">  -----------------------</v>
          </cell>
          <cell r="AC119" t="str">
            <v xml:space="preserve">  -----------------------</v>
          </cell>
          <cell r="AD119" t="str">
            <v xml:space="preserve">  -----------------------</v>
          </cell>
          <cell r="AE119" t="str">
            <v xml:space="preserve">  -----------------------</v>
          </cell>
          <cell r="AF119" t="str">
            <v xml:space="preserve">  -----------------------</v>
          </cell>
          <cell r="AG119" t="str">
            <v xml:space="preserve">  -----------------------</v>
          </cell>
          <cell r="AH119" t="str">
            <v xml:space="preserve">  -----------------------</v>
          </cell>
          <cell r="AI119" t="str">
            <v xml:space="preserve">  -----------------------</v>
          </cell>
          <cell r="AJ119" t="str">
            <v xml:space="preserve">  -----------------------</v>
          </cell>
          <cell r="AK119" t="str">
            <v xml:space="preserve">  -----------------------</v>
          </cell>
          <cell r="AL119" t="str">
            <v xml:space="preserve">  -----------------------</v>
          </cell>
          <cell r="AM119" t="str">
            <v xml:space="preserve">  -----------------------</v>
          </cell>
        </row>
        <row r="120">
          <cell r="C120">
            <v>201039.02</v>
          </cell>
          <cell r="D120">
            <v>3089.66</v>
          </cell>
          <cell r="E120">
            <v>0</v>
          </cell>
          <cell r="F120">
            <v>0</v>
          </cell>
          <cell r="G120">
            <v>563.83000000000004</v>
          </cell>
          <cell r="H120">
            <v>4027.39</v>
          </cell>
          <cell r="I120">
            <v>77743.929999999993</v>
          </cell>
          <cell r="J120">
            <v>0</v>
          </cell>
          <cell r="K120">
            <v>0</v>
          </cell>
          <cell r="L120">
            <v>286463.83</v>
          </cell>
          <cell r="M120">
            <v>0</v>
          </cell>
          <cell r="N120">
            <v>9536.7000000000007</v>
          </cell>
          <cell r="O120">
            <v>7879.44</v>
          </cell>
          <cell r="P120">
            <v>-3029.77</v>
          </cell>
          <cell r="Q120">
            <v>-92.85</v>
          </cell>
          <cell r="R120">
            <v>27058.78</v>
          </cell>
          <cell r="S120">
            <v>0</v>
          </cell>
          <cell r="T120">
            <v>24121.85</v>
          </cell>
          <cell r="U120">
            <v>6782.36</v>
          </cell>
          <cell r="V120">
            <v>7045</v>
          </cell>
          <cell r="W120">
            <v>0</v>
          </cell>
          <cell r="X120">
            <v>17.12</v>
          </cell>
          <cell r="Y120">
            <v>0</v>
          </cell>
          <cell r="Z120">
            <v>0</v>
          </cell>
          <cell r="AA120">
            <v>0</v>
          </cell>
          <cell r="AB120">
            <v>125.1</v>
          </cell>
          <cell r="AC120">
            <v>-125.1</v>
          </cell>
          <cell r="AD120">
            <v>125.1</v>
          </cell>
          <cell r="AE120">
            <v>68.180000000000007</v>
          </cell>
          <cell r="AF120">
            <v>0</v>
          </cell>
          <cell r="AG120">
            <v>55482.9</v>
          </cell>
          <cell r="AH120">
            <v>230980.93</v>
          </cell>
          <cell r="AI120">
            <v>5113.24</v>
          </cell>
          <cell r="AJ120">
            <v>9203.7800000000007</v>
          </cell>
          <cell r="AK120">
            <v>21635.26</v>
          </cell>
          <cell r="AL120">
            <v>5737.17</v>
          </cell>
          <cell r="AM120">
            <v>5729.26</v>
          </cell>
        </row>
        <row r="122">
          <cell r="A122" t="str">
            <v>Departamento 4108 CDE SECRETARIA DE GESTION SOCIAL</v>
          </cell>
        </row>
        <row r="123">
          <cell r="A123" t="str">
            <v>00860</v>
          </cell>
          <cell r="B123" t="str">
            <v>De La Torre Gonzalez Juan Carlos</v>
          </cell>
          <cell r="C123">
            <v>10440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6989.48</v>
          </cell>
          <cell r="J123">
            <v>0</v>
          </cell>
          <cell r="K123">
            <v>0</v>
          </cell>
          <cell r="L123">
            <v>17429.48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2300.7399999999998</v>
          </cell>
          <cell r="S123">
            <v>0</v>
          </cell>
          <cell r="T123">
            <v>2300.7399999999998</v>
          </cell>
          <cell r="U123">
            <v>357.48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2658.22</v>
          </cell>
          <cell r="AH123">
            <v>14771.26</v>
          </cell>
          <cell r="AI123">
            <v>245.78</v>
          </cell>
          <cell r="AJ123">
            <v>442.42</v>
          </cell>
          <cell r="AK123">
            <v>860.06</v>
          </cell>
          <cell r="AL123">
            <v>280.89999999999998</v>
          </cell>
          <cell r="AM123">
            <v>348.58</v>
          </cell>
        </row>
        <row r="124">
          <cell r="A124" t="str">
            <v>Total Depto</v>
          </cell>
          <cell r="C124" t="str">
            <v xml:space="preserve">  -----------------------</v>
          </cell>
          <cell r="D124" t="str">
            <v xml:space="preserve">  -----------------------</v>
          </cell>
          <cell r="E124" t="str">
            <v xml:space="preserve">  -----------------------</v>
          </cell>
          <cell r="F124" t="str">
            <v xml:space="preserve">  -----------------------</v>
          </cell>
          <cell r="G124" t="str">
            <v xml:space="preserve">  -----------------------</v>
          </cell>
          <cell r="H124" t="str">
            <v xml:space="preserve">  -----------------------</v>
          </cell>
          <cell r="I124" t="str">
            <v xml:space="preserve">  -----------------------</v>
          </cell>
          <cell r="J124" t="str">
            <v xml:space="preserve">  -----------------------</v>
          </cell>
          <cell r="K124" t="str">
            <v xml:space="preserve">  -----------------------</v>
          </cell>
          <cell r="L124" t="str">
            <v xml:space="preserve">  -----------------------</v>
          </cell>
          <cell r="M124" t="str">
            <v xml:space="preserve">  -----------------------</v>
          </cell>
          <cell r="N124" t="str">
            <v xml:space="preserve">  -----------------------</v>
          </cell>
          <cell r="O124" t="str">
            <v xml:space="preserve">  -----------------------</v>
          </cell>
          <cell r="P124" t="str">
            <v xml:space="preserve">  -----------------------</v>
          </cell>
          <cell r="Q124" t="str">
            <v xml:space="preserve">  -----------------------</v>
          </cell>
          <cell r="R124" t="str">
            <v xml:space="preserve">  -----------------------</v>
          </cell>
          <cell r="S124" t="str">
            <v xml:space="preserve">  -----------------------</v>
          </cell>
          <cell r="T124" t="str">
            <v xml:space="preserve">  -----------------------</v>
          </cell>
          <cell r="U124" t="str">
            <v xml:space="preserve">  -----------------------</v>
          </cell>
          <cell r="V124" t="str">
            <v xml:space="preserve">  -----------------------</v>
          </cell>
          <cell r="W124" t="str">
            <v xml:space="preserve">  -----------------------</v>
          </cell>
          <cell r="X124" t="str">
            <v xml:space="preserve">  -----------------------</v>
          </cell>
          <cell r="Y124" t="str">
            <v xml:space="preserve">  -----------------------</v>
          </cell>
          <cell r="Z124" t="str">
            <v xml:space="preserve">  -----------------------</v>
          </cell>
          <cell r="AA124" t="str">
            <v xml:space="preserve">  -----------------------</v>
          </cell>
          <cell r="AB124" t="str">
            <v xml:space="preserve">  -----------------------</v>
          </cell>
          <cell r="AC124" t="str">
            <v xml:space="preserve">  -----------------------</v>
          </cell>
          <cell r="AD124" t="str">
            <v xml:space="preserve">  -----------------------</v>
          </cell>
          <cell r="AE124" t="str">
            <v xml:space="preserve">  -----------------------</v>
          </cell>
          <cell r="AF124" t="str">
            <v xml:space="preserve">  -----------------------</v>
          </cell>
          <cell r="AG124" t="str">
            <v xml:space="preserve">  -----------------------</v>
          </cell>
          <cell r="AH124" t="str">
            <v xml:space="preserve">  -----------------------</v>
          </cell>
          <cell r="AI124" t="str">
            <v xml:space="preserve">  -----------------------</v>
          </cell>
          <cell r="AJ124" t="str">
            <v xml:space="preserve">  -----------------------</v>
          </cell>
          <cell r="AK124" t="str">
            <v xml:space="preserve">  -----------------------</v>
          </cell>
          <cell r="AL124" t="str">
            <v xml:space="preserve">  -----------------------</v>
          </cell>
          <cell r="AM124" t="str">
            <v xml:space="preserve">  -----------------------</v>
          </cell>
        </row>
        <row r="125">
          <cell r="C125">
            <v>10440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6989.48</v>
          </cell>
          <cell r="J125">
            <v>0</v>
          </cell>
          <cell r="K125">
            <v>0</v>
          </cell>
          <cell r="L125">
            <v>17429.48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2300.7399999999998</v>
          </cell>
          <cell r="S125">
            <v>0</v>
          </cell>
          <cell r="T125">
            <v>2300.7399999999998</v>
          </cell>
          <cell r="U125">
            <v>357.48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2658.22</v>
          </cell>
          <cell r="AH125">
            <v>14771.26</v>
          </cell>
          <cell r="AI125">
            <v>245.78</v>
          </cell>
          <cell r="AJ125">
            <v>442.42</v>
          </cell>
          <cell r="AK125">
            <v>860.06</v>
          </cell>
          <cell r="AL125">
            <v>280.89999999999998</v>
          </cell>
          <cell r="AM125">
            <v>348.58</v>
          </cell>
        </row>
        <row r="127">
          <cell r="A127" t="str">
            <v>Departamento 4109 CDE SECRETARIA DE COMUNICACION SOCIAL</v>
          </cell>
        </row>
        <row r="128">
          <cell r="A128" t="str">
            <v>00005</v>
          </cell>
          <cell r="B128" t="str">
            <v>Contreras García Lucila</v>
          </cell>
          <cell r="C128">
            <v>12007.5</v>
          </cell>
          <cell r="D128">
            <v>2401.5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14409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1655.56</v>
          </cell>
          <cell r="S128">
            <v>0</v>
          </cell>
          <cell r="T128">
            <v>1655.56</v>
          </cell>
          <cell r="U128">
            <v>430.04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2085.6</v>
          </cell>
          <cell r="AH128">
            <v>12323.4</v>
          </cell>
          <cell r="AI128">
            <v>291.54000000000002</v>
          </cell>
          <cell r="AJ128">
            <v>524.78</v>
          </cell>
          <cell r="AK128">
            <v>934.56</v>
          </cell>
          <cell r="AL128">
            <v>333.2</v>
          </cell>
          <cell r="AM128">
            <v>288.18</v>
          </cell>
        </row>
        <row r="129">
          <cell r="A129" t="str">
            <v>00869</v>
          </cell>
          <cell r="B129" t="str">
            <v>Resendiz Mora Martha Dolores</v>
          </cell>
          <cell r="C129">
            <v>14250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9537.56</v>
          </cell>
          <cell r="J129">
            <v>0</v>
          </cell>
          <cell r="K129">
            <v>0</v>
          </cell>
          <cell r="L129">
            <v>23787.56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3658.82</v>
          </cell>
          <cell r="S129">
            <v>0</v>
          </cell>
          <cell r="T129">
            <v>3658.82</v>
          </cell>
          <cell r="U129">
            <v>694.1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4352.92</v>
          </cell>
          <cell r="AH129">
            <v>19434.64</v>
          </cell>
          <cell r="AI129">
            <v>458.06</v>
          </cell>
          <cell r="AJ129">
            <v>824.52</v>
          </cell>
          <cell r="AK129">
            <v>1205.74</v>
          </cell>
          <cell r="AL129">
            <v>523.5</v>
          </cell>
          <cell r="AM129">
            <v>475.76</v>
          </cell>
        </row>
        <row r="130">
          <cell r="A130" t="str">
            <v>00891</v>
          </cell>
          <cell r="B130" t="str">
            <v>Anguiano Santiago Jorge Alejandro</v>
          </cell>
          <cell r="C130">
            <v>4500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4500</v>
          </cell>
          <cell r="J130">
            <v>0</v>
          </cell>
          <cell r="K130">
            <v>0</v>
          </cell>
          <cell r="L130">
            <v>9000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708.82</v>
          </cell>
          <cell r="S130">
            <v>0</v>
          </cell>
          <cell r="T130">
            <v>708.82</v>
          </cell>
          <cell r="U130">
            <v>239.12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947.94</v>
          </cell>
          <cell r="AH130">
            <v>8052.06</v>
          </cell>
          <cell r="AI130">
            <v>171.14</v>
          </cell>
          <cell r="AJ130">
            <v>308.04000000000002</v>
          </cell>
          <cell r="AK130">
            <v>738.46</v>
          </cell>
          <cell r="AL130">
            <v>195.58</v>
          </cell>
          <cell r="AM130">
            <v>180</v>
          </cell>
        </row>
        <row r="131">
          <cell r="A131" t="str">
            <v>00902</v>
          </cell>
          <cell r="B131" t="str">
            <v>Diaz Cervantes Oscar Ivan</v>
          </cell>
          <cell r="C131">
            <v>4500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3100</v>
          </cell>
          <cell r="J131">
            <v>0</v>
          </cell>
          <cell r="K131">
            <v>0</v>
          </cell>
          <cell r="L131">
            <v>7600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556.5</v>
          </cell>
          <cell r="S131">
            <v>0</v>
          </cell>
          <cell r="T131">
            <v>556.5</v>
          </cell>
          <cell r="U131">
            <v>195.34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751.84</v>
          </cell>
          <cell r="AH131">
            <v>6848.16</v>
          </cell>
          <cell r="AI131">
            <v>143.56</v>
          </cell>
          <cell r="AJ131">
            <v>258.39999999999998</v>
          </cell>
          <cell r="AK131">
            <v>693.54</v>
          </cell>
          <cell r="AL131">
            <v>164.06</v>
          </cell>
          <cell r="AM131">
            <v>152</v>
          </cell>
        </row>
        <row r="132">
          <cell r="A132" t="str">
            <v>00905</v>
          </cell>
          <cell r="B132" t="str">
            <v>Ortiz Perez Jose De Jesus</v>
          </cell>
          <cell r="C132">
            <v>4500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3100</v>
          </cell>
          <cell r="J132">
            <v>0</v>
          </cell>
          <cell r="K132">
            <v>0</v>
          </cell>
          <cell r="L132">
            <v>7600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556.5</v>
          </cell>
          <cell r="S132">
            <v>0</v>
          </cell>
          <cell r="T132">
            <v>556.5</v>
          </cell>
          <cell r="U132">
            <v>201.72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758.22</v>
          </cell>
          <cell r="AH132">
            <v>6841.78</v>
          </cell>
          <cell r="AI132">
            <v>147.56</v>
          </cell>
          <cell r="AJ132">
            <v>265.60000000000002</v>
          </cell>
          <cell r="AK132">
            <v>700.06</v>
          </cell>
          <cell r="AL132">
            <v>168.64</v>
          </cell>
          <cell r="AM132">
            <v>152</v>
          </cell>
        </row>
        <row r="133">
          <cell r="A133" t="str">
            <v>Total Depto</v>
          </cell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</row>
        <row r="134">
          <cell r="C134">
            <v>39757.5</v>
          </cell>
          <cell r="D134">
            <v>2401.5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20237.560000000001</v>
          </cell>
          <cell r="J134">
            <v>0</v>
          </cell>
          <cell r="K134">
            <v>0</v>
          </cell>
          <cell r="L134">
            <v>62396.56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7136.2</v>
          </cell>
          <cell r="S134">
            <v>0</v>
          </cell>
          <cell r="T134">
            <v>7136.2</v>
          </cell>
          <cell r="U134">
            <v>1760.32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8896.52</v>
          </cell>
          <cell r="AH134">
            <v>53500.04</v>
          </cell>
          <cell r="AI134">
            <v>1211.8599999999999</v>
          </cell>
          <cell r="AJ134">
            <v>2181.34</v>
          </cell>
          <cell r="AK134">
            <v>4272.3599999999997</v>
          </cell>
          <cell r="AL134">
            <v>1384.98</v>
          </cell>
          <cell r="AM134">
            <v>1247.94</v>
          </cell>
        </row>
        <row r="136">
          <cell r="A136" t="str">
            <v>Departamento 4112 CDE SECRETARIA TECNICA DEL CPE</v>
          </cell>
        </row>
        <row r="137">
          <cell r="A137" t="str">
            <v>00864</v>
          </cell>
          <cell r="B137" t="str">
            <v>Gonzalez Ramirez Miriam Noemi</v>
          </cell>
          <cell r="C137">
            <v>6000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2139.6999999999998</v>
          </cell>
          <cell r="J137">
            <v>0</v>
          </cell>
          <cell r="K137">
            <v>0</v>
          </cell>
          <cell r="L137">
            <v>8139.7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615.22</v>
          </cell>
          <cell r="S137">
            <v>0</v>
          </cell>
          <cell r="T137">
            <v>615.22</v>
          </cell>
          <cell r="U137">
            <v>218.64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833.86</v>
          </cell>
          <cell r="AH137">
            <v>7305.84</v>
          </cell>
          <cell r="AI137">
            <v>158.22</v>
          </cell>
          <cell r="AJ137">
            <v>284.82</v>
          </cell>
          <cell r="AK137">
            <v>717.46</v>
          </cell>
          <cell r="AL137">
            <v>180.84</v>
          </cell>
          <cell r="AM137">
            <v>162.80000000000001</v>
          </cell>
        </row>
        <row r="138">
          <cell r="A138" t="str">
            <v>00868</v>
          </cell>
          <cell r="B138" t="str">
            <v>Lopez Samano Claudia</v>
          </cell>
          <cell r="C138">
            <v>6000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2139.6999999999998</v>
          </cell>
          <cell r="J138">
            <v>0</v>
          </cell>
          <cell r="K138">
            <v>0</v>
          </cell>
          <cell r="L138">
            <v>8139.7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615.22</v>
          </cell>
          <cell r="S138">
            <v>0</v>
          </cell>
          <cell r="T138">
            <v>615.22</v>
          </cell>
          <cell r="U138">
            <v>220.62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835.84</v>
          </cell>
          <cell r="AH138">
            <v>7303.86</v>
          </cell>
          <cell r="AI138">
            <v>159.47999999999999</v>
          </cell>
          <cell r="AJ138">
            <v>287.06</v>
          </cell>
          <cell r="AK138">
            <v>719.48</v>
          </cell>
          <cell r="AL138">
            <v>182.26</v>
          </cell>
          <cell r="AM138">
            <v>162.80000000000001</v>
          </cell>
        </row>
        <row r="139">
          <cell r="A139" t="str">
            <v>Total Depto</v>
          </cell>
          <cell r="C139" t="str">
            <v xml:space="preserve">  -----------------------</v>
          </cell>
          <cell r="D139" t="str">
            <v xml:space="preserve">  -----------------------</v>
          </cell>
          <cell r="E139" t="str">
            <v xml:space="preserve">  -----------------------</v>
          </cell>
          <cell r="F139" t="str">
            <v xml:space="preserve">  -----------------------</v>
          </cell>
          <cell r="G139" t="str">
            <v xml:space="preserve">  -----------------------</v>
          </cell>
          <cell r="H139" t="str">
            <v xml:space="preserve">  -----------------------</v>
          </cell>
          <cell r="I139" t="str">
            <v xml:space="preserve">  -----------------------</v>
          </cell>
          <cell r="J139" t="str">
            <v xml:space="preserve">  -----------------------</v>
          </cell>
          <cell r="K139" t="str">
            <v xml:space="preserve">  -----------------------</v>
          </cell>
          <cell r="L139" t="str">
            <v xml:space="preserve">  -----------------------</v>
          </cell>
          <cell r="M139" t="str">
            <v xml:space="preserve">  -----------------------</v>
          </cell>
          <cell r="N139" t="str">
            <v xml:space="preserve">  -----------------------</v>
          </cell>
          <cell r="O139" t="str">
            <v xml:space="preserve">  -----------------------</v>
          </cell>
          <cell r="P139" t="str">
            <v xml:space="preserve">  -----------------------</v>
          </cell>
          <cell r="Q139" t="str">
            <v xml:space="preserve">  -----------------------</v>
          </cell>
          <cell r="R139" t="str">
            <v xml:space="preserve">  -----------------------</v>
          </cell>
          <cell r="S139" t="str">
            <v xml:space="preserve">  -----------------------</v>
          </cell>
          <cell r="T139" t="str">
            <v xml:space="preserve">  -----------------------</v>
          </cell>
          <cell r="U139" t="str">
            <v xml:space="preserve">  -----------------------</v>
          </cell>
          <cell r="V139" t="str">
            <v xml:space="preserve">  -----------------------</v>
          </cell>
          <cell r="W139" t="str">
            <v xml:space="preserve">  -----------------------</v>
          </cell>
          <cell r="X139" t="str">
            <v xml:space="preserve">  -----------------------</v>
          </cell>
          <cell r="Y139" t="str">
            <v xml:space="preserve">  -----------------------</v>
          </cell>
          <cell r="Z139" t="str">
            <v xml:space="preserve">  -----------------------</v>
          </cell>
          <cell r="AA139" t="str">
            <v xml:space="preserve">  -----------------------</v>
          </cell>
          <cell r="AB139" t="str">
            <v xml:space="preserve">  -----------------------</v>
          </cell>
          <cell r="AC139" t="str">
            <v xml:space="preserve">  -----------------------</v>
          </cell>
          <cell r="AD139" t="str">
            <v xml:space="preserve">  -----------------------</v>
          </cell>
          <cell r="AE139" t="str">
            <v xml:space="preserve">  -----------------------</v>
          </cell>
          <cell r="AF139" t="str">
            <v xml:space="preserve">  -----------------------</v>
          </cell>
          <cell r="AG139" t="str">
            <v xml:space="preserve">  -----------------------</v>
          </cell>
          <cell r="AH139" t="str">
            <v xml:space="preserve">  -----------------------</v>
          </cell>
          <cell r="AI139" t="str">
            <v xml:space="preserve">  -----------------------</v>
          </cell>
          <cell r="AJ139" t="str">
            <v xml:space="preserve">  -----------------------</v>
          </cell>
          <cell r="AK139" t="str">
            <v xml:space="preserve">  -----------------------</v>
          </cell>
          <cell r="AL139" t="str">
            <v xml:space="preserve">  -----------------------</v>
          </cell>
          <cell r="AM139" t="str">
            <v xml:space="preserve">  -----------------------</v>
          </cell>
        </row>
        <row r="140">
          <cell r="C140">
            <v>12000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4279.3999999999996</v>
          </cell>
          <cell r="J140">
            <v>0</v>
          </cell>
          <cell r="K140">
            <v>0</v>
          </cell>
          <cell r="L140">
            <v>16279.4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1230.44</v>
          </cell>
          <cell r="S140">
            <v>0</v>
          </cell>
          <cell r="T140">
            <v>1230.44</v>
          </cell>
          <cell r="U140">
            <v>439.26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1669.7</v>
          </cell>
          <cell r="AH140">
            <v>14609.7</v>
          </cell>
          <cell r="AI140">
            <v>317.7</v>
          </cell>
          <cell r="AJ140">
            <v>571.88</v>
          </cell>
          <cell r="AK140">
            <v>1436.94</v>
          </cell>
          <cell r="AL140">
            <v>363.1</v>
          </cell>
          <cell r="AM140">
            <v>325.60000000000002</v>
          </cell>
        </row>
        <row r="142">
          <cell r="A142" t="str">
            <v>Departamento 4117 CDE COMISION DE JUSTICIA PARTIDARIA</v>
          </cell>
        </row>
        <row r="143">
          <cell r="A143" t="str">
            <v>00071</v>
          </cell>
          <cell r="B143" t="str">
            <v>Huerta Gomez Elizabeth</v>
          </cell>
          <cell r="C143">
            <v>13087.5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13087.5</v>
          </cell>
          <cell r="M143">
            <v>0</v>
          </cell>
          <cell r="N143">
            <v>0</v>
          </cell>
          <cell r="O143">
            <v>3699.08</v>
          </cell>
          <cell r="P143">
            <v>0</v>
          </cell>
          <cell r="Q143">
            <v>0</v>
          </cell>
          <cell r="R143">
            <v>1377.34</v>
          </cell>
          <cell r="S143">
            <v>0</v>
          </cell>
          <cell r="T143">
            <v>1377.34</v>
          </cell>
          <cell r="U143">
            <v>387.64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5464.06</v>
          </cell>
          <cell r="AH143">
            <v>7623.44</v>
          </cell>
          <cell r="AI143">
            <v>264.8</v>
          </cell>
          <cell r="AJ143">
            <v>476.64</v>
          </cell>
          <cell r="AK143">
            <v>891</v>
          </cell>
          <cell r="AL143">
            <v>302.64</v>
          </cell>
          <cell r="AM143">
            <v>261.76</v>
          </cell>
        </row>
        <row r="144">
          <cell r="A144" t="str">
            <v>Total Depto</v>
          </cell>
          <cell r="C144" t="str">
            <v xml:space="preserve">  -----------------------</v>
          </cell>
          <cell r="D144" t="str">
            <v xml:space="preserve">  -----------------------</v>
          </cell>
          <cell r="E144" t="str">
            <v xml:space="preserve">  -----------------------</v>
          </cell>
          <cell r="F144" t="str">
            <v xml:space="preserve">  -----------------------</v>
          </cell>
          <cell r="G144" t="str">
            <v xml:space="preserve">  -----------------------</v>
          </cell>
          <cell r="H144" t="str">
            <v xml:space="preserve">  -----------------------</v>
          </cell>
          <cell r="I144" t="str">
            <v xml:space="preserve">  -----------------------</v>
          </cell>
          <cell r="J144" t="str">
            <v xml:space="preserve">  -----------------------</v>
          </cell>
          <cell r="K144" t="str">
            <v xml:space="preserve">  -----------------------</v>
          </cell>
          <cell r="L144" t="str">
            <v xml:space="preserve">  -----------------------</v>
          </cell>
          <cell r="M144" t="str">
            <v xml:space="preserve">  -----------------------</v>
          </cell>
          <cell r="N144" t="str">
            <v xml:space="preserve">  -----------------------</v>
          </cell>
          <cell r="O144" t="str">
            <v xml:space="preserve">  -----------------------</v>
          </cell>
          <cell r="P144" t="str">
            <v xml:space="preserve">  -----------------------</v>
          </cell>
          <cell r="Q144" t="str">
            <v xml:space="preserve">  -----------------------</v>
          </cell>
          <cell r="R144" t="str">
            <v xml:space="preserve">  -----------------------</v>
          </cell>
          <cell r="S144" t="str">
            <v xml:space="preserve">  -----------------------</v>
          </cell>
          <cell r="T144" t="str">
            <v xml:space="preserve">  -----------------------</v>
          </cell>
          <cell r="U144" t="str">
            <v xml:space="preserve">  -----------------------</v>
          </cell>
          <cell r="V144" t="str">
            <v xml:space="preserve">  -----------------------</v>
          </cell>
          <cell r="W144" t="str">
            <v xml:space="preserve">  -----------------------</v>
          </cell>
          <cell r="X144" t="str">
            <v xml:space="preserve">  -----------------------</v>
          </cell>
          <cell r="Y144" t="str">
            <v xml:space="preserve">  -----------------------</v>
          </cell>
          <cell r="Z144" t="str">
            <v xml:space="preserve">  -----------------------</v>
          </cell>
          <cell r="AA144" t="str">
            <v xml:space="preserve">  -----------------------</v>
          </cell>
          <cell r="AB144" t="str">
            <v xml:space="preserve">  -----------------------</v>
          </cell>
          <cell r="AC144" t="str">
            <v xml:space="preserve">  -----------------------</v>
          </cell>
          <cell r="AD144" t="str">
            <v xml:space="preserve">  -----------------------</v>
          </cell>
          <cell r="AE144" t="str">
            <v xml:space="preserve">  -----------------------</v>
          </cell>
          <cell r="AF144" t="str">
            <v xml:space="preserve">  -----------------------</v>
          </cell>
          <cell r="AG144" t="str">
            <v xml:space="preserve">  -----------------------</v>
          </cell>
          <cell r="AH144" t="str">
            <v xml:space="preserve">  -----------------------</v>
          </cell>
          <cell r="AI144" t="str">
            <v xml:space="preserve">  -----------------------</v>
          </cell>
          <cell r="AJ144" t="str">
            <v xml:space="preserve">  -----------------------</v>
          </cell>
          <cell r="AK144" t="str">
            <v xml:space="preserve">  -----------------------</v>
          </cell>
          <cell r="AL144" t="str">
            <v xml:space="preserve">  -----------------------</v>
          </cell>
          <cell r="AM144" t="str">
            <v xml:space="preserve">  -----------------------</v>
          </cell>
        </row>
        <row r="145">
          <cell r="C145">
            <v>13087.5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13087.5</v>
          </cell>
          <cell r="M145">
            <v>0</v>
          </cell>
          <cell r="N145">
            <v>0</v>
          </cell>
          <cell r="O145">
            <v>3699.08</v>
          </cell>
          <cell r="P145">
            <v>0</v>
          </cell>
          <cell r="Q145">
            <v>0</v>
          </cell>
          <cell r="R145">
            <v>1377.34</v>
          </cell>
          <cell r="S145">
            <v>0</v>
          </cell>
          <cell r="T145">
            <v>1377.34</v>
          </cell>
          <cell r="U145">
            <v>387.64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5464.06</v>
          </cell>
          <cell r="AH145">
            <v>7623.44</v>
          </cell>
          <cell r="AI145">
            <v>264.8</v>
          </cell>
          <cell r="AJ145">
            <v>476.64</v>
          </cell>
          <cell r="AK145">
            <v>891</v>
          </cell>
          <cell r="AL145">
            <v>302.64</v>
          </cell>
          <cell r="AM145">
            <v>261.76</v>
          </cell>
        </row>
        <row r="147">
          <cell r="A147" t="str">
            <v>Departamento 4118 CDE COMISION ESTATAL DE PROCESOS INTERN</v>
          </cell>
        </row>
        <row r="148">
          <cell r="A148" t="str">
            <v>00042</v>
          </cell>
          <cell r="B148" t="str">
            <v>Muciño Velazquez Erika Viviana</v>
          </cell>
          <cell r="C148">
            <v>9800.7000000000007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9800.7000000000007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811.94</v>
          </cell>
          <cell r="S148">
            <v>0</v>
          </cell>
          <cell r="T148">
            <v>811.94</v>
          </cell>
          <cell r="U148">
            <v>352.74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1164.68</v>
          </cell>
          <cell r="AH148">
            <v>8636.02</v>
          </cell>
          <cell r="AI148">
            <v>242.8</v>
          </cell>
          <cell r="AJ148">
            <v>437.02</v>
          </cell>
          <cell r="AK148">
            <v>855.16</v>
          </cell>
          <cell r="AL148">
            <v>277.48</v>
          </cell>
          <cell r="AM148">
            <v>196.02</v>
          </cell>
        </row>
        <row r="149">
          <cell r="A149" t="str">
            <v>00856</v>
          </cell>
          <cell r="B149" t="str">
            <v>Iñiguez Ibarra Gustavo</v>
          </cell>
          <cell r="C149">
            <v>9990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1120.74</v>
          </cell>
          <cell r="J149">
            <v>0</v>
          </cell>
          <cell r="K149">
            <v>0</v>
          </cell>
          <cell r="L149">
            <v>11110.74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1023.1</v>
          </cell>
          <cell r="S149">
            <v>0</v>
          </cell>
          <cell r="T149">
            <v>1023.1</v>
          </cell>
          <cell r="U149">
            <v>319.88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1342.98</v>
          </cell>
          <cell r="AH149">
            <v>9767.76</v>
          </cell>
          <cell r="AI149">
            <v>222.08</v>
          </cell>
          <cell r="AJ149">
            <v>399.74</v>
          </cell>
          <cell r="AK149">
            <v>821.42</v>
          </cell>
          <cell r="AL149">
            <v>253.8</v>
          </cell>
          <cell r="AM149">
            <v>222.22</v>
          </cell>
        </row>
        <row r="150">
          <cell r="A150" t="str">
            <v>Total Depto</v>
          </cell>
          <cell r="C150" t="str">
            <v xml:space="preserve">  -----------------------</v>
          </cell>
          <cell r="D150" t="str">
            <v xml:space="preserve">  -----------------------</v>
          </cell>
          <cell r="E150" t="str">
            <v xml:space="preserve">  -----------------------</v>
          </cell>
          <cell r="F150" t="str">
            <v xml:space="preserve">  -----------------------</v>
          </cell>
          <cell r="G150" t="str">
            <v xml:space="preserve">  -----------------------</v>
          </cell>
          <cell r="H150" t="str">
            <v xml:space="preserve">  -----------------------</v>
          </cell>
          <cell r="I150" t="str">
            <v xml:space="preserve">  -----------------------</v>
          </cell>
          <cell r="J150" t="str">
            <v xml:space="preserve">  -----------------------</v>
          </cell>
          <cell r="K150" t="str">
            <v xml:space="preserve">  -----------------------</v>
          </cell>
          <cell r="L150" t="str">
            <v xml:space="preserve">  -----------------------</v>
          </cell>
          <cell r="M150" t="str">
            <v xml:space="preserve">  -----------------------</v>
          </cell>
          <cell r="N150" t="str">
            <v xml:space="preserve">  -----------------------</v>
          </cell>
          <cell r="O150" t="str">
            <v xml:space="preserve">  -----------------------</v>
          </cell>
          <cell r="P150" t="str">
            <v xml:space="preserve">  -----------------------</v>
          </cell>
          <cell r="Q150" t="str">
            <v xml:space="preserve">  -----------------------</v>
          </cell>
          <cell r="R150" t="str">
            <v xml:space="preserve">  -----------------------</v>
          </cell>
          <cell r="S150" t="str">
            <v xml:space="preserve">  -----------------------</v>
          </cell>
          <cell r="T150" t="str">
            <v xml:space="preserve">  -----------------------</v>
          </cell>
          <cell r="U150" t="str">
            <v xml:space="preserve">  -----------------------</v>
          </cell>
          <cell r="V150" t="str">
            <v xml:space="preserve">  -----------------------</v>
          </cell>
          <cell r="W150" t="str">
            <v xml:space="preserve">  -----------------------</v>
          </cell>
          <cell r="X150" t="str">
            <v xml:space="preserve">  -----------------------</v>
          </cell>
          <cell r="Y150" t="str">
            <v xml:space="preserve">  -----------------------</v>
          </cell>
          <cell r="Z150" t="str">
            <v xml:space="preserve">  -----------------------</v>
          </cell>
          <cell r="AA150" t="str">
            <v xml:space="preserve">  -----------------------</v>
          </cell>
          <cell r="AB150" t="str">
            <v xml:space="preserve">  -----------------------</v>
          </cell>
          <cell r="AC150" t="str">
            <v xml:space="preserve">  -----------------------</v>
          </cell>
          <cell r="AD150" t="str">
            <v xml:space="preserve">  -----------------------</v>
          </cell>
          <cell r="AE150" t="str">
            <v xml:space="preserve">  -----------------------</v>
          </cell>
          <cell r="AF150" t="str">
            <v xml:space="preserve">  -----------------------</v>
          </cell>
          <cell r="AG150" t="str">
            <v xml:space="preserve">  -----------------------</v>
          </cell>
          <cell r="AH150" t="str">
            <v xml:space="preserve">  -----------------------</v>
          </cell>
          <cell r="AI150" t="str">
            <v xml:space="preserve">  -----------------------</v>
          </cell>
          <cell r="AJ150" t="str">
            <v xml:space="preserve">  -----------------------</v>
          </cell>
          <cell r="AK150" t="str">
            <v xml:space="preserve">  -----------------------</v>
          </cell>
          <cell r="AL150" t="str">
            <v xml:space="preserve">  -----------------------</v>
          </cell>
          <cell r="AM150" t="str">
            <v xml:space="preserve">  -----------------------</v>
          </cell>
        </row>
        <row r="151">
          <cell r="C151">
            <v>19790.7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1120.74</v>
          </cell>
          <cell r="J151">
            <v>0</v>
          </cell>
          <cell r="K151">
            <v>0</v>
          </cell>
          <cell r="L151">
            <v>20911.439999999999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1835.04</v>
          </cell>
          <cell r="S151">
            <v>0</v>
          </cell>
          <cell r="T151">
            <v>1835.04</v>
          </cell>
          <cell r="U151">
            <v>672.62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2507.66</v>
          </cell>
          <cell r="AH151">
            <v>18403.78</v>
          </cell>
          <cell r="AI151">
            <v>464.88</v>
          </cell>
          <cell r="AJ151">
            <v>836.76</v>
          </cell>
          <cell r="AK151">
            <v>1676.58</v>
          </cell>
          <cell r="AL151">
            <v>531.28</v>
          </cell>
          <cell r="AM151">
            <v>418.24</v>
          </cell>
        </row>
        <row r="153">
          <cell r="A153" t="str">
            <v>Departamento 4123 CDE SECRETARIA DE ATENCION P DISCAPACIDA</v>
          </cell>
        </row>
        <row r="154">
          <cell r="A154" t="str">
            <v>00276</v>
          </cell>
          <cell r="B154" t="str">
            <v>Mata Avila Jesus</v>
          </cell>
          <cell r="C154">
            <v>10275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10275</v>
          </cell>
          <cell r="M154">
            <v>0</v>
          </cell>
          <cell r="N154">
            <v>1277.78</v>
          </cell>
          <cell r="O154">
            <v>0</v>
          </cell>
          <cell r="P154">
            <v>0</v>
          </cell>
          <cell r="Q154">
            <v>0</v>
          </cell>
          <cell r="R154">
            <v>887.84</v>
          </cell>
          <cell r="S154">
            <v>0</v>
          </cell>
          <cell r="T154">
            <v>887.84</v>
          </cell>
          <cell r="U154">
            <v>297.44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2463.06</v>
          </cell>
          <cell r="AH154">
            <v>7811.94</v>
          </cell>
          <cell r="AI154">
            <v>207.9</v>
          </cell>
          <cell r="AJ154">
            <v>374.22</v>
          </cell>
          <cell r="AK154">
            <v>798.34</v>
          </cell>
          <cell r="AL154">
            <v>237.6</v>
          </cell>
          <cell r="AM154">
            <v>205.5</v>
          </cell>
        </row>
        <row r="155">
          <cell r="A155" t="str">
            <v>Total Depto</v>
          </cell>
          <cell r="C155" t="str">
            <v xml:space="preserve">  -----------------------</v>
          </cell>
          <cell r="D155" t="str">
            <v xml:space="preserve">  -----------------------</v>
          </cell>
          <cell r="E155" t="str">
            <v xml:space="preserve">  -----------------------</v>
          </cell>
          <cell r="F155" t="str">
            <v xml:space="preserve">  -----------------------</v>
          </cell>
          <cell r="G155" t="str">
            <v xml:space="preserve">  -----------------------</v>
          </cell>
          <cell r="H155" t="str">
            <v xml:space="preserve">  -----------------------</v>
          </cell>
          <cell r="I155" t="str">
            <v xml:space="preserve">  -----------------------</v>
          </cell>
          <cell r="J155" t="str">
            <v xml:space="preserve">  -----------------------</v>
          </cell>
          <cell r="K155" t="str">
            <v xml:space="preserve">  -----------------------</v>
          </cell>
          <cell r="L155" t="str">
            <v xml:space="preserve">  -----------------------</v>
          </cell>
          <cell r="M155" t="str">
            <v xml:space="preserve">  -----------------------</v>
          </cell>
          <cell r="N155" t="str">
            <v xml:space="preserve">  -----------------------</v>
          </cell>
          <cell r="O155" t="str">
            <v xml:space="preserve">  -----------------------</v>
          </cell>
          <cell r="P155" t="str">
            <v xml:space="preserve">  -----------------------</v>
          </cell>
          <cell r="Q155" t="str">
            <v xml:space="preserve">  -----------------------</v>
          </cell>
          <cell r="R155" t="str">
            <v xml:space="preserve">  -----------------------</v>
          </cell>
          <cell r="S155" t="str">
            <v xml:space="preserve">  -----------------------</v>
          </cell>
          <cell r="T155" t="str">
            <v xml:space="preserve">  -----------------------</v>
          </cell>
          <cell r="U155" t="str">
            <v xml:space="preserve">  -----------------------</v>
          </cell>
          <cell r="V155" t="str">
            <v xml:space="preserve">  -----------------------</v>
          </cell>
          <cell r="W155" t="str">
            <v xml:space="preserve">  -----------------------</v>
          </cell>
          <cell r="X155" t="str">
            <v xml:space="preserve">  -----------------------</v>
          </cell>
          <cell r="Y155" t="str">
            <v xml:space="preserve">  -----------------------</v>
          </cell>
          <cell r="Z155" t="str">
            <v xml:space="preserve">  -----------------------</v>
          </cell>
          <cell r="AA155" t="str">
            <v xml:space="preserve">  -----------------------</v>
          </cell>
          <cell r="AB155" t="str">
            <v xml:space="preserve">  -----------------------</v>
          </cell>
          <cell r="AC155" t="str">
            <v xml:space="preserve">  -----------------------</v>
          </cell>
          <cell r="AD155" t="str">
            <v xml:space="preserve">  -----------------------</v>
          </cell>
          <cell r="AE155" t="str">
            <v xml:space="preserve">  -----------------------</v>
          </cell>
          <cell r="AF155" t="str">
            <v xml:space="preserve">  -----------------------</v>
          </cell>
          <cell r="AG155" t="str">
            <v xml:space="preserve">  -----------------------</v>
          </cell>
          <cell r="AH155" t="str">
            <v xml:space="preserve">  -----------------------</v>
          </cell>
          <cell r="AI155" t="str">
            <v xml:space="preserve">  -----------------------</v>
          </cell>
          <cell r="AJ155" t="str">
            <v xml:space="preserve">  -----------------------</v>
          </cell>
          <cell r="AK155" t="str">
            <v xml:space="preserve">  -----------------------</v>
          </cell>
          <cell r="AL155" t="str">
            <v xml:space="preserve">  -----------------------</v>
          </cell>
          <cell r="AM155" t="str">
            <v xml:space="preserve">  -----------------------</v>
          </cell>
        </row>
        <row r="156">
          <cell r="C156">
            <v>10275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10275</v>
          </cell>
          <cell r="M156">
            <v>0</v>
          </cell>
          <cell r="N156">
            <v>1277.78</v>
          </cell>
          <cell r="O156">
            <v>0</v>
          </cell>
          <cell r="P156">
            <v>0</v>
          </cell>
          <cell r="Q156">
            <v>0</v>
          </cell>
          <cell r="R156">
            <v>887.84</v>
          </cell>
          <cell r="S156">
            <v>0</v>
          </cell>
          <cell r="T156">
            <v>887.84</v>
          </cell>
          <cell r="U156">
            <v>297.44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2463.06</v>
          </cell>
          <cell r="AH156">
            <v>7811.94</v>
          </cell>
          <cell r="AI156">
            <v>207.9</v>
          </cell>
          <cell r="AJ156">
            <v>374.22</v>
          </cell>
          <cell r="AK156">
            <v>798.34</v>
          </cell>
          <cell r="AL156">
            <v>237.6</v>
          </cell>
          <cell r="AM156">
            <v>205.5</v>
          </cell>
        </row>
        <row r="158">
          <cell r="A158" t="str">
            <v>Departamento 4221 COM MUN TONALA</v>
          </cell>
        </row>
        <row r="159">
          <cell r="A159" t="str">
            <v>00848</v>
          </cell>
          <cell r="B159" t="str">
            <v>Rivas Padilla Margarita</v>
          </cell>
          <cell r="C159">
            <v>9999.9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6603.04</v>
          </cell>
          <cell r="J159">
            <v>0</v>
          </cell>
          <cell r="K159">
            <v>0</v>
          </cell>
          <cell r="L159">
            <v>16602.939999999999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2124.1799999999998</v>
          </cell>
          <cell r="S159">
            <v>0</v>
          </cell>
          <cell r="T159">
            <v>2124.1799999999998</v>
          </cell>
          <cell r="U159">
            <v>474.94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2599.12</v>
          </cell>
          <cell r="AH159">
            <v>14003.82</v>
          </cell>
          <cell r="AI159">
            <v>319.83999999999997</v>
          </cell>
          <cell r="AJ159">
            <v>575.72</v>
          </cell>
          <cell r="AK159">
            <v>980.64</v>
          </cell>
          <cell r="AL159">
            <v>365.54</v>
          </cell>
          <cell r="AM159">
            <v>332.06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9999.9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6603.04</v>
          </cell>
          <cell r="J161">
            <v>0</v>
          </cell>
          <cell r="K161">
            <v>0</v>
          </cell>
          <cell r="L161">
            <v>16602.939999999999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2124.1799999999998</v>
          </cell>
          <cell r="S161">
            <v>0</v>
          </cell>
          <cell r="T161">
            <v>2124.1799999999998</v>
          </cell>
          <cell r="U161">
            <v>474.94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2599.12</v>
          </cell>
          <cell r="AH161">
            <v>14003.82</v>
          </cell>
          <cell r="AI161">
            <v>319.83999999999997</v>
          </cell>
          <cell r="AJ161">
            <v>575.72</v>
          </cell>
          <cell r="AK161">
            <v>980.64</v>
          </cell>
          <cell r="AL161">
            <v>365.54</v>
          </cell>
          <cell r="AM161">
            <v>332.06</v>
          </cell>
        </row>
        <row r="163">
          <cell r="A163" t="str">
            <v>Departamento 4301 SECT MOVIMIENTO TERRITORIAL</v>
          </cell>
        </row>
        <row r="164">
          <cell r="A164" t="str">
            <v>00015</v>
          </cell>
          <cell r="B164" t="str">
            <v>López Hueso Tayde Lucina</v>
          </cell>
          <cell r="C164">
            <v>14409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14409</v>
          </cell>
          <cell r="M164">
            <v>0</v>
          </cell>
          <cell r="N164">
            <v>3908.98</v>
          </cell>
          <cell r="O164">
            <v>0</v>
          </cell>
          <cell r="P164">
            <v>0</v>
          </cell>
          <cell r="Q164">
            <v>0</v>
          </cell>
          <cell r="R164">
            <v>1655.56</v>
          </cell>
          <cell r="S164">
            <v>0</v>
          </cell>
          <cell r="T164">
            <v>1655.56</v>
          </cell>
          <cell r="U164">
            <v>430.04</v>
          </cell>
          <cell r="V164">
            <v>1000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6994.58</v>
          </cell>
          <cell r="AH164">
            <v>7414.42</v>
          </cell>
          <cell r="AI164">
            <v>291.54000000000002</v>
          </cell>
          <cell r="AJ164">
            <v>524.76</v>
          </cell>
          <cell r="AK164">
            <v>934.54</v>
          </cell>
          <cell r="AL164">
            <v>333.18</v>
          </cell>
          <cell r="AM164">
            <v>288.18</v>
          </cell>
        </row>
        <row r="165">
          <cell r="A165" t="str">
            <v>Total Depto</v>
          </cell>
          <cell r="C165" t="str">
            <v xml:space="preserve">  -----------------------</v>
          </cell>
          <cell r="D165" t="str">
            <v xml:space="preserve">  -----------------------</v>
          </cell>
          <cell r="E165" t="str">
            <v xml:space="preserve">  -----------------------</v>
          </cell>
          <cell r="F165" t="str">
            <v xml:space="preserve">  -----------------------</v>
          </cell>
          <cell r="G165" t="str">
            <v xml:space="preserve">  -----------------------</v>
          </cell>
          <cell r="H165" t="str">
            <v xml:space="preserve">  -----------------------</v>
          </cell>
          <cell r="I165" t="str">
            <v xml:space="preserve">  -----------------------</v>
          </cell>
          <cell r="J165" t="str">
            <v xml:space="preserve">  -----------------------</v>
          </cell>
          <cell r="K165" t="str">
            <v xml:space="preserve">  -----------------------</v>
          </cell>
          <cell r="L165" t="str">
            <v xml:space="preserve">  -----------------------</v>
          </cell>
          <cell r="M165" t="str">
            <v xml:space="preserve">  -----------------------</v>
          </cell>
          <cell r="N165" t="str">
            <v xml:space="preserve">  -----------------------</v>
          </cell>
          <cell r="O165" t="str">
            <v xml:space="preserve">  -----------------------</v>
          </cell>
          <cell r="P165" t="str">
            <v xml:space="preserve">  -----------------------</v>
          </cell>
          <cell r="Q165" t="str">
            <v xml:space="preserve">  -----------------------</v>
          </cell>
          <cell r="R165" t="str">
            <v xml:space="preserve">  -----------------------</v>
          </cell>
          <cell r="S165" t="str">
            <v xml:space="preserve">  -----------------------</v>
          </cell>
          <cell r="T165" t="str">
            <v xml:space="preserve">  -----------------------</v>
          </cell>
          <cell r="U165" t="str">
            <v xml:space="preserve">  -----------------------</v>
          </cell>
          <cell r="V165" t="str">
            <v xml:space="preserve">  -----------------------</v>
          </cell>
          <cell r="W165" t="str">
            <v xml:space="preserve">  -----------------------</v>
          </cell>
          <cell r="X165" t="str">
            <v xml:space="preserve">  -----------------------</v>
          </cell>
          <cell r="Y165" t="str">
            <v xml:space="preserve">  -----------------------</v>
          </cell>
          <cell r="Z165" t="str">
            <v xml:space="preserve">  -----------------------</v>
          </cell>
          <cell r="AA165" t="str">
            <v xml:space="preserve">  -----------------------</v>
          </cell>
          <cell r="AB165" t="str">
            <v xml:space="preserve">  -----------------------</v>
          </cell>
          <cell r="AC165" t="str">
            <v xml:space="preserve">  -----------------------</v>
          </cell>
          <cell r="AD165" t="str">
            <v xml:space="preserve">  -----------------------</v>
          </cell>
          <cell r="AE165" t="str">
            <v xml:space="preserve">  -----------------------</v>
          </cell>
          <cell r="AF165" t="str">
            <v xml:space="preserve">  -----------------------</v>
          </cell>
          <cell r="AG165" t="str">
            <v xml:space="preserve">  -----------------------</v>
          </cell>
          <cell r="AH165" t="str">
            <v xml:space="preserve">  -----------------------</v>
          </cell>
          <cell r="AI165" t="str">
            <v xml:space="preserve">  -----------------------</v>
          </cell>
          <cell r="AJ165" t="str">
            <v xml:space="preserve">  -----------------------</v>
          </cell>
          <cell r="AK165" t="str">
            <v xml:space="preserve">  -----------------------</v>
          </cell>
          <cell r="AL165" t="str">
            <v xml:space="preserve">  -----------------------</v>
          </cell>
          <cell r="AM165" t="str">
            <v xml:space="preserve">  -----------------------</v>
          </cell>
        </row>
        <row r="166">
          <cell r="C166">
            <v>14409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14409</v>
          </cell>
          <cell r="M166">
            <v>0</v>
          </cell>
          <cell r="N166">
            <v>3908.98</v>
          </cell>
          <cell r="O166">
            <v>0</v>
          </cell>
          <cell r="P166">
            <v>0</v>
          </cell>
          <cell r="Q166">
            <v>0</v>
          </cell>
          <cell r="R166">
            <v>1655.56</v>
          </cell>
          <cell r="S166">
            <v>0</v>
          </cell>
          <cell r="T166">
            <v>1655.56</v>
          </cell>
          <cell r="U166">
            <v>430.04</v>
          </cell>
          <cell r="V166">
            <v>1000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6994.58</v>
          </cell>
          <cell r="AH166">
            <v>7414.42</v>
          </cell>
          <cell r="AI166">
            <v>291.54000000000002</v>
          </cell>
          <cell r="AJ166">
            <v>524.76</v>
          </cell>
          <cell r="AK166">
            <v>934.54</v>
          </cell>
          <cell r="AL166">
            <v>333.18</v>
          </cell>
          <cell r="AM166">
            <v>288.18</v>
          </cell>
        </row>
        <row r="168">
          <cell r="A168" t="str">
            <v>Departamento 4303 SECT FRENTE JUVENIL REVOLUCIONARIO</v>
          </cell>
        </row>
        <row r="169">
          <cell r="A169" t="str">
            <v>00858</v>
          </cell>
          <cell r="B169" t="str">
            <v>Chavez Mora Jesus Armando</v>
          </cell>
          <cell r="C169">
            <v>6000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2139.6999999999998</v>
          </cell>
          <cell r="J169">
            <v>0</v>
          </cell>
          <cell r="K169">
            <v>0</v>
          </cell>
          <cell r="L169">
            <v>8139.7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615.22</v>
          </cell>
          <cell r="S169">
            <v>0</v>
          </cell>
          <cell r="T169">
            <v>615.22</v>
          </cell>
          <cell r="U169">
            <v>220.62</v>
          </cell>
          <cell r="V169">
            <v>1000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1835.84</v>
          </cell>
          <cell r="AH169">
            <v>6303.86</v>
          </cell>
          <cell r="AI169">
            <v>159.47999999999999</v>
          </cell>
          <cell r="AJ169">
            <v>287.06</v>
          </cell>
          <cell r="AK169">
            <v>719.48</v>
          </cell>
          <cell r="AL169">
            <v>182.26</v>
          </cell>
          <cell r="AM169">
            <v>162.80000000000001</v>
          </cell>
        </row>
        <row r="170">
          <cell r="A170" t="str">
            <v>00934</v>
          </cell>
          <cell r="B170" t="str">
            <v>Linares Villa Ruy Bernardo</v>
          </cell>
          <cell r="C170">
            <v>6936.9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1202.8</v>
          </cell>
          <cell r="J170">
            <v>0</v>
          </cell>
          <cell r="K170">
            <v>0</v>
          </cell>
          <cell r="L170">
            <v>8139.7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615.22</v>
          </cell>
          <cell r="S170">
            <v>0</v>
          </cell>
          <cell r="T170">
            <v>615.22</v>
          </cell>
          <cell r="U170">
            <v>201.38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816.6</v>
          </cell>
          <cell r="AH170">
            <v>7323.1</v>
          </cell>
          <cell r="AI170">
            <v>147.34</v>
          </cell>
          <cell r="AJ170">
            <v>265.22000000000003</v>
          </cell>
          <cell r="AK170">
            <v>699.72</v>
          </cell>
          <cell r="AL170">
            <v>168.4</v>
          </cell>
          <cell r="AM170">
            <v>162.80000000000001</v>
          </cell>
        </row>
        <row r="171">
          <cell r="A171" t="str">
            <v>Total Depto</v>
          </cell>
          <cell r="C171" t="str">
            <v xml:space="preserve">  -----------------------</v>
          </cell>
          <cell r="D171" t="str">
            <v xml:space="preserve">  -----------------------</v>
          </cell>
          <cell r="E171" t="str">
            <v xml:space="preserve">  -----------------------</v>
          </cell>
          <cell r="F171" t="str">
            <v xml:space="preserve">  -----------------------</v>
          </cell>
          <cell r="G171" t="str">
            <v xml:space="preserve">  -----------------------</v>
          </cell>
          <cell r="H171" t="str">
            <v xml:space="preserve">  -----------------------</v>
          </cell>
          <cell r="I171" t="str">
            <v xml:space="preserve">  -----------------------</v>
          </cell>
          <cell r="J171" t="str">
            <v xml:space="preserve">  -----------------------</v>
          </cell>
          <cell r="K171" t="str">
            <v xml:space="preserve">  -----------------------</v>
          </cell>
          <cell r="L171" t="str">
            <v xml:space="preserve">  -----------------------</v>
          </cell>
          <cell r="M171" t="str">
            <v xml:space="preserve">  -----------------------</v>
          </cell>
          <cell r="N171" t="str">
            <v xml:space="preserve">  -----------------------</v>
          </cell>
          <cell r="O171" t="str">
            <v xml:space="preserve">  -----------------------</v>
          </cell>
          <cell r="P171" t="str">
            <v xml:space="preserve">  -----------------------</v>
          </cell>
          <cell r="Q171" t="str">
            <v xml:space="preserve">  -----------------------</v>
          </cell>
          <cell r="R171" t="str">
            <v xml:space="preserve">  -----------------------</v>
          </cell>
          <cell r="S171" t="str">
            <v xml:space="preserve">  -----------------------</v>
          </cell>
          <cell r="T171" t="str">
            <v xml:space="preserve">  -----------------------</v>
          </cell>
          <cell r="U171" t="str">
            <v xml:space="preserve">  -----------------------</v>
          </cell>
          <cell r="V171" t="str">
            <v xml:space="preserve">  -----------------------</v>
          </cell>
          <cell r="W171" t="str">
            <v xml:space="preserve">  -----------------------</v>
          </cell>
          <cell r="X171" t="str">
            <v xml:space="preserve">  -----------------------</v>
          </cell>
          <cell r="Y171" t="str">
            <v xml:space="preserve">  -----------------------</v>
          </cell>
          <cell r="Z171" t="str">
            <v xml:space="preserve">  -----------------------</v>
          </cell>
          <cell r="AA171" t="str">
            <v xml:space="preserve">  -----------------------</v>
          </cell>
          <cell r="AB171" t="str">
            <v xml:space="preserve">  -----------------------</v>
          </cell>
          <cell r="AC171" t="str">
            <v xml:space="preserve">  -----------------------</v>
          </cell>
          <cell r="AD171" t="str">
            <v xml:space="preserve">  -----------------------</v>
          </cell>
          <cell r="AE171" t="str">
            <v xml:space="preserve">  -----------------------</v>
          </cell>
          <cell r="AF171" t="str">
            <v xml:space="preserve">  -----------------------</v>
          </cell>
          <cell r="AG171" t="str">
            <v xml:space="preserve">  -----------------------</v>
          </cell>
          <cell r="AH171" t="str">
            <v xml:space="preserve">  -----------------------</v>
          </cell>
          <cell r="AI171" t="str">
            <v xml:space="preserve">  -----------------------</v>
          </cell>
          <cell r="AJ171" t="str">
            <v xml:space="preserve">  -----------------------</v>
          </cell>
          <cell r="AK171" t="str">
            <v xml:space="preserve">  -----------------------</v>
          </cell>
          <cell r="AL171" t="str">
            <v xml:space="preserve">  -----------------------</v>
          </cell>
          <cell r="AM171" t="str">
            <v xml:space="preserve">  -----------------------</v>
          </cell>
        </row>
        <row r="172">
          <cell r="C172">
            <v>12936.9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3342.5</v>
          </cell>
          <cell r="J172">
            <v>0</v>
          </cell>
          <cell r="K172">
            <v>0</v>
          </cell>
          <cell r="L172">
            <v>16279.4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1230.44</v>
          </cell>
          <cell r="S172">
            <v>0</v>
          </cell>
          <cell r="T172">
            <v>1230.44</v>
          </cell>
          <cell r="U172">
            <v>422</v>
          </cell>
          <cell r="V172">
            <v>1000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2652.44</v>
          </cell>
          <cell r="AH172">
            <v>13626.96</v>
          </cell>
          <cell r="AI172">
            <v>306.82</v>
          </cell>
          <cell r="AJ172">
            <v>552.28</v>
          </cell>
          <cell r="AK172">
            <v>1419.2</v>
          </cell>
          <cell r="AL172">
            <v>350.66</v>
          </cell>
          <cell r="AM172">
            <v>325.60000000000002</v>
          </cell>
        </row>
        <row r="174">
          <cell r="A174" t="str">
            <v>Departamento 4501 ORG CNC</v>
          </cell>
        </row>
        <row r="175">
          <cell r="A175" t="str">
            <v>00096</v>
          </cell>
          <cell r="B175" t="str">
            <v>Sanchez Sanchez Micaela</v>
          </cell>
          <cell r="C175">
            <v>4251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4251</v>
          </cell>
          <cell r="M175">
            <v>0</v>
          </cell>
          <cell r="N175">
            <v>0</v>
          </cell>
          <cell r="O175">
            <v>0</v>
          </cell>
          <cell r="P175">
            <v>-377.42</v>
          </cell>
          <cell r="Q175">
            <v>-133.86000000000001</v>
          </cell>
          <cell r="R175">
            <v>243.58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-133.86000000000001</v>
          </cell>
          <cell r="AH175">
            <v>4384.8599999999997</v>
          </cell>
          <cell r="AI175">
            <v>116.72</v>
          </cell>
          <cell r="AJ175">
            <v>210.12</v>
          </cell>
          <cell r="AK175">
            <v>665.22</v>
          </cell>
          <cell r="AL175">
            <v>98.3</v>
          </cell>
          <cell r="AM175">
            <v>85.02</v>
          </cell>
        </row>
        <row r="176">
          <cell r="A176" t="str">
            <v>00849</v>
          </cell>
          <cell r="B176" t="str">
            <v>Chavira Vargas Jose Trinidad</v>
          </cell>
          <cell r="C176">
            <v>6600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2105.1</v>
          </cell>
          <cell r="J176">
            <v>0</v>
          </cell>
          <cell r="K176">
            <v>0</v>
          </cell>
          <cell r="L176">
            <v>8705.1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676.74</v>
          </cell>
          <cell r="S176">
            <v>0</v>
          </cell>
          <cell r="T176">
            <v>676.74</v>
          </cell>
          <cell r="U176">
            <v>238.9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915.64</v>
          </cell>
          <cell r="AH176">
            <v>7789.46</v>
          </cell>
          <cell r="AI176">
            <v>171</v>
          </cell>
          <cell r="AJ176">
            <v>307.8</v>
          </cell>
          <cell r="AK176">
            <v>738.24</v>
          </cell>
          <cell r="AL176">
            <v>195.44</v>
          </cell>
          <cell r="AM176">
            <v>174.1</v>
          </cell>
        </row>
        <row r="177">
          <cell r="A177" t="str">
            <v>00853</v>
          </cell>
          <cell r="B177" t="str">
            <v>Ayala Rodriguez Eliazer</v>
          </cell>
          <cell r="C177">
            <v>12000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8000</v>
          </cell>
          <cell r="J177">
            <v>0</v>
          </cell>
          <cell r="K177">
            <v>0</v>
          </cell>
          <cell r="L177">
            <v>20000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2849.8</v>
          </cell>
          <cell r="S177">
            <v>0</v>
          </cell>
          <cell r="T177">
            <v>2849.8</v>
          </cell>
          <cell r="U177">
            <v>578.52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3428.32</v>
          </cell>
          <cell r="AH177">
            <v>16571.68</v>
          </cell>
          <cell r="AI177">
            <v>385.18</v>
          </cell>
          <cell r="AJ177">
            <v>693.32</v>
          </cell>
          <cell r="AK177">
            <v>1087.04</v>
          </cell>
          <cell r="AL177">
            <v>440.2</v>
          </cell>
          <cell r="AM177">
            <v>400</v>
          </cell>
        </row>
        <row r="178">
          <cell r="A178" t="str">
            <v>00871</v>
          </cell>
          <cell r="B178" t="str">
            <v>Gonzalez Vizcaino Maria Lucia</v>
          </cell>
          <cell r="C178">
            <v>9999.9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1110.8399999999999</v>
          </cell>
          <cell r="J178">
            <v>0</v>
          </cell>
          <cell r="K178">
            <v>0</v>
          </cell>
          <cell r="L178">
            <v>11110.74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1023.1</v>
          </cell>
          <cell r="S178">
            <v>0</v>
          </cell>
          <cell r="T178">
            <v>1023.1</v>
          </cell>
          <cell r="U178">
            <v>319.92</v>
          </cell>
          <cell r="V178">
            <v>1200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2543.02</v>
          </cell>
          <cell r="AH178">
            <v>8567.7199999999993</v>
          </cell>
          <cell r="AI178">
            <v>222.1</v>
          </cell>
          <cell r="AJ178">
            <v>399.78</v>
          </cell>
          <cell r="AK178">
            <v>821.46</v>
          </cell>
          <cell r="AL178">
            <v>253.84</v>
          </cell>
          <cell r="AM178">
            <v>222.22</v>
          </cell>
        </row>
        <row r="179">
          <cell r="A179" t="str">
            <v>Total Depto</v>
          </cell>
          <cell r="C179" t="str">
            <v xml:space="preserve">  -----------------------</v>
          </cell>
          <cell r="D179" t="str">
            <v xml:space="preserve">  -----------------------</v>
          </cell>
          <cell r="E179" t="str">
            <v xml:space="preserve">  -----------------------</v>
          </cell>
          <cell r="F179" t="str">
            <v xml:space="preserve">  -----------------------</v>
          </cell>
          <cell r="G179" t="str">
            <v xml:space="preserve">  -----------------------</v>
          </cell>
          <cell r="H179" t="str">
            <v xml:space="preserve">  -----------------------</v>
          </cell>
          <cell r="I179" t="str">
            <v xml:space="preserve">  -----------------------</v>
          </cell>
          <cell r="J179" t="str">
            <v xml:space="preserve">  -----------------------</v>
          </cell>
          <cell r="K179" t="str">
            <v xml:space="preserve">  -----------------------</v>
          </cell>
          <cell r="L179" t="str">
            <v xml:space="preserve">  -----------------------</v>
          </cell>
          <cell r="M179" t="str">
            <v xml:space="preserve">  -----------------------</v>
          </cell>
          <cell r="N179" t="str">
            <v xml:space="preserve">  -----------------------</v>
          </cell>
          <cell r="O179" t="str">
            <v xml:space="preserve">  -----------------------</v>
          </cell>
          <cell r="P179" t="str">
            <v xml:space="preserve">  -----------------------</v>
          </cell>
          <cell r="Q179" t="str">
            <v xml:space="preserve">  -----------------------</v>
          </cell>
          <cell r="R179" t="str">
            <v xml:space="preserve">  -----------------------</v>
          </cell>
          <cell r="S179" t="str">
            <v xml:space="preserve">  -----------------------</v>
          </cell>
          <cell r="T179" t="str">
            <v xml:space="preserve">  -----------------------</v>
          </cell>
          <cell r="U179" t="str">
            <v xml:space="preserve">  -----------------------</v>
          </cell>
          <cell r="V179" t="str">
            <v xml:space="preserve">  -----------------------</v>
          </cell>
          <cell r="W179" t="str">
            <v xml:space="preserve">  -----------------------</v>
          </cell>
          <cell r="X179" t="str">
            <v xml:space="preserve">  -----------------------</v>
          </cell>
          <cell r="Y179" t="str">
            <v xml:space="preserve">  -----------------------</v>
          </cell>
          <cell r="Z179" t="str">
            <v xml:space="preserve">  -----------------------</v>
          </cell>
          <cell r="AA179" t="str">
            <v xml:space="preserve">  -----------------------</v>
          </cell>
          <cell r="AB179" t="str">
            <v xml:space="preserve">  -----------------------</v>
          </cell>
          <cell r="AC179" t="str">
            <v xml:space="preserve">  -----------------------</v>
          </cell>
          <cell r="AD179" t="str">
            <v xml:space="preserve">  -----------------------</v>
          </cell>
          <cell r="AE179" t="str">
            <v xml:space="preserve">  -----------------------</v>
          </cell>
          <cell r="AF179" t="str">
            <v xml:space="preserve">  -----------------------</v>
          </cell>
          <cell r="AG179" t="str">
            <v xml:space="preserve">  -----------------------</v>
          </cell>
          <cell r="AH179" t="str">
            <v xml:space="preserve">  -----------------------</v>
          </cell>
          <cell r="AI179" t="str">
            <v xml:space="preserve">  -----------------------</v>
          </cell>
          <cell r="AJ179" t="str">
            <v xml:space="preserve">  -----------------------</v>
          </cell>
          <cell r="AK179" t="str">
            <v xml:space="preserve">  -----------------------</v>
          </cell>
          <cell r="AL179" t="str">
            <v xml:space="preserve">  -----------------------</v>
          </cell>
          <cell r="AM179" t="str">
            <v xml:space="preserve">  -----------------------</v>
          </cell>
        </row>
        <row r="180">
          <cell r="C180">
            <v>32850.9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11215.94</v>
          </cell>
          <cell r="J180">
            <v>0</v>
          </cell>
          <cell r="K180">
            <v>0</v>
          </cell>
          <cell r="L180">
            <v>44066.84</v>
          </cell>
          <cell r="M180">
            <v>0</v>
          </cell>
          <cell r="N180">
            <v>0</v>
          </cell>
          <cell r="O180">
            <v>0</v>
          </cell>
          <cell r="P180">
            <v>-377.42</v>
          </cell>
          <cell r="Q180">
            <v>-133.86000000000001</v>
          </cell>
          <cell r="R180">
            <v>4793.22</v>
          </cell>
          <cell r="S180">
            <v>0</v>
          </cell>
          <cell r="T180">
            <v>4549.6400000000003</v>
          </cell>
          <cell r="U180">
            <v>1137.3399999999999</v>
          </cell>
          <cell r="V180">
            <v>1200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6753.12</v>
          </cell>
          <cell r="AH180">
            <v>37313.72</v>
          </cell>
          <cell r="AI180">
            <v>895</v>
          </cell>
          <cell r="AJ180">
            <v>1611.02</v>
          </cell>
          <cell r="AK180">
            <v>3311.96</v>
          </cell>
          <cell r="AL180">
            <v>987.78</v>
          </cell>
          <cell r="AM180">
            <v>881.34</v>
          </cell>
        </row>
        <row r="182">
          <cell r="A182" t="str">
            <v>Departamento 4502 ORG CNOP</v>
          </cell>
        </row>
        <row r="183">
          <cell r="A183" t="str">
            <v>00781</v>
          </cell>
          <cell r="B183" t="str">
            <v>Hernandez Diaz Genesis</v>
          </cell>
          <cell r="C183">
            <v>6384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6384</v>
          </cell>
          <cell r="M183">
            <v>0</v>
          </cell>
          <cell r="N183">
            <v>0</v>
          </cell>
          <cell r="O183">
            <v>2756.54</v>
          </cell>
          <cell r="P183">
            <v>-250.2</v>
          </cell>
          <cell r="Q183">
            <v>0</v>
          </cell>
          <cell r="R183">
            <v>424.2</v>
          </cell>
          <cell r="S183">
            <v>0</v>
          </cell>
          <cell r="T183">
            <v>174</v>
          </cell>
          <cell r="U183">
            <v>175.32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3105.86</v>
          </cell>
          <cell r="AH183">
            <v>3278.14</v>
          </cell>
          <cell r="AI183">
            <v>129.16</v>
          </cell>
          <cell r="AJ183">
            <v>232.5</v>
          </cell>
          <cell r="AK183">
            <v>677.64</v>
          </cell>
          <cell r="AL183">
            <v>147.62</v>
          </cell>
          <cell r="AM183">
            <v>127.68</v>
          </cell>
        </row>
        <row r="184">
          <cell r="A184" t="str">
            <v>00881</v>
          </cell>
          <cell r="B184" t="str">
            <v>Vazquez Ochoa Ismael Isaac</v>
          </cell>
          <cell r="C184">
            <v>9999.9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10000.1</v>
          </cell>
          <cell r="J184">
            <v>0</v>
          </cell>
          <cell r="K184">
            <v>0</v>
          </cell>
          <cell r="L184">
            <v>20000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2849.8</v>
          </cell>
          <cell r="S184">
            <v>0</v>
          </cell>
          <cell r="T184">
            <v>2849.8</v>
          </cell>
          <cell r="U184">
            <v>570.78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3420.58</v>
          </cell>
          <cell r="AH184">
            <v>16579.419999999998</v>
          </cell>
          <cell r="AI184">
            <v>380.3</v>
          </cell>
          <cell r="AJ184">
            <v>684.54</v>
          </cell>
          <cell r="AK184">
            <v>1079.0999999999999</v>
          </cell>
          <cell r="AL184">
            <v>434.62</v>
          </cell>
          <cell r="AM184">
            <v>400</v>
          </cell>
        </row>
        <row r="185">
          <cell r="A185" t="str">
            <v>Total Depto</v>
          </cell>
          <cell r="C185" t="str">
            <v xml:space="preserve">  -----------------------</v>
          </cell>
          <cell r="D185" t="str">
            <v xml:space="preserve">  -----------------------</v>
          </cell>
          <cell r="E185" t="str">
            <v xml:space="preserve">  -----------------------</v>
          </cell>
          <cell r="F185" t="str">
            <v xml:space="preserve">  -----------------------</v>
          </cell>
          <cell r="G185" t="str">
            <v xml:space="preserve">  -----------------------</v>
          </cell>
          <cell r="H185" t="str">
            <v xml:space="preserve">  -----------------------</v>
          </cell>
          <cell r="I185" t="str">
            <v xml:space="preserve">  -----------------------</v>
          </cell>
          <cell r="J185" t="str">
            <v xml:space="preserve">  -----------------------</v>
          </cell>
          <cell r="K185" t="str">
            <v xml:space="preserve">  -----------------------</v>
          </cell>
          <cell r="L185" t="str">
            <v xml:space="preserve">  -----------------------</v>
          </cell>
          <cell r="M185" t="str">
            <v xml:space="preserve">  -----------------------</v>
          </cell>
          <cell r="N185" t="str">
            <v xml:space="preserve">  -----------------------</v>
          </cell>
          <cell r="O185" t="str">
            <v xml:space="preserve">  -----------------------</v>
          </cell>
          <cell r="P185" t="str">
            <v xml:space="preserve">  -----------------------</v>
          </cell>
          <cell r="Q185" t="str">
            <v xml:space="preserve">  -----------------------</v>
          </cell>
          <cell r="R185" t="str">
            <v xml:space="preserve">  -----------------------</v>
          </cell>
          <cell r="S185" t="str">
            <v xml:space="preserve">  -----------------------</v>
          </cell>
          <cell r="T185" t="str">
            <v xml:space="preserve">  -----------------------</v>
          </cell>
          <cell r="U185" t="str">
            <v xml:space="preserve">  -----------------------</v>
          </cell>
          <cell r="V185" t="str">
            <v xml:space="preserve">  -----------------------</v>
          </cell>
          <cell r="W185" t="str">
            <v xml:space="preserve">  -----------------------</v>
          </cell>
          <cell r="X185" t="str">
            <v xml:space="preserve">  -----------------------</v>
          </cell>
          <cell r="Y185" t="str">
            <v xml:space="preserve">  -----------------------</v>
          </cell>
          <cell r="Z185" t="str">
            <v xml:space="preserve">  -----------------------</v>
          </cell>
          <cell r="AA185" t="str">
            <v xml:space="preserve">  -----------------------</v>
          </cell>
          <cell r="AB185" t="str">
            <v xml:space="preserve">  -----------------------</v>
          </cell>
          <cell r="AC185" t="str">
            <v xml:space="preserve">  -----------------------</v>
          </cell>
          <cell r="AD185" t="str">
            <v xml:space="preserve">  -----------------------</v>
          </cell>
          <cell r="AE185" t="str">
            <v xml:space="preserve">  -----------------------</v>
          </cell>
          <cell r="AF185" t="str">
            <v xml:space="preserve">  -----------------------</v>
          </cell>
          <cell r="AG185" t="str">
            <v xml:space="preserve">  -----------------------</v>
          </cell>
          <cell r="AH185" t="str">
            <v xml:space="preserve">  -----------------------</v>
          </cell>
          <cell r="AI185" t="str">
            <v xml:space="preserve">  -----------------------</v>
          </cell>
          <cell r="AJ185" t="str">
            <v xml:space="preserve">  -----------------------</v>
          </cell>
          <cell r="AK185" t="str">
            <v xml:space="preserve">  -----------------------</v>
          </cell>
          <cell r="AL185" t="str">
            <v xml:space="preserve">  -----------------------</v>
          </cell>
          <cell r="AM185" t="str">
            <v xml:space="preserve">  -----------------------</v>
          </cell>
        </row>
        <row r="186">
          <cell r="C186">
            <v>16383.9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10000.1</v>
          </cell>
          <cell r="J186">
            <v>0</v>
          </cell>
          <cell r="K186">
            <v>0</v>
          </cell>
          <cell r="L186">
            <v>26384</v>
          </cell>
          <cell r="M186">
            <v>0</v>
          </cell>
          <cell r="N186">
            <v>0</v>
          </cell>
          <cell r="O186">
            <v>2756.54</v>
          </cell>
          <cell r="P186">
            <v>-250.2</v>
          </cell>
          <cell r="Q186">
            <v>0</v>
          </cell>
          <cell r="R186">
            <v>3274</v>
          </cell>
          <cell r="S186">
            <v>0</v>
          </cell>
          <cell r="T186">
            <v>3023.8</v>
          </cell>
          <cell r="U186">
            <v>746.1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6526.44</v>
          </cell>
          <cell r="AH186">
            <v>19857.560000000001</v>
          </cell>
          <cell r="AI186">
            <v>509.46</v>
          </cell>
          <cell r="AJ186">
            <v>917.04</v>
          </cell>
          <cell r="AK186">
            <v>1756.74</v>
          </cell>
          <cell r="AL186">
            <v>582.24</v>
          </cell>
          <cell r="AM186">
            <v>527.67999999999995</v>
          </cell>
        </row>
        <row r="188">
          <cell r="A188" t="str">
            <v>Departamento 4712 COM MUN ZAPOPAN</v>
          </cell>
        </row>
        <row r="189">
          <cell r="A189" t="str">
            <v>00850</v>
          </cell>
          <cell r="B189" t="str">
            <v>Becerra Iñiguez Julio Ricardo</v>
          </cell>
          <cell r="C189">
            <v>4251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4251</v>
          </cell>
          <cell r="M189">
            <v>0</v>
          </cell>
          <cell r="N189">
            <v>0</v>
          </cell>
          <cell r="O189">
            <v>0</v>
          </cell>
          <cell r="P189">
            <v>-377.42</v>
          </cell>
          <cell r="Q189">
            <v>-133.86000000000001</v>
          </cell>
          <cell r="R189">
            <v>243.58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-133.86000000000001</v>
          </cell>
          <cell r="AH189">
            <v>4384.8599999999997</v>
          </cell>
          <cell r="AI189">
            <v>116.72</v>
          </cell>
          <cell r="AJ189">
            <v>210.12</v>
          </cell>
          <cell r="AK189">
            <v>665.22</v>
          </cell>
          <cell r="AL189">
            <v>98.3</v>
          </cell>
          <cell r="AM189">
            <v>85.02</v>
          </cell>
        </row>
        <row r="190">
          <cell r="A190" t="str">
            <v>00876</v>
          </cell>
          <cell r="B190" t="str">
            <v>Perez Palacios Jorge Antonio</v>
          </cell>
          <cell r="C190">
            <v>6000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2000</v>
          </cell>
          <cell r="J190">
            <v>0</v>
          </cell>
          <cell r="K190">
            <v>0</v>
          </cell>
          <cell r="L190">
            <v>8000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600.02</v>
          </cell>
          <cell r="S190">
            <v>0</v>
          </cell>
          <cell r="T190">
            <v>600.02</v>
          </cell>
          <cell r="U190">
            <v>216.68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816.7</v>
          </cell>
          <cell r="AH190">
            <v>7183.3</v>
          </cell>
          <cell r="AI190">
            <v>157</v>
          </cell>
          <cell r="AJ190">
            <v>282.60000000000002</v>
          </cell>
          <cell r="AK190">
            <v>715.44</v>
          </cell>
          <cell r="AL190">
            <v>179.42</v>
          </cell>
          <cell r="AM190">
            <v>160</v>
          </cell>
        </row>
        <row r="191">
          <cell r="A191" t="str">
            <v>00927</v>
          </cell>
          <cell r="B191" t="str">
            <v>Coronado Rojas Jenifer Yaneth</v>
          </cell>
          <cell r="C191">
            <v>4500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3500</v>
          </cell>
          <cell r="J191">
            <v>0</v>
          </cell>
          <cell r="K191">
            <v>0</v>
          </cell>
          <cell r="L191">
            <v>8000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600.02</v>
          </cell>
          <cell r="S191">
            <v>0</v>
          </cell>
          <cell r="T191">
            <v>600.02</v>
          </cell>
          <cell r="U191">
            <v>163.86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763.88</v>
          </cell>
          <cell r="AH191">
            <v>7236.12</v>
          </cell>
          <cell r="AI191">
            <v>120.74</v>
          </cell>
          <cell r="AJ191">
            <v>217.34</v>
          </cell>
          <cell r="AK191">
            <v>669.22</v>
          </cell>
          <cell r="AL191">
            <v>137.97999999999999</v>
          </cell>
          <cell r="AM191">
            <v>160</v>
          </cell>
        </row>
        <row r="192">
          <cell r="A192" t="str">
            <v>00935</v>
          </cell>
          <cell r="B192" t="str">
            <v>Ruiz Nuño Martha Guadalupe</v>
          </cell>
          <cell r="C192">
            <v>4500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2500</v>
          </cell>
          <cell r="J192">
            <v>0</v>
          </cell>
          <cell r="K192">
            <v>0</v>
          </cell>
          <cell r="L192">
            <v>7000</v>
          </cell>
          <cell r="M192">
            <v>0</v>
          </cell>
          <cell r="N192">
            <v>0</v>
          </cell>
          <cell r="O192">
            <v>0</v>
          </cell>
          <cell r="P192">
            <v>-250.2</v>
          </cell>
          <cell r="Q192">
            <v>0</v>
          </cell>
          <cell r="R192">
            <v>491.22</v>
          </cell>
          <cell r="S192">
            <v>0</v>
          </cell>
          <cell r="T192">
            <v>241.02</v>
          </cell>
          <cell r="U192">
            <v>135.66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376.68</v>
          </cell>
          <cell r="AH192">
            <v>6623.32</v>
          </cell>
          <cell r="AI192">
            <v>99.94</v>
          </cell>
          <cell r="AJ192">
            <v>179.9</v>
          </cell>
          <cell r="AK192">
            <v>648.41999999999996</v>
          </cell>
          <cell r="AL192">
            <v>114.22</v>
          </cell>
          <cell r="AM192">
            <v>140</v>
          </cell>
        </row>
        <row r="193">
          <cell r="A193" t="str">
            <v>Total Depto</v>
          </cell>
          <cell r="C193" t="str">
            <v xml:space="preserve">  -----------------------</v>
          </cell>
          <cell r="D193" t="str">
            <v xml:space="preserve">  -----------------------</v>
          </cell>
          <cell r="E193" t="str">
            <v xml:space="preserve">  -----------------------</v>
          </cell>
          <cell r="F193" t="str">
            <v xml:space="preserve">  -----------------------</v>
          </cell>
          <cell r="G193" t="str">
            <v xml:space="preserve">  -----------------------</v>
          </cell>
          <cell r="H193" t="str">
            <v xml:space="preserve">  -----------------------</v>
          </cell>
          <cell r="I193" t="str">
            <v xml:space="preserve">  -----------------------</v>
          </cell>
          <cell r="J193" t="str">
            <v xml:space="preserve">  -----------------------</v>
          </cell>
          <cell r="K193" t="str">
            <v xml:space="preserve">  -----------------------</v>
          </cell>
          <cell r="L193" t="str">
            <v xml:space="preserve">  -----------------------</v>
          </cell>
          <cell r="M193" t="str">
            <v xml:space="preserve">  -----------------------</v>
          </cell>
          <cell r="N193" t="str">
            <v xml:space="preserve">  -----------------------</v>
          </cell>
          <cell r="O193" t="str">
            <v xml:space="preserve">  -----------------------</v>
          </cell>
          <cell r="P193" t="str">
            <v xml:space="preserve">  -----------------------</v>
          </cell>
          <cell r="Q193" t="str">
            <v xml:space="preserve">  -----------------------</v>
          </cell>
          <cell r="R193" t="str">
            <v xml:space="preserve">  -----------------------</v>
          </cell>
          <cell r="S193" t="str">
            <v xml:space="preserve">  -----------------------</v>
          </cell>
          <cell r="T193" t="str">
            <v xml:space="preserve">  -----------------------</v>
          </cell>
          <cell r="U193" t="str">
            <v xml:space="preserve">  -----------------------</v>
          </cell>
          <cell r="V193" t="str">
            <v xml:space="preserve">  -----------------------</v>
          </cell>
          <cell r="W193" t="str">
            <v xml:space="preserve">  -----------------------</v>
          </cell>
          <cell r="X193" t="str">
            <v xml:space="preserve">  -----------------------</v>
          </cell>
          <cell r="Y193" t="str">
            <v xml:space="preserve">  -----------------------</v>
          </cell>
          <cell r="Z193" t="str">
            <v xml:space="preserve">  -----------------------</v>
          </cell>
          <cell r="AA193" t="str">
            <v xml:space="preserve">  -----------------------</v>
          </cell>
          <cell r="AB193" t="str">
            <v xml:space="preserve">  -----------------------</v>
          </cell>
          <cell r="AC193" t="str">
            <v xml:space="preserve">  -----------------------</v>
          </cell>
          <cell r="AD193" t="str">
            <v xml:space="preserve">  -----------------------</v>
          </cell>
          <cell r="AE193" t="str">
            <v xml:space="preserve">  -----------------------</v>
          </cell>
          <cell r="AF193" t="str">
            <v xml:space="preserve">  -----------------------</v>
          </cell>
          <cell r="AG193" t="str">
            <v xml:space="preserve">  -----------------------</v>
          </cell>
          <cell r="AH193" t="str">
            <v xml:space="preserve">  -----------------------</v>
          </cell>
          <cell r="AI193" t="str">
            <v xml:space="preserve">  -----------------------</v>
          </cell>
          <cell r="AJ193" t="str">
            <v xml:space="preserve">  -----------------------</v>
          </cell>
          <cell r="AK193" t="str">
            <v xml:space="preserve">  -----------------------</v>
          </cell>
          <cell r="AL193" t="str">
            <v xml:space="preserve">  -----------------------</v>
          </cell>
          <cell r="AM193" t="str">
            <v xml:space="preserve">  -----------------------</v>
          </cell>
        </row>
        <row r="194">
          <cell r="C194">
            <v>19251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8000</v>
          </cell>
          <cell r="J194">
            <v>0</v>
          </cell>
          <cell r="K194">
            <v>0</v>
          </cell>
          <cell r="L194">
            <v>27251</v>
          </cell>
          <cell r="M194">
            <v>0</v>
          </cell>
          <cell r="N194">
            <v>0</v>
          </cell>
          <cell r="O194">
            <v>0</v>
          </cell>
          <cell r="P194">
            <v>-627.62</v>
          </cell>
          <cell r="Q194">
            <v>-133.86000000000001</v>
          </cell>
          <cell r="R194">
            <v>1934.84</v>
          </cell>
          <cell r="S194">
            <v>0</v>
          </cell>
          <cell r="T194">
            <v>1441.06</v>
          </cell>
          <cell r="U194">
            <v>516.20000000000005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1823.4</v>
          </cell>
          <cell r="AH194">
            <v>25427.599999999999</v>
          </cell>
          <cell r="AI194">
            <v>494.4</v>
          </cell>
          <cell r="AJ194">
            <v>889.96</v>
          </cell>
          <cell r="AK194">
            <v>2698.3</v>
          </cell>
          <cell r="AL194">
            <v>529.91999999999996</v>
          </cell>
          <cell r="AM194">
            <v>545.02</v>
          </cell>
        </row>
        <row r="196">
          <cell r="A196" t="str">
            <v>Departamento 4741 COM MUN GUADALAJARA</v>
          </cell>
        </row>
        <row r="197">
          <cell r="A197" t="str">
            <v>00878</v>
          </cell>
          <cell r="B197" t="str">
            <v>Tovar Covarrubias Brianda Jackeline</v>
          </cell>
          <cell r="C197">
            <v>6378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6378</v>
          </cell>
          <cell r="M197">
            <v>0</v>
          </cell>
          <cell r="N197">
            <v>0</v>
          </cell>
          <cell r="O197">
            <v>0</v>
          </cell>
          <cell r="P197">
            <v>-250.2</v>
          </cell>
          <cell r="Q197">
            <v>0</v>
          </cell>
          <cell r="R197">
            <v>423.56</v>
          </cell>
          <cell r="S197">
            <v>0</v>
          </cell>
          <cell r="T197">
            <v>173.36</v>
          </cell>
          <cell r="U197">
            <v>175.14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348.5</v>
          </cell>
          <cell r="AH197">
            <v>6029.5</v>
          </cell>
          <cell r="AI197">
            <v>129.04</v>
          </cell>
          <cell r="AJ197">
            <v>232.28</v>
          </cell>
          <cell r="AK197">
            <v>677.52</v>
          </cell>
          <cell r="AL197">
            <v>147.47999999999999</v>
          </cell>
          <cell r="AM197">
            <v>127.56</v>
          </cell>
        </row>
        <row r="198">
          <cell r="A198" t="str">
            <v>00880</v>
          </cell>
          <cell r="B198" t="str">
            <v>Macias Lopez Roberto</v>
          </cell>
          <cell r="C198">
            <v>4458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1860</v>
          </cell>
          <cell r="J198">
            <v>0</v>
          </cell>
          <cell r="K198">
            <v>0</v>
          </cell>
          <cell r="L198">
            <v>6318</v>
          </cell>
          <cell r="M198">
            <v>0</v>
          </cell>
          <cell r="N198">
            <v>0</v>
          </cell>
          <cell r="O198">
            <v>0</v>
          </cell>
          <cell r="P198">
            <v>-250.2</v>
          </cell>
          <cell r="Q198">
            <v>0</v>
          </cell>
          <cell r="R198">
            <v>417.02</v>
          </cell>
          <cell r="S198">
            <v>0</v>
          </cell>
          <cell r="T198">
            <v>166.82</v>
          </cell>
          <cell r="U198">
            <v>191.5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358.32</v>
          </cell>
          <cell r="AH198">
            <v>5959.68</v>
          </cell>
          <cell r="AI198">
            <v>141.1</v>
          </cell>
          <cell r="AJ198">
            <v>253.98</v>
          </cell>
          <cell r="AK198">
            <v>689.58</v>
          </cell>
          <cell r="AL198">
            <v>161.26</v>
          </cell>
          <cell r="AM198">
            <v>126.36</v>
          </cell>
        </row>
        <row r="199">
          <cell r="A199" t="str">
            <v>00912</v>
          </cell>
          <cell r="B199" t="str">
            <v>Cuevas Chacon Jose Luis</v>
          </cell>
          <cell r="C199">
            <v>4723.5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4723.5</v>
          </cell>
          <cell r="M199">
            <v>0</v>
          </cell>
          <cell r="N199">
            <v>0</v>
          </cell>
          <cell r="O199">
            <v>0</v>
          </cell>
          <cell r="P199">
            <v>-320.60000000000002</v>
          </cell>
          <cell r="Q199">
            <v>-46.78</v>
          </cell>
          <cell r="R199">
            <v>273.82</v>
          </cell>
          <cell r="S199">
            <v>0</v>
          </cell>
          <cell r="T199">
            <v>0</v>
          </cell>
          <cell r="U199">
            <v>129.72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82.94</v>
          </cell>
          <cell r="AH199">
            <v>4640.5600000000004</v>
          </cell>
          <cell r="AI199">
            <v>95.58</v>
          </cell>
          <cell r="AJ199">
            <v>172.04</v>
          </cell>
          <cell r="AK199">
            <v>644.04</v>
          </cell>
          <cell r="AL199">
            <v>109.22</v>
          </cell>
          <cell r="AM199">
            <v>94.46</v>
          </cell>
        </row>
        <row r="200">
          <cell r="A200" t="str">
            <v>Total Depto</v>
          </cell>
          <cell r="C200" t="str">
            <v xml:space="preserve">  -----------------------</v>
          </cell>
          <cell r="D200" t="str">
            <v xml:space="preserve">  -----------------------</v>
          </cell>
          <cell r="E200" t="str">
            <v xml:space="preserve">  -----------------------</v>
          </cell>
          <cell r="F200" t="str">
            <v xml:space="preserve">  -----------------------</v>
          </cell>
          <cell r="G200" t="str">
            <v xml:space="preserve">  -----------------------</v>
          </cell>
          <cell r="H200" t="str">
            <v xml:space="preserve">  -----------------------</v>
          </cell>
          <cell r="I200" t="str">
            <v xml:space="preserve">  -----------------------</v>
          </cell>
          <cell r="J200" t="str">
            <v xml:space="preserve">  -----------------------</v>
          </cell>
          <cell r="K200" t="str">
            <v xml:space="preserve">  -----------------------</v>
          </cell>
          <cell r="L200" t="str">
            <v xml:space="preserve">  -----------------------</v>
          </cell>
          <cell r="M200" t="str">
            <v xml:space="preserve">  -----------------------</v>
          </cell>
          <cell r="N200" t="str">
            <v xml:space="preserve">  -----------------------</v>
          </cell>
          <cell r="O200" t="str">
            <v xml:space="preserve">  -----------------------</v>
          </cell>
          <cell r="P200" t="str">
            <v xml:space="preserve">  -----------------------</v>
          </cell>
          <cell r="Q200" t="str">
            <v xml:space="preserve">  -----------------------</v>
          </cell>
          <cell r="R200" t="str">
            <v xml:space="preserve">  -----------------------</v>
          </cell>
          <cell r="S200" t="str">
            <v xml:space="preserve">  -----------------------</v>
          </cell>
          <cell r="T200" t="str">
            <v xml:space="preserve">  -----------------------</v>
          </cell>
          <cell r="U200" t="str">
            <v xml:space="preserve">  -----------------------</v>
          </cell>
          <cell r="V200" t="str">
            <v xml:space="preserve">  -----------------------</v>
          </cell>
          <cell r="W200" t="str">
            <v xml:space="preserve">  -----------------------</v>
          </cell>
          <cell r="X200" t="str">
            <v xml:space="preserve">  -----------------------</v>
          </cell>
          <cell r="Y200" t="str">
            <v xml:space="preserve">  -----------------------</v>
          </cell>
          <cell r="Z200" t="str">
            <v xml:space="preserve">  -----------------------</v>
          </cell>
          <cell r="AA200" t="str">
            <v xml:space="preserve">  -----------------------</v>
          </cell>
          <cell r="AB200" t="str">
            <v xml:space="preserve">  -----------------------</v>
          </cell>
          <cell r="AC200" t="str">
            <v xml:space="preserve">  -----------------------</v>
          </cell>
          <cell r="AD200" t="str">
            <v xml:space="preserve">  -----------------------</v>
          </cell>
          <cell r="AE200" t="str">
            <v xml:space="preserve">  -----------------------</v>
          </cell>
          <cell r="AF200" t="str">
            <v xml:space="preserve">  -----------------------</v>
          </cell>
          <cell r="AG200" t="str">
            <v xml:space="preserve">  -----------------------</v>
          </cell>
          <cell r="AH200" t="str">
            <v xml:space="preserve">  -----------------------</v>
          </cell>
          <cell r="AI200" t="str">
            <v xml:space="preserve">  -----------------------</v>
          </cell>
          <cell r="AJ200" t="str">
            <v xml:space="preserve">  -----------------------</v>
          </cell>
          <cell r="AK200" t="str">
            <v xml:space="preserve">  -----------------------</v>
          </cell>
          <cell r="AL200" t="str">
            <v xml:space="preserve">  -----------------------</v>
          </cell>
          <cell r="AM200" t="str">
            <v xml:space="preserve">  -----------------------</v>
          </cell>
        </row>
        <row r="201">
          <cell r="C201">
            <v>15559.5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1860</v>
          </cell>
          <cell r="J201">
            <v>0</v>
          </cell>
          <cell r="K201">
            <v>0</v>
          </cell>
          <cell r="L201">
            <v>17419.5</v>
          </cell>
          <cell r="M201">
            <v>0</v>
          </cell>
          <cell r="N201">
            <v>0</v>
          </cell>
          <cell r="O201">
            <v>0</v>
          </cell>
          <cell r="P201">
            <v>-821</v>
          </cell>
          <cell r="Q201">
            <v>-46.78</v>
          </cell>
          <cell r="R201">
            <v>1114.4000000000001</v>
          </cell>
          <cell r="S201">
            <v>0</v>
          </cell>
          <cell r="T201">
            <v>340.18</v>
          </cell>
          <cell r="U201">
            <v>496.36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789.76</v>
          </cell>
          <cell r="AH201">
            <v>16629.740000000002</v>
          </cell>
          <cell r="AI201">
            <v>365.72</v>
          </cell>
          <cell r="AJ201">
            <v>658.3</v>
          </cell>
          <cell r="AK201">
            <v>2011.14</v>
          </cell>
          <cell r="AL201">
            <v>417.96</v>
          </cell>
          <cell r="AM201">
            <v>348.38</v>
          </cell>
        </row>
        <row r="203">
          <cell r="A203" t="str">
            <v>Departamento 4794 COM MUN TEPATITLAN DE MORELOS</v>
          </cell>
        </row>
        <row r="204">
          <cell r="A204" t="str">
            <v>00279</v>
          </cell>
          <cell r="B204" t="str">
            <v>Bravo Garcia Andrea Nallely</v>
          </cell>
          <cell r="C204">
            <v>4458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1842</v>
          </cell>
          <cell r="J204">
            <v>0</v>
          </cell>
          <cell r="K204">
            <v>0</v>
          </cell>
          <cell r="L204">
            <v>6300</v>
          </cell>
          <cell r="M204">
            <v>0</v>
          </cell>
          <cell r="N204">
            <v>0</v>
          </cell>
          <cell r="O204">
            <v>0</v>
          </cell>
          <cell r="P204">
            <v>-250.2</v>
          </cell>
          <cell r="Q204">
            <v>0</v>
          </cell>
          <cell r="R204">
            <v>415.06</v>
          </cell>
          <cell r="S204">
            <v>0</v>
          </cell>
          <cell r="T204">
            <v>164.86</v>
          </cell>
          <cell r="U204">
            <v>166.9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331.76</v>
          </cell>
          <cell r="AH204">
            <v>5968.24</v>
          </cell>
          <cell r="AI204">
            <v>122.98</v>
          </cell>
          <cell r="AJ204">
            <v>221.36</v>
          </cell>
          <cell r="AK204">
            <v>671.46</v>
          </cell>
          <cell r="AL204">
            <v>140.56</v>
          </cell>
          <cell r="AM204">
            <v>126</v>
          </cell>
        </row>
        <row r="205">
          <cell r="A205" t="str">
            <v>Total Depto</v>
          </cell>
          <cell r="C205" t="str">
            <v xml:space="preserve">  -----------------------</v>
          </cell>
          <cell r="D205" t="str">
            <v xml:space="preserve">  -----------------------</v>
          </cell>
          <cell r="E205" t="str">
            <v xml:space="preserve">  -----------------------</v>
          </cell>
          <cell r="F205" t="str">
            <v xml:space="preserve">  -----------------------</v>
          </cell>
          <cell r="G205" t="str">
            <v xml:space="preserve">  -----------------------</v>
          </cell>
          <cell r="H205" t="str">
            <v xml:space="preserve">  -----------------------</v>
          </cell>
          <cell r="I205" t="str">
            <v xml:space="preserve">  -----------------------</v>
          </cell>
          <cell r="J205" t="str">
            <v xml:space="preserve">  -----------------------</v>
          </cell>
          <cell r="K205" t="str">
            <v xml:space="preserve">  -----------------------</v>
          </cell>
          <cell r="L205" t="str">
            <v xml:space="preserve">  -----------------------</v>
          </cell>
          <cell r="M205" t="str">
            <v xml:space="preserve">  -----------------------</v>
          </cell>
          <cell r="N205" t="str">
            <v xml:space="preserve">  -----------------------</v>
          </cell>
          <cell r="O205" t="str">
            <v xml:space="preserve">  -----------------------</v>
          </cell>
          <cell r="P205" t="str">
            <v xml:space="preserve">  -----------------------</v>
          </cell>
          <cell r="Q205" t="str">
            <v xml:space="preserve">  -----------------------</v>
          </cell>
          <cell r="R205" t="str">
            <v xml:space="preserve">  -----------------------</v>
          </cell>
          <cell r="S205" t="str">
            <v xml:space="preserve">  -----------------------</v>
          </cell>
          <cell r="T205" t="str">
            <v xml:space="preserve">  -----------------------</v>
          </cell>
          <cell r="U205" t="str">
            <v xml:space="preserve">  -----------------------</v>
          </cell>
          <cell r="V205" t="str">
            <v xml:space="preserve">  -----------------------</v>
          </cell>
          <cell r="W205" t="str">
            <v xml:space="preserve">  -----------------------</v>
          </cell>
          <cell r="X205" t="str">
            <v xml:space="preserve">  -----------------------</v>
          </cell>
          <cell r="Y205" t="str">
            <v xml:space="preserve">  -----------------------</v>
          </cell>
          <cell r="Z205" t="str">
            <v xml:space="preserve">  -----------------------</v>
          </cell>
          <cell r="AA205" t="str">
            <v xml:space="preserve">  -----------------------</v>
          </cell>
          <cell r="AB205" t="str">
            <v xml:space="preserve">  -----------------------</v>
          </cell>
          <cell r="AC205" t="str">
            <v xml:space="preserve">  -----------------------</v>
          </cell>
          <cell r="AD205" t="str">
            <v xml:space="preserve">  -----------------------</v>
          </cell>
          <cell r="AE205" t="str">
            <v xml:space="preserve">  -----------------------</v>
          </cell>
          <cell r="AF205" t="str">
            <v xml:space="preserve">  -----------------------</v>
          </cell>
          <cell r="AG205" t="str">
            <v xml:space="preserve">  -----------------------</v>
          </cell>
          <cell r="AH205" t="str">
            <v xml:space="preserve">  -----------------------</v>
          </cell>
          <cell r="AI205" t="str">
            <v xml:space="preserve">  -----------------------</v>
          </cell>
          <cell r="AJ205" t="str">
            <v xml:space="preserve">  -----------------------</v>
          </cell>
          <cell r="AK205" t="str">
            <v xml:space="preserve">  -----------------------</v>
          </cell>
          <cell r="AL205" t="str">
            <v xml:space="preserve">  -----------------------</v>
          </cell>
          <cell r="AM205" t="str">
            <v xml:space="preserve">  -----------------------</v>
          </cell>
        </row>
        <row r="206">
          <cell r="C206">
            <v>4458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1842</v>
          </cell>
          <cell r="J206">
            <v>0</v>
          </cell>
          <cell r="K206">
            <v>0</v>
          </cell>
          <cell r="L206">
            <v>6300</v>
          </cell>
          <cell r="M206">
            <v>0</v>
          </cell>
          <cell r="N206">
            <v>0</v>
          </cell>
          <cell r="O206">
            <v>0</v>
          </cell>
          <cell r="P206">
            <v>-250.2</v>
          </cell>
          <cell r="Q206">
            <v>0</v>
          </cell>
          <cell r="R206">
            <v>415.06</v>
          </cell>
          <cell r="S206">
            <v>0</v>
          </cell>
          <cell r="T206">
            <v>164.86</v>
          </cell>
          <cell r="U206">
            <v>166.9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331.76</v>
          </cell>
          <cell r="AH206">
            <v>5968.24</v>
          </cell>
          <cell r="AI206">
            <v>122.98</v>
          </cell>
          <cell r="AJ206">
            <v>221.36</v>
          </cell>
          <cell r="AK206">
            <v>671.46</v>
          </cell>
          <cell r="AL206">
            <v>140.56</v>
          </cell>
          <cell r="AM206">
            <v>126</v>
          </cell>
        </row>
        <row r="208">
          <cell r="A208" t="str">
            <v>Departamento 4799 COM MUN TLAQUEPAQUE</v>
          </cell>
        </row>
        <row r="209">
          <cell r="A209" t="str">
            <v>00873</v>
          </cell>
          <cell r="B209" t="str">
            <v>Gonzalez Real  Blanca Lucero</v>
          </cell>
          <cell r="C209">
            <v>4251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96</v>
          </cell>
          <cell r="J209">
            <v>0</v>
          </cell>
          <cell r="K209">
            <v>0</v>
          </cell>
          <cell r="L209">
            <v>4347</v>
          </cell>
          <cell r="M209">
            <v>0</v>
          </cell>
          <cell r="N209">
            <v>0</v>
          </cell>
          <cell r="O209">
            <v>0</v>
          </cell>
          <cell r="P209">
            <v>-377.42</v>
          </cell>
          <cell r="Q209">
            <v>-127.72</v>
          </cell>
          <cell r="R209">
            <v>249.72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-127.72</v>
          </cell>
          <cell r="AH209">
            <v>4474.72</v>
          </cell>
          <cell r="AI209">
            <v>119.06</v>
          </cell>
          <cell r="AJ209">
            <v>214.3</v>
          </cell>
          <cell r="AK209">
            <v>667.54</v>
          </cell>
          <cell r="AL209">
            <v>100.26</v>
          </cell>
          <cell r="AM209">
            <v>86.94</v>
          </cell>
        </row>
        <row r="210">
          <cell r="A210" t="str">
            <v>Total Depto</v>
          </cell>
          <cell r="C210" t="str">
            <v xml:space="preserve">  -----------------------</v>
          </cell>
          <cell r="D210" t="str">
            <v xml:space="preserve">  -----------------------</v>
          </cell>
          <cell r="E210" t="str">
            <v xml:space="preserve">  -----------------------</v>
          </cell>
          <cell r="F210" t="str">
            <v xml:space="preserve">  -----------------------</v>
          </cell>
          <cell r="G210" t="str">
            <v xml:space="preserve">  -----------------------</v>
          </cell>
          <cell r="H210" t="str">
            <v xml:space="preserve">  -----------------------</v>
          </cell>
          <cell r="I210" t="str">
            <v xml:space="preserve">  -----------------------</v>
          </cell>
          <cell r="J210" t="str">
            <v xml:space="preserve">  -----------------------</v>
          </cell>
          <cell r="K210" t="str">
            <v xml:space="preserve">  -----------------------</v>
          </cell>
          <cell r="L210" t="str">
            <v xml:space="preserve">  -----------------------</v>
          </cell>
          <cell r="M210" t="str">
            <v xml:space="preserve">  -----------------------</v>
          </cell>
          <cell r="N210" t="str">
            <v xml:space="preserve">  -----------------------</v>
          </cell>
          <cell r="O210" t="str">
            <v xml:space="preserve">  -----------------------</v>
          </cell>
          <cell r="P210" t="str">
            <v xml:space="preserve">  -----------------------</v>
          </cell>
          <cell r="Q210" t="str">
            <v xml:space="preserve">  -----------------------</v>
          </cell>
          <cell r="R210" t="str">
            <v xml:space="preserve">  -----------------------</v>
          </cell>
          <cell r="S210" t="str">
            <v xml:space="preserve">  -----------------------</v>
          </cell>
          <cell r="T210" t="str">
            <v xml:space="preserve">  -----------------------</v>
          </cell>
          <cell r="U210" t="str">
            <v xml:space="preserve">  -----------------------</v>
          </cell>
          <cell r="V210" t="str">
            <v xml:space="preserve">  -----------------------</v>
          </cell>
          <cell r="W210" t="str">
            <v xml:space="preserve">  -----------------------</v>
          </cell>
          <cell r="X210" t="str">
            <v xml:space="preserve">  -----------------------</v>
          </cell>
          <cell r="Y210" t="str">
            <v xml:space="preserve">  -----------------------</v>
          </cell>
          <cell r="Z210" t="str">
            <v xml:space="preserve">  -----------------------</v>
          </cell>
          <cell r="AA210" t="str">
            <v xml:space="preserve">  -----------------------</v>
          </cell>
          <cell r="AB210" t="str">
            <v xml:space="preserve">  -----------------------</v>
          </cell>
          <cell r="AC210" t="str">
            <v xml:space="preserve">  -----------------------</v>
          </cell>
          <cell r="AD210" t="str">
            <v xml:space="preserve">  -----------------------</v>
          </cell>
          <cell r="AE210" t="str">
            <v xml:space="preserve">  -----------------------</v>
          </cell>
          <cell r="AF210" t="str">
            <v xml:space="preserve">  -----------------------</v>
          </cell>
          <cell r="AG210" t="str">
            <v xml:space="preserve">  -----------------------</v>
          </cell>
          <cell r="AH210" t="str">
            <v xml:space="preserve">  -----------------------</v>
          </cell>
          <cell r="AI210" t="str">
            <v xml:space="preserve">  -----------------------</v>
          </cell>
          <cell r="AJ210" t="str">
            <v xml:space="preserve">  -----------------------</v>
          </cell>
          <cell r="AK210" t="str">
            <v xml:space="preserve">  -----------------------</v>
          </cell>
          <cell r="AL210" t="str">
            <v xml:space="preserve">  -----------------------</v>
          </cell>
          <cell r="AM210" t="str">
            <v xml:space="preserve">  -----------------------</v>
          </cell>
        </row>
        <row r="211">
          <cell r="C211">
            <v>4251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96</v>
          </cell>
          <cell r="J211">
            <v>0</v>
          </cell>
          <cell r="K211">
            <v>0</v>
          </cell>
          <cell r="L211">
            <v>4347</v>
          </cell>
          <cell r="M211">
            <v>0</v>
          </cell>
          <cell r="N211">
            <v>0</v>
          </cell>
          <cell r="O211">
            <v>0</v>
          </cell>
          <cell r="P211">
            <v>-377.42</v>
          </cell>
          <cell r="Q211">
            <v>-127.72</v>
          </cell>
          <cell r="R211">
            <v>249.72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-127.72</v>
          </cell>
          <cell r="AH211">
            <v>4474.72</v>
          </cell>
          <cell r="AI211">
            <v>119.06</v>
          </cell>
          <cell r="AJ211">
            <v>214.3</v>
          </cell>
          <cell r="AK211">
            <v>667.54</v>
          </cell>
          <cell r="AL211">
            <v>100.26</v>
          </cell>
          <cell r="AM211">
            <v>86.94</v>
          </cell>
        </row>
        <row r="213">
          <cell r="A213" t="str">
            <v>Departamento 9114 INSTITUTO REYES HEROLES</v>
          </cell>
        </row>
        <row r="214">
          <cell r="A214" t="str">
            <v>00093</v>
          </cell>
          <cell r="B214" t="str">
            <v>Hernandez Virgen Veronica</v>
          </cell>
          <cell r="C214">
            <v>9168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9168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727.1</v>
          </cell>
          <cell r="S214">
            <v>0</v>
          </cell>
          <cell r="T214">
            <v>727.1</v>
          </cell>
          <cell r="U214">
            <v>261.86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988.96</v>
          </cell>
          <cell r="AH214">
            <v>8179.04</v>
          </cell>
          <cell r="AI214">
            <v>185.5</v>
          </cell>
          <cell r="AJ214">
            <v>333.9</v>
          </cell>
          <cell r="AK214">
            <v>761.86</v>
          </cell>
          <cell r="AL214">
            <v>212</v>
          </cell>
          <cell r="AM214">
            <v>183.36</v>
          </cell>
        </row>
        <row r="215">
          <cell r="A215" t="str">
            <v>Total Depto</v>
          </cell>
          <cell r="C215" t="str">
            <v xml:space="preserve">  -----------------------</v>
          </cell>
          <cell r="D215" t="str">
            <v xml:space="preserve">  -----------------------</v>
          </cell>
          <cell r="E215" t="str">
            <v xml:space="preserve">  -----------------------</v>
          </cell>
          <cell r="F215" t="str">
            <v xml:space="preserve">  -----------------------</v>
          </cell>
          <cell r="G215" t="str">
            <v xml:space="preserve">  -----------------------</v>
          </cell>
          <cell r="H215" t="str">
            <v xml:space="preserve">  -----------------------</v>
          </cell>
          <cell r="I215" t="str">
            <v xml:space="preserve">  -----------------------</v>
          </cell>
          <cell r="J215" t="str">
            <v xml:space="preserve">  -----------------------</v>
          </cell>
          <cell r="K215" t="str">
            <v xml:space="preserve">  -----------------------</v>
          </cell>
          <cell r="L215" t="str">
            <v xml:space="preserve">  -----------------------</v>
          </cell>
          <cell r="M215" t="str">
            <v xml:space="preserve">  -----------------------</v>
          </cell>
          <cell r="N215" t="str">
            <v xml:space="preserve">  -----------------------</v>
          </cell>
          <cell r="O215" t="str">
            <v xml:space="preserve">  -----------------------</v>
          </cell>
          <cell r="P215" t="str">
            <v xml:space="preserve">  -----------------------</v>
          </cell>
          <cell r="Q215" t="str">
            <v xml:space="preserve">  -----------------------</v>
          </cell>
          <cell r="R215" t="str">
            <v xml:space="preserve">  -----------------------</v>
          </cell>
          <cell r="S215" t="str">
            <v xml:space="preserve">  -----------------------</v>
          </cell>
          <cell r="T215" t="str">
            <v xml:space="preserve">  -----------------------</v>
          </cell>
          <cell r="U215" t="str">
            <v xml:space="preserve">  -----------------------</v>
          </cell>
          <cell r="V215" t="str">
            <v xml:space="preserve">  -----------------------</v>
          </cell>
          <cell r="W215" t="str">
            <v xml:space="preserve">  -----------------------</v>
          </cell>
          <cell r="X215" t="str">
            <v xml:space="preserve">  -----------------------</v>
          </cell>
          <cell r="Y215" t="str">
            <v xml:space="preserve">  -----------------------</v>
          </cell>
          <cell r="Z215" t="str">
            <v xml:space="preserve">  -----------------------</v>
          </cell>
          <cell r="AA215" t="str">
            <v xml:space="preserve">  -----------------------</v>
          </cell>
          <cell r="AB215" t="str">
            <v xml:space="preserve">  -----------------------</v>
          </cell>
          <cell r="AC215" t="str">
            <v xml:space="preserve">  -----------------------</v>
          </cell>
          <cell r="AD215" t="str">
            <v xml:space="preserve">  -----------------------</v>
          </cell>
          <cell r="AE215" t="str">
            <v xml:space="preserve">  -----------------------</v>
          </cell>
          <cell r="AF215" t="str">
            <v xml:space="preserve">  -----------------------</v>
          </cell>
          <cell r="AG215" t="str">
            <v xml:space="preserve">  -----------------------</v>
          </cell>
          <cell r="AH215" t="str">
            <v xml:space="preserve">  -----------------------</v>
          </cell>
          <cell r="AI215" t="str">
            <v xml:space="preserve">  -----------------------</v>
          </cell>
          <cell r="AJ215" t="str">
            <v xml:space="preserve">  -----------------------</v>
          </cell>
          <cell r="AK215" t="str">
            <v xml:space="preserve">  -----------------------</v>
          </cell>
          <cell r="AL215" t="str">
            <v xml:space="preserve">  -----------------------</v>
          </cell>
          <cell r="AM215" t="str">
            <v xml:space="preserve">  -----------------------</v>
          </cell>
        </row>
        <row r="216">
          <cell r="C216">
            <v>9168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9168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727.1</v>
          </cell>
          <cell r="S216">
            <v>0</v>
          </cell>
          <cell r="T216">
            <v>727.1</v>
          </cell>
          <cell r="U216">
            <v>261.86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988.96</v>
          </cell>
          <cell r="AH216">
            <v>8179.04</v>
          </cell>
          <cell r="AI216">
            <v>185.5</v>
          </cell>
          <cell r="AJ216">
            <v>333.9</v>
          </cell>
          <cell r="AK216">
            <v>761.86</v>
          </cell>
          <cell r="AL216">
            <v>212</v>
          </cell>
          <cell r="AM216">
            <v>183.36</v>
          </cell>
        </row>
        <row r="218">
          <cell r="A218" t="str">
            <v>Departamento 9115 CDE COORD DE ORG Y CONSERVACION DE ARCHI</v>
          </cell>
        </row>
        <row r="219">
          <cell r="A219" t="str">
            <v>00216</v>
          </cell>
          <cell r="B219" t="str">
            <v>Decena Hernandez Lizette</v>
          </cell>
          <cell r="C219">
            <v>10446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10446</v>
          </cell>
          <cell r="M219">
            <v>0</v>
          </cell>
          <cell r="N219">
            <v>0</v>
          </cell>
          <cell r="O219">
            <v>3975.6</v>
          </cell>
          <cell r="P219">
            <v>0</v>
          </cell>
          <cell r="Q219">
            <v>0</v>
          </cell>
          <cell r="R219">
            <v>915.2</v>
          </cell>
          <cell r="S219">
            <v>0</v>
          </cell>
          <cell r="T219">
            <v>915.2</v>
          </cell>
          <cell r="U219">
            <v>302.86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46.58</v>
          </cell>
          <cell r="AF219">
            <v>0</v>
          </cell>
          <cell r="AG219">
            <v>5240.24</v>
          </cell>
          <cell r="AH219">
            <v>5205.76</v>
          </cell>
          <cell r="AI219">
            <v>211.36</v>
          </cell>
          <cell r="AJ219">
            <v>380.44</v>
          </cell>
          <cell r="AK219">
            <v>803.96</v>
          </cell>
          <cell r="AL219">
            <v>241.54</v>
          </cell>
          <cell r="AM219">
            <v>208.92</v>
          </cell>
        </row>
        <row r="220">
          <cell r="A220" t="str">
            <v>Total Depto</v>
          </cell>
          <cell r="C220" t="str">
            <v xml:space="preserve">  -----------------------</v>
          </cell>
          <cell r="D220" t="str">
            <v xml:space="preserve">  -----------------------</v>
          </cell>
          <cell r="E220" t="str">
            <v xml:space="preserve">  -----------------------</v>
          </cell>
          <cell r="F220" t="str">
            <v xml:space="preserve">  -----------------------</v>
          </cell>
          <cell r="G220" t="str">
            <v xml:space="preserve">  -----------------------</v>
          </cell>
          <cell r="H220" t="str">
            <v xml:space="preserve">  -----------------------</v>
          </cell>
          <cell r="I220" t="str">
            <v xml:space="preserve">  -----------------------</v>
          </cell>
          <cell r="J220" t="str">
            <v xml:space="preserve">  -----------------------</v>
          </cell>
          <cell r="K220" t="str">
            <v xml:space="preserve">  -----------------------</v>
          </cell>
          <cell r="L220" t="str">
            <v xml:space="preserve">  -----------------------</v>
          </cell>
          <cell r="M220" t="str">
            <v xml:space="preserve">  -----------------------</v>
          </cell>
          <cell r="N220" t="str">
            <v xml:space="preserve">  -----------------------</v>
          </cell>
          <cell r="O220" t="str">
            <v xml:space="preserve">  -----------------------</v>
          </cell>
          <cell r="P220" t="str">
            <v xml:space="preserve">  -----------------------</v>
          </cell>
          <cell r="Q220" t="str">
            <v xml:space="preserve">  -----------------------</v>
          </cell>
          <cell r="R220" t="str">
            <v xml:space="preserve">  -----------------------</v>
          </cell>
          <cell r="S220" t="str">
            <v xml:space="preserve">  -----------------------</v>
          </cell>
          <cell r="T220" t="str">
            <v xml:space="preserve">  -----------------------</v>
          </cell>
          <cell r="U220" t="str">
            <v xml:space="preserve">  -----------------------</v>
          </cell>
          <cell r="V220" t="str">
            <v xml:space="preserve">  -----------------------</v>
          </cell>
          <cell r="W220" t="str">
            <v xml:space="preserve">  -----------------------</v>
          </cell>
          <cell r="X220" t="str">
            <v xml:space="preserve">  -----------------------</v>
          </cell>
          <cell r="Y220" t="str">
            <v xml:space="preserve">  -----------------------</v>
          </cell>
          <cell r="Z220" t="str">
            <v xml:space="preserve">  -----------------------</v>
          </cell>
          <cell r="AA220" t="str">
            <v xml:space="preserve">  -----------------------</v>
          </cell>
          <cell r="AB220" t="str">
            <v xml:space="preserve">  -----------------------</v>
          </cell>
          <cell r="AC220" t="str">
            <v xml:space="preserve">  -----------------------</v>
          </cell>
          <cell r="AD220" t="str">
            <v xml:space="preserve">  -----------------------</v>
          </cell>
          <cell r="AE220" t="str">
            <v xml:space="preserve">  -----------------------</v>
          </cell>
          <cell r="AF220" t="str">
            <v xml:space="preserve">  -----------------------</v>
          </cell>
          <cell r="AG220" t="str">
            <v xml:space="preserve">  -----------------------</v>
          </cell>
          <cell r="AH220" t="str">
            <v xml:space="preserve">  -----------------------</v>
          </cell>
          <cell r="AI220" t="str">
            <v xml:space="preserve">  -----------------------</v>
          </cell>
          <cell r="AJ220" t="str">
            <v xml:space="preserve">  -----------------------</v>
          </cell>
          <cell r="AK220" t="str">
            <v xml:space="preserve">  -----------------------</v>
          </cell>
          <cell r="AL220" t="str">
            <v xml:space="preserve">  -----------------------</v>
          </cell>
          <cell r="AM220" t="str">
            <v xml:space="preserve">  -----------------------</v>
          </cell>
        </row>
        <row r="221">
          <cell r="C221">
            <v>10446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10446</v>
          </cell>
          <cell r="M221">
            <v>0</v>
          </cell>
          <cell r="N221">
            <v>0</v>
          </cell>
          <cell r="O221">
            <v>3975.6</v>
          </cell>
          <cell r="P221">
            <v>0</v>
          </cell>
          <cell r="Q221">
            <v>0</v>
          </cell>
          <cell r="R221">
            <v>915.2</v>
          </cell>
          <cell r="S221">
            <v>0</v>
          </cell>
          <cell r="T221">
            <v>915.2</v>
          </cell>
          <cell r="U221">
            <v>302.86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46.58</v>
          </cell>
          <cell r="AF221">
            <v>0</v>
          </cell>
          <cell r="AG221">
            <v>5240.24</v>
          </cell>
          <cell r="AH221">
            <v>5205.76</v>
          </cell>
          <cell r="AI221">
            <v>211.36</v>
          </cell>
          <cell r="AJ221">
            <v>380.44</v>
          </cell>
          <cell r="AK221">
            <v>803.96</v>
          </cell>
          <cell r="AL221">
            <v>241.54</v>
          </cell>
          <cell r="AM221">
            <v>208.92</v>
          </cell>
        </row>
        <row r="223">
          <cell r="A223" t="str">
            <v>Departamento 9116 CDE ACTIVISMO</v>
          </cell>
        </row>
        <row r="224">
          <cell r="A224" t="str">
            <v>00919</v>
          </cell>
          <cell r="B224" t="str">
            <v>Santana Becerra Daisy Janet</v>
          </cell>
          <cell r="C224">
            <v>900</v>
          </cell>
          <cell r="D224">
            <v>526.03</v>
          </cell>
          <cell r="E224">
            <v>0</v>
          </cell>
          <cell r="F224">
            <v>0</v>
          </cell>
          <cell r="G224">
            <v>184.11</v>
          </cell>
          <cell r="H224">
            <v>1315.07</v>
          </cell>
          <cell r="I224">
            <v>570</v>
          </cell>
          <cell r="J224">
            <v>0</v>
          </cell>
          <cell r="K224">
            <v>0</v>
          </cell>
          <cell r="L224">
            <v>3495.21</v>
          </cell>
          <cell r="M224">
            <v>0</v>
          </cell>
          <cell r="N224">
            <v>0</v>
          </cell>
          <cell r="O224">
            <v>0</v>
          </cell>
          <cell r="P224">
            <v>-188.71</v>
          </cell>
          <cell r="Q224">
            <v>-75.209999999999994</v>
          </cell>
          <cell r="R224">
            <v>113.5</v>
          </cell>
          <cell r="S224">
            <v>0</v>
          </cell>
          <cell r="T224">
            <v>0</v>
          </cell>
          <cell r="U224">
            <v>71.209999999999994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-4</v>
          </cell>
          <cell r="AH224">
            <v>3499.21</v>
          </cell>
          <cell r="AI224">
            <v>52.47</v>
          </cell>
          <cell r="AJ224">
            <v>94.44</v>
          </cell>
          <cell r="AK224">
            <v>326.70999999999998</v>
          </cell>
          <cell r="AL224">
            <v>59.96</v>
          </cell>
          <cell r="AM224">
            <v>69.900000000000006</v>
          </cell>
        </row>
        <row r="225">
          <cell r="A225" t="str">
            <v>00920</v>
          </cell>
          <cell r="B225" t="str">
            <v>Gonzalez Trujillo Yuriria</v>
          </cell>
          <cell r="C225">
            <v>900</v>
          </cell>
          <cell r="D225">
            <v>526.03</v>
          </cell>
          <cell r="E225">
            <v>0</v>
          </cell>
          <cell r="F225">
            <v>0</v>
          </cell>
          <cell r="G225">
            <v>184.11</v>
          </cell>
          <cell r="H225">
            <v>1315.07</v>
          </cell>
          <cell r="I225">
            <v>570</v>
          </cell>
          <cell r="J225">
            <v>0</v>
          </cell>
          <cell r="K225">
            <v>0</v>
          </cell>
          <cell r="L225">
            <v>3495.21</v>
          </cell>
          <cell r="M225">
            <v>0</v>
          </cell>
          <cell r="N225">
            <v>0</v>
          </cell>
          <cell r="O225">
            <v>0</v>
          </cell>
          <cell r="P225">
            <v>-188.71</v>
          </cell>
          <cell r="Q225">
            <v>-75.209999999999994</v>
          </cell>
          <cell r="R225">
            <v>113.5</v>
          </cell>
          <cell r="S225">
            <v>0</v>
          </cell>
          <cell r="T225">
            <v>0</v>
          </cell>
          <cell r="U225">
            <v>71.209999999999994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-4</v>
          </cell>
          <cell r="AH225">
            <v>3499.21</v>
          </cell>
          <cell r="AI225">
            <v>52.47</v>
          </cell>
          <cell r="AJ225">
            <v>94.44</v>
          </cell>
          <cell r="AK225">
            <v>326.70999999999998</v>
          </cell>
          <cell r="AL225">
            <v>59.96</v>
          </cell>
          <cell r="AM225">
            <v>69.900000000000006</v>
          </cell>
        </row>
        <row r="226">
          <cell r="A226" t="str">
            <v>00921</v>
          </cell>
          <cell r="B226" t="str">
            <v>Magallon Cueto Juan Manuel</v>
          </cell>
          <cell r="C226">
            <v>900</v>
          </cell>
          <cell r="D226">
            <v>526.03</v>
          </cell>
          <cell r="E226">
            <v>0</v>
          </cell>
          <cell r="F226">
            <v>0</v>
          </cell>
          <cell r="G226">
            <v>184.11</v>
          </cell>
          <cell r="H226">
            <v>1315.07</v>
          </cell>
          <cell r="I226">
            <v>570</v>
          </cell>
          <cell r="J226">
            <v>0</v>
          </cell>
          <cell r="K226">
            <v>0</v>
          </cell>
          <cell r="L226">
            <v>3495.21</v>
          </cell>
          <cell r="M226">
            <v>0</v>
          </cell>
          <cell r="N226">
            <v>0</v>
          </cell>
          <cell r="O226">
            <v>0</v>
          </cell>
          <cell r="P226">
            <v>-188.71</v>
          </cell>
          <cell r="Q226">
            <v>-75.209999999999994</v>
          </cell>
          <cell r="R226">
            <v>113.5</v>
          </cell>
          <cell r="S226">
            <v>0</v>
          </cell>
          <cell r="T226">
            <v>0</v>
          </cell>
          <cell r="U226">
            <v>71.209999999999994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-4</v>
          </cell>
          <cell r="AH226">
            <v>3499.21</v>
          </cell>
          <cell r="AI226">
            <v>52.47</v>
          </cell>
          <cell r="AJ226">
            <v>94.44</v>
          </cell>
          <cell r="AK226">
            <v>326.70999999999998</v>
          </cell>
          <cell r="AL226">
            <v>59.96</v>
          </cell>
          <cell r="AM226">
            <v>69.900000000000006</v>
          </cell>
        </row>
        <row r="227">
          <cell r="A227" t="str">
            <v>00922</v>
          </cell>
          <cell r="B227" t="str">
            <v>Cabrales Venegas Yazmin</v>
          </cell>
          <cell r="C227">
            <v>900</v>
          </cell>
          <cell r="D227">
            <v>526.03</v>
          </cell>
          <cell r="E227">
            <v>0</v>
          </cell>
          <cell r="F227">
            <v>0</v>
          </cell>
          <cell r="G227">
            <v>184.11</v>
          </cell>
          <cell r="H227">
            <v>1315.07</v>
          </cell>
          <cell r="I227">
            <v>570</v>
          </cell>
          <cell r="J227">
            <v>0</v>
          </cell>
          <cell r="K227">
            <v>0</v>
          </cell>
          <cell r="L227">
            <v>3495.21</v>
          </cell>
          <cell r="M227">
            <v>0</v>
          </cell>
          <cell r="N227">
            <v>0</v>
          </cell>
          <cell r="O227">
            <v>0</v>
          </cell>
          <cell r="P227">
            <v>-188.71</v>
          </cell>
          <cell r="Q227">
            <v>-75.209999999999994</v>
          </cell>
          <cell r="R227">
            <v>113.5</v>
          </cell>
          <cell r="S227">
            <v>0</v>
          </cell>
          <cell r="T227">
            <v>0</v>
          </cell>
          <cell r="U227">
            <v>71.209999999999994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-4</v>
          </cell>
          <cell r="AH227">
            <v>3499.21</v>
          </cell>
          <cell r="AI227">
            <v>52.47</v>
          </cell>
          <cell r="AJ227">
            <v>94.44</v>
          </cell>
          <cell r="AK227">
            <v>326.70999999999998</v>
          </cell>
          <cell r="AL227">
            <v>59.96</v>
          </cell>
          <cell r="AM227">
            <v>69.900000000000006</v>
          </cell>
        </row>
        <row r="228">
          <cell r="A228" t="str">
            <v>00923</v>
          </cell>
          <cell r="B228" t="str">
            <v>Brambila Garcia  Claudia Mireya</v>
          </cell>
          <cell r="C228">
            <v>900</v>
          </cell>
          <cell r="D228">
            <v>526.03</v>
          </cell>
          <cell r="E228">
            <v>0</v>
          </cell>
          <cell r="F228">
            <v>0</v>
          </cell>
          <cell r="G228">
            <v>184.11</v>
          </cell>
          <cell r="H228">
            <v>1315.07</v>
          </cell>
          <cell r="I228">
            <v>570</v>
          </cell>
          <cell r="J228">
            <v>0</v>
          </cell>
          <cell r="K228">
            <v>0</v>
          </cell>
          <cell r="L228">
            <v>3495.21</v>
          </cell>
          <cell r="M228">
            <v>15</v>
          </cell>
          <cell r="N228">
            <v>334.37</v>
          </cell>
          <cell r="O228">
            <v>0</v>
          </cell>
          <cell r="P228">
            <v>-188.71</v>
          </cell>
          <cell r="Q228">
            <v>-75.209999999999994</v>
          </cell>
          <cell r="R228">
            <v>113.5</v>
          </cell>
          <cell r="S228">
            <v>0</v>
          </cell>
          <cell r="T228">
            <v>0</v>
          </cell>
          <cell r="U228">
            <v>71.209999999999994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0.27</v>
          </cell>
          <cell r="AF228">
            <v>0</v>
          </cell>
          <cell r="AG228">
            <v>345.64</v>
          </cell>
          <cell r="AH228">
            <v>3149.57</v>
          </cell>
          <cell r="AI228">
            <v>52.47</v>
          </cell>
          <cell r="AJ228">
            <v>94.44</v>
          </cell>
          <cell r="AK228">
            <v>326.70999999999998</v>
          </cell>
          <cell r="AL228">
            <v>59.96</v>
          </cell>
          <cell r="AM228">
            <v>69.900000000000006</v>
          </cell>
        </row>
        <row r="229">
          <cell r="A229" t="str">
            <v>00924</v>
          </cell>
          <cell r="B229" t="str">
            <v>Sanchez Orta Gustavo Jesus</v>
          </cell>
          <cell r="C229">
            <v>900</v>
          </cell>
          <cell r="D229">
            <v>526.03</v>
          </cell>
          <cell r="E229">
            <v>0</v>
          </cell>
          <cell r="F229">
            <v>0</v>
          </cell>
          <cell r="G229">
            <v>184.11</v>
          </cell>
          <cell r="H229">
            <v>1315.07</v>
          </cell>
          <cell r="I229">
            <v>570</v>
          </cell>
          <cell r="J229">
            <v>0</v>
          </cell>
          <cell r="K229">
            <v>0</v>
          </cell>
          <cell r="L229">
            <v>3495.21</v>
          </cell>
          <cell r="M229">
            <v>0</v>
          </cell>
          <cell r="N229">
            <v>0</v>
          </cell>
          <cell r="O229">
            <v>0</v>
          </cell>
          <cell r="P229">
            <v>-188.71</v>
          </cell>
          <cell r="Q229">
            <v>-75.209999999999994</v>
          </cell>
          <cell r="R229">
            <v>113.5</v>
          </cell>
          <cell r="S229">
            <v>0</v>
          </cell>
          <cell r="T229">
            <v>0</v>
          </cell>
          <cell r="U229">
            <v>71.209999999999994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-4</v>
          </cell>
          <cell r="AH229">
            <v>3499.21</v>
          </cell>
          <cell r="AI229">
            <v>52.47</v>
          </cell>
          <cell r="AJ229">
            <v>94.44</v>
          </cell>
          <cell r="AK229">
            <v>326.70999999999998</v>
          </cell>
          <cell r="AL229">
            <v>59.96</v>
          </cell>
          <cell r="AM229">
            <v>69.900000000000006</v>
          </cell>
        </row>
        <row r="230">
          <cell r="A230" t="str">
            <v>00930</v>
          </cell>
          <cell r="B230" t="str">
            <v>Loreto Saldivar Karla Alejandra</v>
          </cell>
          <cell r="C230">
            <v>450</v>
          </cell>
          <cell r="D230">
            <v>493.15</v>
          </cell>
          <cell r="E230">
            <v>0</v>
          </cell>
          <cell r="F230">
            <v>0</v>
          </cell>
          <cell r="G230">
            <v>172.6</v>
          </cell>
          <cell r="H230">
            <v>1232.8800000000001</v>
          </cell>
          <cell r="I230">
            <v>0</v>
          </cell>
          <cell r="J230">
            <v>0</v>
          </cell>
          <cell r="K230">
            <v>0</v>
          </cell>
          <cell r="L230">
            <v>2348.63</v>
          </cell>
          <cell r="M230">
            <v>0</v>
          </cell>
          <cell r="N230">
            <v>0</v>
          </cell>
          <cell r="O230">
            <v>0</v>
          </cell>
          <cell r="P230">
            <v>-200.74</v>
          </cell>
          <cell r="Q230">
            <v>-154.62</v>
          </cell>
          <cell r="R230">
            <v>46.11</v>
          </cell>
          <cell r="S230">
            <v>0</v>
          </cell>
          <cell r="T230">
            <v>0</v>
          </cell>
          <cell r="U230">
            <v>51.42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-103.2</v>
          </cell>
          <cell r="AH230">
            <v>2451.83</v>
          </cell>
          <cell r="AI230">
            <v>37.89</v>
          </cell>
          <cell r="AJ230">
            <v>68.2</v>
          </cell>
          <cell r="AK230">
            <v>239</v>
          </cell>
          <cell r="AL230">
            <v>59.05</v>
          </cell>
          <cell r="AM230">
            <v>46.97</v>
          </cell>
        </row>
        <row r="231">
          <cell r="A231" t="str">
            <v>Total Depto</v>
          </cell>
          <cell r="C231" t="str">
            <v xml:space="preserve">  -----------------------</v>
          </cell>
          <cell r="D231" t="str">
            <v xml:space="preserve">  -----------------------</v>
          </cell>
          <cell r="E231" t="str">
            <v xml:space="preserve">  -----------------------</v>
          </cell>
          <cell r="F231" t="str">
            <v xml:space="preserve">  -----------------------</v>
          </cell>
          <cell r="G231" t="str">
            <v xml:space="preserve">  -----------------------</v>
          </cell>
          <cell r="H231" t="str">
            <v xml:space="preserve">  -----------------------</v>
          </cell>
          <cell r="I231" t="str">
            <v xml:space="preserve">  -----------------------</v>
          </cell>
          <cell r="J231" t="str">
            <v xml:space="preserve">  -----------------------</v>
          </cell>
          <cell r="K231" t="str">
            <v xml:space="preserve">  -----------------------</v>
          </cell>
          <cell r="L231" t="str">
            <v xml:space="preserve">  -----------------------</v>
          </cell>
          <cell r="M231" t="str">
            <v xml:space="preserve">  -----------------------</v>
          </cell>
          <cell r="N231" t="str">
            <v xml:space="preserve">  -----------------------</v>
          </cell>
          <cell r="O231" t="str">
            <v xml:space="preserve">  -----------------------</v>
          </cell>
          <cell r="P231" t="str">
            <v xml:space="preserve">  -----------------------</v>
          </cell>
          <cell r="Q231" t="str">
            <v xml:space="preserve">  -----------------------</v>
          </cell>
          <cell r="R231" t="str">
            <v xml:space="preserve">  -----------------------</v>
          </cell>
          <cell r="S231" t="str">
            <v xml:space="preserve">  -----------------------</v>
          </cell>
          <cell r="T231" t="str">
            <v xml:space="preserve">  -----------------------</v>
          </cell>
          <cell r="U231" t="str">
            <v xml:space="preserve">  -----------------------</v>
          </cell>
          <cell r="V231" t="str">
            <v xml:space="preserve">  -----------------------</v>
          </cell>
          <cell r="W231" t="str">
            <v xml:space="preserve">  -----------------------</v>
          </cell>
          <cell r="X231" t="str">
            <v xml:space="preserve">  -----------------------</v>
          </cell>
          <cell r="Y231" t="str">
            <v xml:space="preserve">  -----------------------</v>
          </cell>
          <cell r="Z231" t="str">
            <v xml:space="preserve">  -----------------------</v>
          </cell>
          <cell r="AA231" t="str">
            <v xml:space="preserve">  -----------------------</v>
          </cell>
          <cell r="AB231" t="str">
            <v xml:space="preserve">  -----------------------</v>
          </cell>
          <cell r="AC231" t="str">
            <v xml:space="preserve">  -----------------------</v>
          </cell>
          <cell r="AD231" t="str">
            <v xml:space="preserve">  -----------------------</v>
          </cell>
          <cell r="AE231" t="str">
            <v xml:space="preserve">  -----------------------</v>
          </cell>
          <cell r="AF231" t="str">
            <v xml:space="preserve">  -----------------------</v>
          </cell>
          <cell r="AG231" t="str">
            <v xml:space="preserve">  -----------------------</v>
          </cell>
          <cell r="AH231" t="str">
            <v xml:space="preserve">  -----------------------</v>
          </cell>
          <cell r="AI231" t="str">
            <v xml:space="preserve">  -----------------------</v>
          </cell>
          <cell r="AJ231" t="str">
            <v xml:space="preserve">  -----------------------</v>
          </cell>
          <cell r="AK231" t="str">
            <v xml:space="preserve">  -----------------------</v>
          </cell>
          <cell r="AL231" t="str">
            <v xml:space="preserve">  -----------------------</v>
          </cell>
          <cell r="AM231" t="str">
            <v xml:space="preserve">  -----------------------</v>
          </cell>
        </row>
        <row r="232">
          <cell r="C232">
            <v>5850</v>
          </cell>
          <cell r="D232">
            <v>3649.33</v>
          </cell>
          <cell r="E232">
            <v>0</v>
          </cell>
          <cell r="F232">
            <v>0</v>
          </cell>
          <cell r="G232">
            <v>1277.26</v>
          </cell>
          <cell r="H232">
            <v>9123.2999999999993</v>
          </cell>
          <cell r="I232">
            <v>3420</v>
          </cell>
          <cell r="J232">
            <v>0</v>
          </cell>
          <cell r="K232">
            <v>0</v>
          </cell>
          <cell r="L232">
            <v>23319.89</v>
          </cell>
          <cell r="M232">
            <v>15</v>
          </cell>
          <cell r="N232">
            <v>334.37</v>
          </cell>
          <cell r="O232">
            <v>0</v>
          </cell>
          <cell r="P232">
            <v>-1333</v>
          </cell>
          <cell r="Q232">
            <v>-605.88</v>
          </cell>
          <cell r="R232">
            <v>727.11</v>
          </cell>
          <cell r="S232">
            <v>0</v>
          </cell>
          <cell r="T232">
            <v>0</v>
          </cell>
          <cell r="U232">
            <v>478.68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0.27</v>
          </cell>
          <cell r="AF232">
            <v>0</v>
          </cell>
          <cell r="AG232">
            <v>222.44</v>
          </cell>
          <cell r="AH232">
            <v>23097.45</v>
          </cell>
          <cell r="AI232">
            <v>352.71</v>
          </cell>
          <cell r="AJ232">
            <v>634.84</v>
          </cell>
          <cell r="AK232">
            <v>2199.2600000000002</v>
          </cell>
          <cell r="AL232">
            <v>418.81</v>
          </cell>
          <cell r="AM232">
            <v>466.37</v>
          </cell>
        </row>
        <row r="234">
          <cell r="A234"/>
          <cell r="C234" t="str">
            <v xml:space="preserve">  =============</v>
          </cell>
          <cell r="D234" t="str">
            <v xml:space="preserve">  =============</v>
          </cell>
          <cell r="E234" t="str">
            <v xml:space="preserve">  =============</v>
          </cell>
          <cell r="F234" t="str">
            <v xml:space="preserve">  =============</v>
          </cell>
          <cell r="G234" t="str">
            <v xml:space="preserve">  =============</v>
          </cell>
          <cell r="H234" t="str">
            <v xml:space="preserve">  =============</v>
          </cell>
          <cell r="I234" t="str">
            <v xml:space="preserve">  =============</v>
          </cell>
          <cell r="J234" t="str">
            <v xml:space="preserve">  =============</v>
          </cell>
          <cell r="K234" t="str">
            <v xml:space="preserve">  =============</v>
          </cell>
          <cell r="L234" t="str">
            <v xml:space="preserve">  =============</v>
          </cell>
          <cell r="M234" t="str">
            <v xml:space="preserve">  =============</v>
          </cell>
          <cell r="N234" t="str">
            <v xml:space="preserve">  =============</v>
          </cell>
          <cell r="O234" t="str">
            <v xml:space="preserve">  =============</v>
          </cell>
          <cell r="P234" t="str">
            <v xml:space="preserve">  =============</v>
          </cell>
          <cell r="Q234" t="str">
            <v xml:space="preserve">  =============</v>
          </cell>
          <cell r="R234" t="str">
            <v xml:space="preserve">  =============</v>
          </cell>
          <cell r="S234" t="str">
            <v xml:space="preserve">  =============</v>
          </cell>
          <cell r="T234" t="str">
            <v xml:space="preserve">  =============</v>
          </cell>
          <cell r="U234" t="str">
            <v xml:space="preserve">  =============</v>
          </cell>
          <cell r="V234" t="str">
            <v xml:space="preserve">  =============</v>
          </cell>
          <cell r="W234" t="str">
            <v xml:space="preserve">  =============</v>
          </cell>
          <cell r="X234" t="str">
            <v xml:space="preserve">  =============</v>
          </cell>
          <cell r="Y234" t="str">
            <v xml:space="preserve">  =============</v>
          </cell>
          <cell r="Z234" t="str">
            <v xml:space="preserve">  =============</v>
          </cell>
          <cell r="AA234" t="str">
            <v xml:space="preserve">  =============</v>
          </cell>
          <cell r="AB234" t="str">
            <v xml:space="preserve">  =============</v>
          </cell>
          <cell r="AC234" t="str">
            <v xml:space="preserve">  =============</v>
          </cell>
          <cell r="AD234" t="str">
            <v xml:space="preserve">  =============</v>
          </cell>
          <cell r="AE234" t="str">
            <v xml:space="preserve">  =============</v>
          </cell>
          <cell r="AF234" t="str">
            <v xml:space="preserve">  =============</v>
          </cell>
          <cell r="AG234" t="str">
            <v xml:space="preserve">  =============</v>
          </cell>
          <cell r="AH234" t="str">
            <v xml:space="preserve">  =============</v>
          </cell>
          <cell r="AI234" t="str">
            <v xml:space="preserve">  =============</v>
          </cell>
          <cell r="AJ234" t="str">
            <v xml:space="preserve">  =============</v>
          </cell>
          <cell r="AK234" t="str">
            <v xml:space="preserve">  =============</v>
          </cell>
          <cell r="AL234" t="str">
            <v xml:space="preserve">  =============</v>
          </cell>
          <cell r="AM234" t="str">
            <v xml:space="preserve">  =============</v>
          </cell>
        </row>
        <row r="235">
          <cell r="A235" t="str">
            <v>Total Gral.</v>
          </cell>
          <cell r="B235" t="str">
            <v xml:space="preserve"> </v>
          </cell>
          <cell r="C235">
            <v>756102.02</v>
          </cell>
          <cell r="D235">
            <v>14324.82</v>
          </cell>
          <cell r="E235">
            <v>0</v>
          </cell>
          <cell r="F235">
            <v>3480</v>
          </cell>
          <cell r="G235">
            <v>3653.89</v>
          </cell>
          <cell r="H235">
            <v>31903.56</v>
          </cell>
          <cell r="I235">
            <v>257434.37</v>
          </cell>
          <cell r="J235">
            <v>0</v>
          </cell>
          <cell r="K235">
            <v>0</v>
          </cell>
          <cell r="L235">
            <v>1066898.6599999999</v>
          </cell>
          <cell r="M235">
            <v>30</v>
          </cell>
          <cell r="N235">
            <v>19528.599999999999</v>
          </cell>
          <cell r="O235">
            <v>23987.78</v>
          </cell>
          <cell r="P235">
            <v>-11607.87</v>
          </cell>
          <cell r="Q235">
            <v>-1782.22</v>
          </cell>
          <cell r="R235">
            <v>102630.91</v>
          </cell>
          <cell r="S235">
            <v>729.19</v>
          </cell>
          <cell r="T235">
            <v>92866.27</v>
          </cell>
          <cell r="U235">
            <v>27286.7</v>
          </cell>
          <cell r="V235">
            <v>16545</v>
          </cell>
          <cell r="W235">
            <v>0</v>
          </cell>
          <cell r="X235">
            <v>17.12</v>
          </cell>
          <cell r="Y235">
            <v>0</v>
          </cell>
          <cell r="Z235">
            <v>0</v>
          </cell>
          <cell r="AA235">
            <v>0</v>
          </cell>
          <cell r="AB235">
            <v>625.5</v>
          </cell>
          <cell r="AC235">
            <v>-625.5</v>
          </cell>
          <cell r="AD235">
            <v>625.5</v>
          </cell>
          <cell r="AE235">
            <v>1989.86</v>
          </cell>
          <cell r="AF235">
            <v>0</v>
          </cell>
          <cell r="AG235">
            <v>181823.8</v>
          </cell>
          <cell r="AH235">
            <v>885074.86</v>
          </cell>
          <cell r="AI235">
            <v>20238.400000000001</v>
          </cell>
          <cell r="AJ235">
            <v>36429.24</v>
          </cell>
          <cell r="AK235">
            <v>81619.100000000006</v>
          </cell>
          <cell r="AL235">
            <v>22827.55</v>
          </cell>
          <cell r="AM235">
            <v>21337.94</v>
          </cell>
        </row>
        <row r="237">
          <cell r="C237" t="str">
            <v xml:space="preserve"> </v>
          </cell>
          <cell r="D237" t="str">
            <v xml:space="preserve"> </v>
          </cell>
          <cell r="E237" t="str">
            <v xml:space="preserve"> </v>
          </cell>
          <cell r="F237" t="str">
            <v xml:space="preserve"> </v>
          </cell>
          <cell r="G237" t="str">
            <v xml:space="preserve"> </v>
          </cell>
          <cell r="H237" t="str">
            <v xml:space="preserve"> </v>
          </cell>
          <cell r="I237" t="str">
            <v xml:space="preserve"> </v>
          </cell>
          <cell r="J237" t="str">
            <v xml:space="preserve"> </v>
          </cell>
          <cell r="K237" t="str">
            <v xml:space="preserve"> </v>
          </cell>
          <cell r="L237" t="str">
            <v xml:space="preserve"> </v>
          </cell>
          <cell r="M237" t="str">
            <v xml:space="preserve"> </v>
          </cell>
          <cell r="N237" t="str">
            <v xml:space="preserve"> </v>
          </cell>
          <cell r="O237" t="str">
            <v xml:space="preserve"> </v>
          </cell>
          <cell r="P237" t="str">
            <v xml:space="preserve"> </v>
          </cell>
          <cell r="Q237" t="str">
            <v xml:space="preserve"> </v>
          </cell>
          <cell r="R237" t="str">
            <v xml:space="preserve"> </v>
          </cell>
          <cell r="S237" t="str">
            <v xml:space="preserve"> </v>
          </cell>
          <cell r="T237" t="str">
            <v xml:space="preserve"> </v>
          </cell>
          <cell r="U237" t="str">
            <v xml:space="preserve"> </v>
          </cell>
          <cell r="V237" t="str">
            <v xml:space="preserve"> </v>
          </cell>
          <cell r="W237" t="str">
            <v xml:space="preserve"> </v>
          </cell>
          <cell r="X237" t="str">
            <v xml:space="preserve"> </v>
          </cell>
          <cell r="Y237" t="str">
            <v xml:space="preserve"> </v>
          </cell>
          <cell r="Z237" t="str">
            <v xml:space="preserve"> </v>
          </cell>
          <cell r="AA237" t="str">
            <v xml:space="preserve"> </v>
          </cell>
          <cell r="AB237" t="str">
            <v xml:space="preserve"> </v>
          </cell>
          <cell r="AC237" t="str">
            <v xml:space="preserve"> </v>
          </cell>
          <cell r="AD237" t="str">
            <v xml:space="preserve"> </v>
          </cell>
          <cell r="AE237" t="str">
            <v xml:space="preserve"> </v>
          </cell>
          <cell r="AF237" t="str">
            <v xml:space="preserve"> </v>
          </cell>
          <cell r="AG237" t="str">
            <v xml:space="preserve"> </v>
          </cell>
          <cell r="AH237" t="str">
            <v xml:space="preserve"> </v>
          </cell>
          <cell r="AI237" t="str">
            <v xml:space="preserve"> </v>
          </cell>
          <cell r="AJ237" t="str">
            <v xml:space="preserve"> </v>
          </cell>
          <cell r="AK237" t="str">
            <v xml:space="preserve"> </v>
          </cell>
          <cell r="AL237" t="str">
            <v xml:space="preserve"> </v>
          </cell>
          <cell r="AM237" t="str">
            <v xml:space="preserve"> </v>
          </cell>
        </row>
        <row r="238">
          <cell r="A238" t="str">
            <v xml:space="preserve"> </v>
          </cell>
          <cell r="B238" t="str">
            <v xml:space="preserve"> 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  <cell r="S238"/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"/>
  <sheetViews>
    <sheetView showGridLines="0" tabSelected="1" zoomScale="96" zoomScaleNormal="96" workbookViewId="0">
      <pane ySplit="6" topLeftCell="A123" activePane="bottomLeft" state="frozen"/>
      <selection pane="bottomLeft" activeCell="A141" sqref="A141:XFD141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5" ht="30" x14ac:dyDescent="0.25">
      <c r="A1" s="43" t="s">
        <v>152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5" ht="30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5" ht="30" x14ac:dyDescent="0.25">
      <c r="A3" s="45" t="s">
        <v>282</v>
      </c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7" t="s">
        <v>1</v>
      </c>
      <c r="B5" s="48" t="s">
        <v>2</v>
      </c>
      <c r="C5" s="48" t="s">
        <v>3</v>
      </c>
      <c r="D5" s="48" t="s">
        <v>4</v>
      </c>
      <c r="E5" s="49" t="s">
        <v>5</v>
      </c>
      <c r="F5" s="50"/>
      <c r="G5" s="50"/>
      <c r="H5" s="50"/>
      <c r="I5" s="50"/>
      <c r="J5" s="51"/>
      <c r="K5" s="42" t="s">
        <v>6</v>
      </c>
      <c r="L5" s="42" t="s">
        <v>7</v>
      </c>
      <c r="M5" s="42" t="s">
        <v>8</v>
      </c>
    </row>
    <row r="6" spans="1:15" s="5" customFormat="1" ht="47.25" customHeight="1" x14ac:dyDescent="0.25">
      <c r="A6" s="47"/>
      <c r="B6" s="48"/>
      <c r="C6" s="48"/>
      <c r="D6" s="48"/>
      <c r="E6" s="3" t="s">
        <v>9</v>
      </c>
      <c r="F6" s="3" t="s">
        <v>191</v>
      </c>
      <c r="G6" s="4" t="s">
        <v>10</v>
      </c>
      <c r="H6" s="4" t="s">
        <v>11</v>
      </c>
      <c r="I6" s="4" t="s">
        <v>12</v>
      </c>
      <c r="J6" s="4" t="s">
        <v>13</v>
      </c>
      <c r="K6" s="42"/>
      <c r="L6" s="42"/>
      <c r="M6" s="42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VLOOKUP($A8,[1]Hoja1!$A$9:$AM$280,3,0)</f>
        <v>11767.5</v>
      </c>
      <c r="G8" s="15">
        <f>VLOOKUP($A8,[1]Hoja1!$A$9:$AM$280,8,0)</f>
        <v>0</v>
      </c>
      <c r="H8" s="15">
        <f>VLOOKUP($A8,[1]Hoja1!$A$9:$AM$280,5,0)+VLOOKUP($A8,[1]Hoja1!$A$9:$AM$280,7,0)</f>
        <v>0</v>
      </c>
      <c r="I8" s="15">
        <f>VLOOKUP($A8,[1]Hoja1!$A$9:$AM$280,4,0)+VLOOKUP($A8,[1]Hoja1!$A$9:$AM$280,6,0)</f>
        <v>0</v>
      </c>
      <c r="J8" s="15">
        <f>VLOOKUP($A8,[1]Hoja1!$A$9:$AM$280,9,0)+VLOOKUP($A8,[1]Hoja1!$A$9:$AM$280,11,0)</f>
        <v>0</v>
      </c>
      <c r="K8" s="16">
        <f>SUM(F8:J8)</f>
        <v>11767.5</v>
      </c>
      <c r="L8" s="15">
        <f>VLOOKUP($A8,[1]Hoja1!$A$9:$AM$280,33,0)</f>
        <v>1486.1</v>
      </c>
      <c r="M8" s="16">
        <f>+K8-L8</f>
        <v>10281.4</v>
      </c>
      <c r="O8" s="41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6" si="0">+F9/30</f>
        <v>580.98</v>
      </c>
      <c r="F9" s="15">
        <f>VLOOKUP($A9,[1]Hoja1!$A$9:$AM$280,3,0)</f>
        <v>17429.400000000001</v>
      </c>
      <c r="G9" s="15">
        <f>VLOOKUP($A9,[1]Hoja1!$A$9:$AM$280,8,0)</f>
        <v>0</v>
      </c>
      <c r="H9" s="15">
        <f>VLOOKUP($A9,[1]Hoja1!$A$9:$AM$280,5,0)+VLOOKUP($A9,[1]Hoja1!$A$9:$AM$280,7,0)</f>
        <v>0</v>
      </c>
      <c r="I9" s="15">
        <f>VLOOKUP($A9,[1]Hoja1!$A$9:$AM$280,4,0)+VLOOKUP($A9,[1]Hoja1!$A$9:$AM$280,6,0)</f>
        <v>0</v>
      </c>
      <c r="J9" s="15">
        <f>VLOOKUP($A9,[1]Hoja1!$A$9:$AM$280,9,0)+VLOOKUP($A9,[1]Hoja1!$A$9:$AM$280,11,0)</f>
        <v>0</v>
      </c>
      <c r="K9" s="16">
        <f t="shared" ref="K9:K16" si="1">SUM(F9:J9)</f>
        <v>17429.400000000001</v>
      </c>
      <c r="L9" s="15">
        <f>VLOOKUP($A9,[1]Hoja1!$A$9:$AM$280,33,0)</f>
        <v>2867.6</v>
      </c>
      <c r="M9" s="16">
        <f t="shared" ref="M9:M16" si="2">+K9-L9</f>
        <v>14561.800000000001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VLOOKUP($A10,[1]Hoja1!$A$9:$AM$280,3,0)</f>
        <v>11767.5</v>
      </c>
      <c r="G10" s="15">
        <f>VLOOKUP($A10,[1]Hoja1!$A$9:$AM$280,8,0)</f>
        <v>0</v>
      </c>
      <c r="H10" s="15">
        <f>VLOOKUP($A10,[1]Hoja1!$A$9:$AM$280,5,0)+VLOOKUP($A10,[1]Hoja1!$A$9:$AM$280,7,0)</f>
        <v>0</v>
      </c>
      <c r="I10" s="15">
        <f>VLOOKUP($A10,[1]Hoja1!$A$9:$AM$280,4,0)+VLOOKUP($A10,[1]Hoja1!$A$9:$AM$280,6,0)</f>
        <v>0</v>
      </c>
      <c r="J10" s="15">
        <f>VLOOKUP($A10,[1]Hoja1!$A$9:$AM$280,9,0)+VLOOKUP($A10,[1]Hoja1!$A$9:$AM$280,11,0)</f>
        <v>0</v>
      </c>
      <c r="K10" s="16">
        <f t="shared" si="1"/>
        <v>11767.5</v>
      </c>
      <c r="L10" s="15">
        <f>VLOOKUP($A10,[1]Hoja1!$A$9:$AM$280,33,0)</f>
        <v>1486.1</v>
      </c>
      <c r="M10" s="16">
        <f t="shared" si="2"/>
        <v>10281.4</v>
      </c>
    </row>
    <row r="11" spans="1:15" s="11" customFormat="1" ht="10.5" customHeight="1" x14ac:dyDescent="0.25">
      <c r="A11" s="12" t="s">
        <v>55</v>
      </c>
      <c r="B11" s="13" t="s">
        <v>56</v>
      </c>
      <c r="C11" s="14" t="s">
        <v>48</v>
      </c>
      <c r="D11" s="14" t="s">
        <v>18</v>
      </c>
      <c r="E11" s="15">
        <f t="shared" si="0"/>
        <v>285</v>
      </c>
      <c r="F11" s="15">
        <f>VLOOKUP($A11,[1]Hoja1!$A$9:$AM$280,3,0)</f>
        <v>8550</v>
      </c>
      <c r="G11" s="15">
        <f>VLOOKUP($A11,[1]Hoja1!$A$9:$AM$280,8,0)</f>
        <v>0</v>
      </c>
      <c r="H11" s="15">
        <f>VLOOKUP($A11,[1]Hoja1!$A$9:$AM$280,5,0)+VLOOKUP($A11,[1]Hoja1!$A$9:$AM$280,7,0)</f>
        <v>0</v>
      </c>
      <c r="I11" s="15">
        <f>VLOOKUP($A11,[1]Hoja1!$A$9:$AM$280,4,0)+VLOOKUP($A11,[1]Hoja1!$A$9:$AM$280,6,0)</f>
        <v>0</v>
      </c>
      <c r="J11" s="15">
        <f>VLOOKUP($A11,[1]Hoja1!$A$9:$AM$280,9,0)+VLOOKUP($A11,[1]Hoja1!$A$9:$AM$280,11,0)</f>
        <v>0</v>
      </c>
      <c r="K11" s="16">
        <f t="shared" si="1"/>
        <v>8550</v>
      </c>
      <c r="L11" s="15">
        <f>VLOOKUP($A11,[1]Hoja1!$A$9:$AM$280,33,0)</f>
        <v>4928.22</v>
      </c>
      <c r="M11" s="16">
        <f t="shared" si="2"/>
        <v>3621.7799999999997</v>
      </c>
    </row>
    <row r="12" spans="1:15" s="11" customFormat="1" ht="10.5" customHeight="1" x14ac:dyDescent="0.25">
      <c r="A12" s="12" t="s">
        <v>155</v>
      </c>
      <c r="B12" s="13" t="s">
        <v>133</v>
      </c>
      <c r="C12" s="14" t="s">
        <v>137</v>
      </c>
      <c r="D12" s="14" t="s">
        <v>192</v>
      </c>
      <c r="E12" s="15">
        <f t="shared" si="0"/>
        <v>348</v>
      </c>
      <c r="F12" s="15">
        <f>VLOOKUP($A12,[1]Hoja1!$A$9:$AM$280,3,0)</f>
        <v>10440</v>
      </c>
      <c r="G12" s="15">
        <f>VLOOKUP($A12,[1]Hoja1!$A$9:$AM$280,8,0)</f>
        <v>0</v>
      </c>
      <c r="H12" s="15">
        <f>VLOOKUP($A12,[1]Hoja1!$A$9:$AM$280,5,0)+VLOOKUP($A12,[1]Hoja1!$A$9:$AM$280,7,0)</f>
        <v>0</v>
      </c>
      <c r="I12" s="15">
        <f>VLOOKUP($A12,[1]Hoja1!$A$9:$AM$280,4,0)+VLOOKUP($A12,[1]Hoja1!$A$9:$AM$280,6,0)</f>
        <v>0</v>
      </c>
      <c r="J12" s="15">
        <f>VLOOKUP($A12,[1]Hoja1!$A$9:$AM$280,9,0)+VLOOKUP($A12,[1]Hoja1!$A$9:$AM$280,11,0)</f>
        <v>6989.48</v>
      </c>
      <c r="K12" s="16">
        <f t="shared" si="1"/>
        <v>17429.48</v>
      </c>
      <c r="L12" s="15">
        <f>VLOOKUP($A12,[1]Hoja1!$A$9:$AM$280,33,0)</f>
        <v>2800.68</v>
      </c>
      <c r="M12" s="16">
        <f t="shared" si="2"/>
        <v>14628.8</v>
      </c>
    </row>
    <row r="13" spans="1:15" s="11" customFormat="1" ht="10.5" customHeight="1" x14ac:dyDescent="0.25">
      <c r="A13" s="12" t="s">
        <v>175</v>
      </c>
      <c r="B13" s="13" t="s">
        <v>134</v>
      </c>
      <c r="C13" s="14" t="s">
        <v>136</v>
      </c>
      <c r="D13" s="14" t="s">
        <v>192</v>
      </c>
      <c r="E13" s="15">
        <f t="shared" si="0"/>
        <v>475</v>
      </c>
      <c r="F13" s="15">
        <f>VLOOKUP($A13,[1]Hoja1!$A$9:$AM$280,3,0)</f>
        <v>14250</v>
      </c>
      <c r="G13" s="15">
        <f>VLOOKUP($A13,[1]Hoja1!$A$9:$AM$280,8,0)</f>
        <v>0</v>
      </c>
      <c r="H13" s="15">
        <f>VLOOKUP($A13,[1]Hoja1!$A$9:$AM$280,5,0)+VLOOKUP($A13,[1]Hoja1!$A$9:$AM$280,7,0)</f>
        <v>0</v>
      </c>
      <c r="I13" s="15">
        <f>VLOOKUP($A13,[1]Hoja1!$A$9:$AM$280,4,0)+VLOOKUP($A13,[1]Hoja1!$A$9:$AM$280,6,0)</f>
        <v>0</v>
      </c>
      <c r="J13" s="15">
        <f>VLOOKUP($A13,[1]Hoja1!$A$9:$AM$280,9,0)+VLOOKUP($A13,[1]Hoja1!$A$9:$AM$280,11,0)</f>
        <v>9537.56</v>
      </c>
      <c r="K13" s="16">
        <f t="shared" si="1"/>
        <v>23787.559999999998</v>
      </c>
      <c r="L13" s="15">
        <f>VLOOKUP($A13,[1]Hoja1!$A$9:$AM$280,33,0)</f>
        <v>4352.92</v>
      </c>
      <c r="M13" s="16">
        <f t="shared" si="2"/>
        <v>19434.64</v>
      </c>
    </row>
    <row r="14" spans="1:15" s="11" customFormat="1" ht="10.5" customHeight="1" x14ac:dyDescent="0.25">
      <c r="A14" s="12" t="s">
        <v>156</v>
      </c>
      <c r="B14" s="13" t="s">
        <v>135</v>
      </c>
      <c r="C14" s="14" t="s">
        <v>137</v>
      </c>
      <c r="D14" s="14" t="s">
        <v>192</v>
      </c>
      <c r="E14" s="15">
        <f t="shared" si="0"/>
        <v>348</v>
      </c>
      <c r="F14" s="15">
        <f>VLOOKUP($A14,[1]Hoja1!$A$9:$AM$280,3,0)</f>
        <v>10440</v>
      </c>
      <c r="G14" s="15">
        <f>VLOOKUP($A14,[1]Hoja1!$A$9:$AM$280,8,0)</f>
        <v>0</v>
      </c>
      <c r="H14" s="15">
        <f>VLOOKUP($A14,[1]Hoja1!$A$9:$AM$280,5,0)+VLOOKUP($A14,[1]Hoja1!$A$9:$AM$280,7,0)</f>
        <v>0</v>
      </c>
      <c r="I14" s="15">
        <f>VLOOKUP($A14,[1]Hoja1!$A$9:$AM$280,4,0)+VLOOKUP($A14,[1]Hoja1!$A$9:$AM$280,6,0)</f>
        <v>0</v>
      </c>
      <c r="J14" s="15">
        <f>VLOOKUP($A14,[1]Hoja1!$A$9:$AM$280,9,0)+VLOOKUP($A14,[1]Hoja1!$A$9:$AM$280,11,0)</f>
        <v>6989.48</v>
      </c>
      <c r="K14" s="16">
        <f t="shared" si="1"/>
        <v>17429.48</v>
      </c>
      <c r="L14" s="15">
        <f>VLOOKUP($A14,[1]Hoja1!$A$9:$AM$280,33,0)</f>
        <v>2800.68</v>
      </c>
      <c r="M14" s="16">
        <f t="shared" si="2"/>
        <v>14628.8</v>
      </c>
    </row>
    <row r="15" spans="1:15" s="11" customFormat="1" ht="10.5" customHeight="1" x14ac:dyDescent="0.25">
      <c r="A15" s="12" t="s">
        <v>67</v>
      </c>
      <c r="B15" s="13" t="s">
        <v>153</v>
      </c>
      <c r="C15" s="14" t="s">
        <v>137</v>
      </c>
      <c r="D15" s="14" t="s">
        <v>192</v>
      </c>
      <c r="E15" s="15">
        <f t="shared" si="0"/>
        <v>200</v>
      </c>
      <c r="F15" s="15">
        <f>VLOOKUP($A15,[1]Hoja1!$A$9:$AM$280,3,0)</f>
        <v>6000</v>
      </c>
      <c r="G15" s="15">
        <f>VLOOKUP($A15,[1]Hoja1!$A$9:$AM$280,8,0)</f>
        <v>0</v>
      </c>
      <c r="H15" s="15">
        <f>VLOOKUP($A15,[1]Hoja1!$A$9:$AM$280,5,0)+VLOOKUP($A15,[1]Hoja1!$A$9:$AM$280,7,0)</f>
        <v>0</v>
      </c>
      <c r="I15" s="15">
        <f>VLOOKUP($A15,[1]Hoja1!$A$9:$AM$280,4,0)+VLOOKUP($A15,[1]Hoja1!$A$9:$AM$280,6,0)</f>
        <v>0</v>
      </c>
      <c r="J15" s="15">
        <f>VLOOKUP($A15,[1]Hoja1!$A$9:$AM$280,9,0)+VLOOKUP($A15,[1]Hoja1!$A$9:$AM$280,11,0)</f>
        <v>3176.62</v>
      </c>
      <c r="K15" s="16">
        <f t="shared" si="1"/>
        <v>9176.619999999999</v>
      </c>
      <c r="L15" s="15">
        <f>VLOOKUP($A15,[1]Hoja1!$A$9:$AM$280,33,0)</f>
        <v>3623.82</v>
      </c>
      <c r="M15" s="16">
        <f t="shared" si="2"/>
        <v>5552.7999999999993</v>
      </c>
    </row>
    <row r="16" spans="1:15" s="11" customFormat="1" ht="10.5" customHeight="1" x14ac:dyDescent="0.25">
      <c r="A16" s="12" t="s">
        <v>200</v>
      </c>
      <c r="B16" s="13" t="s">
        <v>201</v>
      </c>
      <c r="C16" s="14" t="s">
        <v>202</v>
      </c>
      <c r="D16" s="14" t="s">
        <v>192</v>
      </c>
      <c r="E16" s="15">
        <f t="shared" si="0"/>
        <v>348</v>
      </c>
      <c r="F16" s="15">
        <f>VLOOKUP($A16,[1]Hoja1!$A$9:$AM$280,3,0)</f>
        <v>10440</v>
      </c>
      <c r="G16" s="15">
        <f>VLOOKUP($A16,[1]Hoja1!$A$9:$AM$280,8,0)</f>
        <v>0</v>
      </c>
      <c r="H16" s="15">
        <f>VLOOKUP($A16,[1]Hoja1!$A$9:$AM$280,5,0)+VLOOKUP($A16,[1]Hoja1!$A$9:$AM$280,7,0)</f>
        <v>0</v>
      </c>
      <c r="I16" s="15">
        <f>VLOOKUP($A16,[1]Hoja1!$A$9:$AM$280,4,0)+VLOOKUP($A16,[1]Hoja1!$A$9:$AM$280,6,0)</f>
        <v>0</v>
      </c>
      <c r="J16" s="15">
        <f>VLOOKUP($A16,[1]Hoja1!$A$9:$AM$280,9,0)+VLOOKUP($A16,[1]Hoja1!$A$9:$AM$280,11,0)</f>
        <v>7789.48</v>
      </c>
      <c r="K16" s="16">
        <f t="shared" si="1"/>
        <v>18229.48</v>
      </c>
      <c r="L16" s="15">
        <f>VLOOKUP($A16,[1]Hoja1!$A$9:$AM$280,33,0)</f>
        <v>3012.56</v>
      </c>
      <c r="M16" s="16">
        <f t="shared" si="2"/>
        <v>15216.92</v>
      </c>
    </row>
    <row r="17" spans="1:13" s="11" customFormat="1" ht="10.5" customHeight="1" x14ac:dyDescent="0.25">
      <c r="A17" s="12"/>
      <c r="B17" s="17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3" s="11" customFormat="1" ht="17.25" customHeight="1" x14ac:dyDescent="0.25">
      <c r="A18" s="6" t="s">
        <v>181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3" s="11" customFormat="1" ht="10.5" customHeight="1" x14ac:dyDescent="0.25">
      <c r="A19" s="12" t="s">
        <v>19</v>
      </c>
      <c r="B19" s="13" t="s">
        <v>20</v>
      </c>
      <c r="C19" s="14" t="s">
        <v>182</v>
      </c>
      <c r="D19" s="14" t="s">
        <v>18</v>
      </c>
      <c r="E19" s="15">
        <f t="shared" ref="E19" si="3">+F19/30</f>
        <v>348.2</v>
      </c>
      <c r="F19" s="15">
        <f>VLOOKUP($A19,[1]Hoja1!$A$9:$AM$280,3,0)</f>
        <v>10446</v>
      </c>
      <c r="G19" s="15">
        <f>VLOOKUP($A19,[1]Hoja1!$A$9:$AM$280,8,0)</f>
        <v>0</v>
      </c>
      <c r="H19" s="15">
        <f>VLOOKUP($A19,[1]Hoja1!$A$9:$AM$280,5,0)+VLOOKUP($A19,[1]Hoja1!$A$9:$AM$280,7,0)</f>
        <v>0</v>
      </c>
      <c r="I19" s="15">
        <f>VLOOKUP($A19,[1]Hoja1!$A$9:$AM$280,4,0)+VLOOKUP($A19,[1]Hoja1!$A$9:$AM$280,6,0)</f>
        <v>0</v>
      </c>
      <c r="J19" s="15">
        <f>VLOOKUP($A19,[1]Hoja1!$A$9:$AM$280,9,0)+VLOOKUP($A19,[1]Hoja1!$A$9:$AM$280,11,0)</f>
        <v>0</v>
      </c>
      <c r="K19" s="16">
        <f>SUM(F19:J19)</f>
        <v>10446</v>
      </c>
      <c r="L19" s="15">
        <f>VLOOKUP($A19,[1]Hoja1!$A$9:$AM$280,33,0)</f>
        <v>5240.24</v>
      </c>
      <c r="M19" s="16">
        <f>+K19-L19</f>
        <v>5205.76</v>
      </c>
    </row>
    <row r="20" spans="1:13" s="11" customFormat="1" ht="10.5" customHeight="1" x14ac:dyDescent="0.25">
      <c r="A20" s="12"/>
      <c r="B20" s="17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25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26</v>
      </c>
      <c r="B22" s="13" t="s">
        <v>27</v>
      </c>
      <c r="C22" s="14" t="s">
        <v>17</v>
      </c>
      <c r="D22" s="14" t="s">
        <v>18</v>
      </c>
      <c r="E22" s="15">
        <f t="shared" ref="E22:E24" si="4">+F22/30</f>
        <v>235.05</v>
      </c>
      <c r="F22" s="15">
        <f>VLOOKUP($A22,[1]Hoja1!$A$9:$AM$280,3,0)</f>
        <v>7051.5</v>
      </c>
      <c r="G22" s="15">
        <f>VLOOKUP($A22,[1]Hoja1!$A$9:$AM$280,8,0)</f>
        <v>0</v>
      </c>
      <c r="H22" s="15">
        <f>VLOOKUP($A22,[1]Hoja1!$A$9:$AM$280,5,0)+VLOOKUP($A22,[1]Hoja1!$A$9:$AM$280,7,0)</f>
        <v>0</v>
      </c>
      <c r="I22" s="15">
        <f>VLOOKUP($A22,[1]Hoja1!$A$9:$AM$280,4,0)+VLOOKUP($A22,[1]Hoja1!$A$9:$AM$280,6,0)</f>
        <v>0</v>
      </c>
      <c r="J22" s="15">
        <f>VLOOKUP($A22,[1]Hoja1!$A$9:$AM$280,9,0)+VLOOKUP($A22,[1]Hoja1!$A$9:$AM$280,11,0)</f>
        <v>0</v>
      </c>
      <c r="K22" s="16">
        <f t="shared" ref="K22:K24" si="5">SUM(F22:J22)</f>
        <v>7051.5</v>
      </c>
      <c r="L22" s="15">
        <f>VLOOKUP($A22,[1]Hoja1!$A$9:$AM$280,33,0)</f>
        <v>1776.06</v>
      </c>
      <c r="M22" s="16">
        <f t="shared" ref="M22:M24" si="6">+K22-L22</f>
        <v>5275.4400000000005</v>
      </c>
    </row>
    <row r="23" spans="1:13" s="11" customFormat="1" ht="10.5" customHeight="1" x14ac:dyDescent="0.25">
      <c r="A23" s="12" t="s">
        <v>129</v>
      </c>
      <c r="B23" s="13" t="s">
        <v>149</v>
      </c>
      <c r="C23" s="14" t="s">
        <v>17</v>
      </c>
      <c r="D23" s="14" t="s">
        <v>192</v>
      </c>
      <c r="E23" s="15">
        <f t="shared" si="4"/>
        <v>200</v>
      </c>
      <c r="F23" s="15">
        <f>VLOOKUP($A23,[1]Hoja1!$A$9:$AM$280,3,0)</f>
        <v>6000</v>
      </c>
      <c r="G23" s="15">
        <f>VLOOKUP($A23,[1]Hoja1!$A$9:$AM$280,8,0)</f>
        <v>0</v>
      </c>
      <c r="H23" s="15">
        <f>VLOOKUP($A23,[1]Hoja1!$A$9:$AM$280,5,0)+VLOOKUP($A23,[1]Hoja1!$A$9:$AM$280,7,0)</f>
        <v>0</v>
      </c>
      <c r="I23" s="15">
        <f>VLOOKUP($A23,[1]Hoja1!$A$9:$AM$280,4,0)+VLOOKUP($A23,[1]Hoja1!$A$9:$AM$280,6,0)</f>
        <v>0</v>
      </c>
      <c r="J23" s="15">
        <f>VLOOKUP($A23,[1]Hoja1!$A$9:$AM$280,9,0)+VLOOKUP($A23,[1]Hoja1!$A$9:$AM$280,11,0)</f>
        <v>2705.1</v>
      </c>
      <c r="K23" s="16">
        <f t="shared" si="5"/>
        <v>8705.1</v>
      </c>
      <c r="L23" s="15">
        <f>VLOOKUP($A23,[1]Hoja1!$A$9:$AM$280,33,0)</f>
        <v>3913.34</v>
      </c>
      <c r="M23" s="16">
        <f t="shared" si="6"/>
        <v>4791.76</v>
      </c>
    </row>
    <row r="24" spans="1:13" s="11" customFormat="1" ht="10.5" customHeight="1" x14ac:dyDescent="0.25">
      <c r="A24" s="12" t="s">
        <v>240</v>
      </c>
      <c r="B24" s="13" t="s">
        <v>241</v>
      </c>
      <c r="C24" s="14" t="s">
        <v>137</v>
      </c>
      <c r="D24" s="14" t="s">
        <v>192</v>
      </c>
      <c r="E24" s="15">
        <f t="shared" si="4"/>
        <v>333.33</v>
      </c>
      <c r="F24" s="15">
        <f>VLOOKUP($A24,[1]Hoja1!$A$9:$AM$280,3,0)</f>
        <v>9999.9</v>
      </c>
      <c r="G24" s="15">
        <f>VLOOKUP($A24,[1]Hoja1!$A$9:$AM$280,8,0)</f>
        <v>0</v>
      </c>
      <c r="H24" s="15">
        <f>VLOOKUP($A24,[1]Hoja1!$A$9:$AM$280,5,0)+VLOOKUP($A24,[1]Hoja1!$A$9:$AM$280,7,0)</f>
        <v>0</v>
      </c>
      <c r="I24" s="15">
        <f>VLOOKUP($A24,[1]Hoja1!$A$9:$AM$280,4,0)+VLOOKUP($A24,[1]Hoja1!$A$9:$AM$280,6,0)</f>
        <v>0</v>
      </c>
      <c r="J24" s="15">
        <f>VLOOKUP($A24,[1]Hoja1!$A$9:$AM$280,9,0)+VLOOKUP($A24,[1]Hoja1!$A$9:$AM$280,11,0)</f>
        <v>3614.72</v>
      </c>
      <c r="K24" s="16">
        <f t="shared" si="5"/>
        <v>13614.619999999999</v>
      </c>
      <c r="L24" s="15">
        <f>VLOOKUP($A24,[1]Hoja1!$A$9:$AM$280,33,0)</f>
        <v>1896.02</v>
      </c>
      <c r="M24" s="16">
        <f t="shared" si="6"/>
        <v>11718.599999999999</v>
      </c>
    </row>
    <row r="25" spans="1:13" s="11" customFormat="1" ht="10.5" customHeight="1" x14ac:dyDescent="0.25">
      <c r="A25" s="12"/>
      <c r="B25" s="17"/>
      <c r="C25" s="14"/>
      <c r="D25" s="14"/>
      <c r="E25" s="15"/>
      <c r="F25" s="15"/>
      <c r="G25" s="14"/>
      <c r="H25" s="14"/>
      <c r="I25" s="15">
        <v>0</v>
      </c>
      <c r="J25" s="14"/>
      <c r="K25" s="16"/>
      <c r="L25" s="16"/>
      <c r="M25" s="16"/>
    </row>
    <row r="26" spans="1:13" s="11" customFormat="1" ht="17.25" customHeight="1" x14ac:dyDescent="0.25">
      <c r="A26" s="6" t="s">
        <v>28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2" t="s">
        <v>29</v>
      </c>
      <c r="B27" s="13" t="s">
        <v>30</v>
      </c>
      <c r="C27" s="14" t="s">
        <v>17</v>
      </c>
      <c r="D27" s="14" t="s">
        <v>18</v>
      </c>
      <c r="E27" s="15">
        <f t="shared" ref="E27:E38" si="7">+F27/30</f>
        <v>305.60000000000002</v>
      </c>
      <c r="F27" s="15">
        <f>VLOOKUP($A27,[1]Hoja1!$A$9:$AM$280,3,0)</f>
        <v>9168</v>
      </c>
      <c r="G27" s="15">
        <f>VLOOKUP($A27,[1]Hoja1!$A$9:$AM$280,8,0)</f>
        <v>0</v>
      </c>
      <c r="H27" s="15">
        <f>VLOOKUP($A27,[1]Hoja1!$A$9:$AM$280,5,0)+VLOOKUP($A27,[1]Hoja1!$A$9:$AM$280,7,0)</f>
        <v>0</v>
      </c>
      <c r="I27" s="15">
        <f>VLOOKUP($A27,[1]Hoja1!$A$9:$AM$280,4,0)+VLOOKUP($A27,[1]Hoja1!$A$9:$AM$280,6,0)</f>
        <v>0</v>
      </c>
      <c r="J27" s="15">
        <f>VLOOKUP($A27,[1]Hoja1!$A$9:$AM$280,9,0)+VLOOKUP($A27,[1]Hoja1!$A$9:$AM$280,11,0)</f>
        <v>0</v>
      </c>
      <c r="K27" s="16">
        <f t="shared" ref="K27:K34" si="8">SUM(F27:J27)</f>
        <v>9168</v>
      </c>
      <c r="L27" s="15">
        <f>VLOOKUP($A27,[1]Hoja1!$A$9:$AM$280,33,0)</f>
        <v>997.46</v>
      </c>
      <c r="M27" s="16">
        <f t="shared" ref="M27:M34" si="9">+K27-L27</f>
        <v>8170.54</v>
      </c>
    </row>
    <row r="28" spans="1:13" s="11" customFormat="1" ht="10.5" customHeight="1" x14ac:dyDescent="0.25">
      <c r="A28" s="12" t="s">
        <v>31</v>
      </c>
      <c r="B28" s="13" t="s">
        <v>32</v>
      </c>
      <c r="C28" s="14" t="s">
        <v>17</v>
      </c>
      <c r="D28" s="14" t="s">
        <v>18</v>
      </c>
      <c r="E28" s="15">
        <f t="shared" si="7"/>
        <v>384.8</v>
      </c>
      <c r="F28" s="15">
        <f>VLOOKUP($A28,[1]Hoja1!$A$9:$AM$280,3,0)</f>
        <v>11544</v>
      </c>
      <c r="G28" s="15">
        <f>VLOOKUP($A28,[1]Hoja1!$A$9:$AM$280,8,0)</f>
        <v>0</v>
      </c>
      <c r="H28" s="15">
        <f>VLOOKUP($A28,[1]Hoja1!$A$9:$AM$280,5,0)+VLOOKUP($A28,[1]Hoja1!$A$9:$AM$280,7,0)</f>
        <v>0</v>
      </c>
      <c r="I28" s="15">
        <f>VLOOKUP($A28,[1]Hoja1!$A$9:$AM$280,4,0)+VLOOKUP($A28,[1]Hoja1!$A$9:$AM$280,6,0)</f>
        <v>0</v>
      </c>
      <c r="J28" s="15">
        <f>VLOOKUP($A28,[1]Hoja1!$A$9:$AM$280,9,0)+VLOOKUP($A28,[1]Hoja1!$A$9:$AM$280,11,0)</f>
        <v>0</v>
      </c>
      <c r="K28" s="16">
        <f t="shared" si="8"/>
        <v>11544</v>
      </c>
      <c r="L28" s="15">
        <f>VLOOKUP($A28,[1]Hoja1!$A$9:$AM$280,33,0)</f>
        <v>1438.86</v>
      </c>
      <c r="M28" s="16">
        <f t="shared" si="9"/>
        <v>10105.14</v>
      </c>
    </row>
    <row r="29" spans="1:13" s="11" customFormat="1" ht="10.5" customHeight="1" x14ac:dyDescent="0.25">
      <c r="A29" s="12" t="s">
        <v>222</v>
      </c>
      <c r="B29" s="13" t="s">
        <v>223</v>
      </c>
      <c r="C29" s="14" t="s">
        <v>17</v>
      </c>
      <c r="D29" s="14" t="s">
        <v>18</v>
      </c>
      <c r="E29" s="15">
        <f t="shared" si="7"/>
        <v>150</v>
      </c>
      <c r="F29" s="15">
        <f>VLOOKUP($A29,[1]Hoja1!$A$9:$AM$280,3,0)</f>
        <v>4500</v>
      </c>
      <c r="G29" s="15">
        <f>VLOOKUP($A29,[1]Hoja1!$A$9:$AM$280,8,0)</f>
        <v>0</v>
      </c>
      <c r="H29" s="15">
        <f>VLOOKUP($A29,[1]Hoja1!$A$9:$AM$280,5,0)+VLOOKUP($A29,[1]Hoja1!$A$9:$AM$280,7,0)</f>
        <v>0</v>
      </c>
      <c r="I29" s="15">
        <f>VLOOKUP($A29,[1]Hoja1!$A$9:$AM$280,4,0)+VLOOKUP($A29,[1]Hoja1!$A$9:$AM$280,6,0)</f>
        <v>0</v>
      </c>
      <c r="J29" s="15">
        <f>VLOOKUP($A29,[1]Hoja1!$A$9:$AM$280,9,0)+VLOOKUP($A29,[1]Hoja1!$A$9:$AM$280,11,0)</f>
        <v>1800</v>
      </c>
      <c r="K29" s="16">
        <f t="shared" si="8"/>
        <v>6300</v>
      </c>
      <c r="L29" s="15">
        <f>VLOOKUP($A29,[1]Hoja1!$A$9:$AM$280,33,0)</f>
        <v>288.44</v>
      </c>
      <c r="M29" s="16">
        <f t="shared" si="9"/>
        <v>6011.56</v>
      </c>
    </row>
    <row r="30" spans="1:13" s="11" customFormat="1" ht="10.5" customHeight="1" x14ac:dyDescent="0.25">
      <c r="A30" s="12" t="s">
        <v>224</v>
      </c>
      <c r="B30" s="13" t="s">
        <v>225</v>
      </c>
      <c r="C30" s="14" t="s">
        <v>17</v>
      </c>
      <c r="D30" s="14" t="s">
        <v>18</v>
      </c>
      <c r="E30" s="15">
        <f t="shared" si="7"/>
        <v>150</v>
      </c>
      <c r="F30" s="15">
        <f>VLOOKUP($A30,[1]Hoja1!$A$9:$AM$280,3,0)</f>
        <v>4500</v>
      </c>
      <c r="G30" s="15">
        <f>VLOOKUP($A30,[1]Hoja1!$A$9:$AM$280,8,0)</f>
        <v>0</v>
      </c>
      <c r="H30" s="15">
        <f>VLOOKUP($A30,[1]Hoja1!$A$9:$AM$280,5,0)+VLOOKUP($A30,[1]Hoja1!$A$9:$AM$280,7,0)</f>
        <v>0</v>
      </c>
      <c r="I30" s="15">
        <f>VLOOKUP($A30,[1]Hoja1!$A$9:$AM$280,4,0)+VLOOKUP($A30,[1]Hoja1!$A$9:$AM$280,6,0)</f>
        <v>0</v>
      </c>
      <c r="J30" s="15">
        <f>VLOOKUP($A30,[1]Hoja1!$A$9:$AM$280,9,0)+VLOOKUP($A30,[1]Hoja1!$A$9:$AM$280,11,0)</f>
        <v>1800</v>
      </c>
      <c r="K30" s="16">
        <f t="shared" si="8"/>
        <v>6300</v>
      </c>
      <c r="L30" s="15">
        <f>VLOOKUP($A30,[1]Hoja1!$A$9:$AM$280,33,0)</f>
        <v>331.9</v>
      </c>
      <c r="M30" s="16">
        <f t="shared" si="9"/>
        <v>5968.1</v>
      </c>
    </row>
    <row r="31" spans="1:13" s="11" customFormat="1" ht="10.5" customHeight="1" x14ac:dyDescent="0.25">
      <c r="A31" s="12" t="s">
        <v>274</v>
      </c>
      <c r="B31" s="13" t="s">
        <v>275</v>
      </c>
      <c r="C31" s="14" t="s">
        <v>17</v>
      </c>
      <c r="D31" s="14" t="s">
        <v>18</v>
      </c>
      <c r="E31" s="15">
        <f t="shared" si="7"/>
        <v>150</v>
      </c>
      <c r="F31" s="15">
        <f>VLOOKUP($A31,[1]Hoja1!$A$9:$AM$280,3,0)</f>
        <v>4500</v>
      </c>
      <c r="G31" s="15">
        <f>VLOOKUP($A31,[1]Hoja1!$A$9:$AM$280,8,0)</f>
        <v>0</v>
      </c>
      <c r="H31" s="15">
        <f>VLOOKUP($A31,[1]Hoja1!$A$9:$AM$280,5,0)+VLOOKUP($A31,[1]Hoja1!$A$9:$AM$280,7,0)</f>
        <v>0</v>
      </c>
      <c r="I31" s="15">
        <f>VLOOKUP($A31,[1]Hoja1!$A$9:$AM$280,4,0)+VLOOKUP($A31,[1]Hoja1!$A$9:$AM$280,6,0)</f>
        <v>0</v>
      </c>
      <c r="J31" s="15">
        <f>VLOOKUP($A31,[1]Hoja1!$A$9:$AM$280,9,0)+VLOOKUP($A31,[1]Hoja1!$A$9:$AM$280,11,0)</f>
        <v>1800</v>
      </c>
      <c r="K31" s="16">
        <f t="shared" ref="K31" si="10">SUM(F31:J31)</f>
        <v>6300</v>
      </c>
      <c r="L31" s="15">
        <f>VLOOKUP($A31,[1]Hoja1!$A$9:$AM$280,33,0)</f>
        <v>288.44</v>
      </c>
      <c r="M31" s="16">
        <f t="shared" ref="M31" si="11">+K31-L31</f>
        <v>6011.56</v>
      </c>
    </row>
    <row r="32" spans="1:13" s="11" customFormat="1" ht="10.5" customHeight="1" x14ac:dyDescent="0.25">
      <c r="A32" s="12" t="s">
        <v>226</v>
      </c>
      <c r="B32" s="13" t="s">
        <v>227</v>
      </c>
      <c r="C32" s="14" t="s">
        <v>17</v>
      </c>
      <c r="D32" s="14" t="s">
        <v>18</v>
      </c>
      <c r="E32" s="15">
        <f t="shared" si="7"/>
        <v>80</v>
      </c>
      <c r="F32" s="15">
        <f>VLOOKUP($A32,[1]Hoja1!$A$9:$AM$280,3,0)</f>
        <v>2400</v>
      </c>
      <c r="G32" s="15">
        <f>VLOOKUP($A32,[1]Hoja1!$A$9:$AM$280,8,0)</f>
        <v>2219.1799999999998</v>
      </c>
      <c r="H32" s="15">
        <f>VLOOKUP($A32,[1]Hoja1!$A$9:$AM$280,5,0)+VLOOKUP($A32,[1]Hoja1!$A$9:$AM$280,7,0)</f>
        <v>310.68</v>
      </c>
      <c r="I32" s="15">
        <f>VLOOKUP($A32,[1]Hoja1!$A$9:$AM$280,4,0)+VLOOKUP($A32,[1]Hoja1!$A$9:$AM$280,6,0)</f>
        <v>887.67</v>
      </c>
      <c r="J32" s="15">
        <f>VLOOKUP($A32,[1]Hoja1!$A$9:$AM$280,9,0)+VLOOKUP($A32,[1]Hoja1!$A$9:$AM$280,11,0)</f>
        <v>900</v>
      </c>
      <c r="K32" s="16">
        <f t="shared" si="8"/>
        <v>6717.5300000000007</v>
      </c>
      <c r="L32" s="15">
        <f>VLOOKUP($A32,[1]Hoja1!$A$9:$AM$280,33,0)</f>
        <v>2670.71</v>
      </c>
      <c r="M32" s="16">
        <f t="shared" si="9"/>
        <v>4046.8200000000006</v>
      </c>
    </row>
    <row r="33" spans="1:13" s="11" customFormat="1" ht="10.5" customHeight="1" x14ac:dyDescent="0.25">
      <c r="A33" s="12" t="s">
        <v>228</v>
      </c>
      <c r="B33" s="13" t="s">
        <v>229</v>
      </c>
      <c r="C33" s="14" t="s">
        <v>17</v>
      </c>
      <c r="D33" s="14" t="s">
        <v>18</v>
      </c>
      <c r="E33" s="15">
        <f t="shared" si="7"/>
        <v>80</v>
      </c>
      <c r="F33" s="15">
        <f>VLOOKUP($A33,[1]Hoja1!$A$9:$AM$280,3,0)</f>
        <v>2400</v>
      </c>
      <c r="G33" s="15">
        <f>VLOOKUP($A33,[1]Hoja1!$A$9:$AM$280,8,0)</f>
        <v>2075.34</v>
      </c>
      <c r="H33" s="15">
        <f>VLOOKUP($A33,[1]Hoja1!$A$9:$AM$280,5,0)+VLOOKUP($A33,[1]Hoja1!$A$9:$AM$280,7,0)</f>
        <v>290.55</v>
      </c>
      <c r="I33" s="15">
        <f>VLOOKUP($A33,[1]Hoja1!$A$9:$AM$280,4,0)+VLOOKUP($A33,[1]Hoja1!$A$9:$AM$280,6,0)</f>
        <v>830.14</v>
      </c>
      <c r="J33" s="15">
        <f>VLOOKUP($A33,[1]Hoja1!$A$9:$AM$280,9,0)+VLOOKUP($A33,[1]Hoja1!$A$9:$AM$280,11,0)</f>
        <v>1250</v>
      </c>
      <c r="K33" s="16">
        <f t="shared" si="8"/>
        <v>6846.0300000000007</v>
      </c>
      <c r="L33" s="15">
        <f>VLOOKUP($A33,[1]Hoja1!$A$9:$AM$280,33,0)</f>
        <v>221.62</v>
      </c>
      <c r="M33" s="16">
        <f t="shared" si="9"/>
        <v>6624.4100000000008</v>
      </c>
    </row>
    <row r="34" spans="1:13" s="11" customFormat="1" ht="10.5" customHeight="1" x14ac:dyDescent="0.25">
      <c r="A34" s="12" t="s">
        <v>230</v>
      </c>
      <c r="B34" s="13" t="s">
        <v>231</v>
      </c>
      <c r="C34" s="14" t="s">
        <v>17</v>
      </c>
      <c r="D34" s="14" t="s">
        <v>18</v>
      </c>
      <c r="E34" s="15">
        <f t="shared" si="7"/>
        <v>348</v>
      </c>
      <c r="F34" s="15">
        <f>VLOOKUP($A34,[1]Hoja1!$A$9:$AM$280,3,0)</f>
        <v>10440</v>
      </c>
      <c r="G34" s="15">
        <f>VLOOKUP($A34,[1]Hoja1!$A$9:$AM$280,8,0)</f>
        <v>0</v>
      </c>
      <c r="H34" s="15">
        <f>VLOOKUP($A34,[1]Hoja1!$A$9:$AM$280,5,0)+VLOOKUP($A34,[1]Hoja1!$A$9:$AM$280,7,0)</f>
        <v>0</v>
      </c>
      <c r="I34" s="15">
        <f>VLOOKUP($A34,[1]Hoja1!$A$9:$AM$280,4,0)+VLOOKUP($A34,[1]Hoja1!$A$9:$AM$280,6,0)</f>
        <v>0</v>
      </c>
      <c r="J34" s="15">
        <f>VLOOKUP($A34,[1]Hoja1!$A$9:$AM$280,9,0)+VLOOKUP($A34,[1]Hoja1!$A$9:$AM$280,11,0)</f>
        <v>6989.48</v>
      </c>
      <c r="K34" s="16">
        <f t="shared" si="8"/>
        <v>17429.48</v>
      </c>
      <c r="L34" s="15">
        <f>VLOOKUP($A34,[1]Hoja1!$A$9:$AM$280,33,0)</f>
        <v>2751.38</v>
      </c>
      <c r="M34" s="16">
        <f t="shared" si="9"/>
        <v>14678.099999999999</v>
      </c>
    </row>
    <row r="35" spans="1:13" s="11" customFormat="1" ht="10.5" customHeight="1" x14ac:dyDescent="0.25">
      <c r="A35" s="12" t="s">
        <v>232</v>
      </c>
      <c r="B35" s="13" t="s">
        <v>233</v>
      </c>
      <c r="C35" s="14" t="s">
        <v>17</v>
      </c>
      <c r="D35" s="14" t="s">
        <v>18</v>
      </c>
      <c r="E35" s="15">
        <f t="shared" si="7"/>
        <v>150</v>
      </c>
      <c r="F35" s="15">
        <f>VLOOKUP($A35,[1]Hoja1!$A$9:$AM$280,3,0)</f>
        <v>4500</v>
      </c>
      <c r="G35" s="15">
        <f>VLOOKUP($A35,[1]Hoja1!$A$9:$AM$280,8,0)</f>
        <v>0</v>
      </c>
      <c r="H35" s="15">
        <f>VLOOKUP($A35,[1]Hoja1!$A$9:$AM$280,5,0)+VLOOKUP($A35,[1]Hoja1!$A$9:$AM$280,7,0)</f>
        <v>0</v>
      </c>
      <c r="I35" s="15">
        <f>VLOOKUP($A35,[1]Hoja1!$A$9:$AM$280,4,0)+VLOOKUP($A35,[1]Hoja1!$A$9:$AM$280,6,0)</f>
        <v>0</v>
      </c>
      <c r="J35" s="15">
        <f>VLOOKUP($A35,[1]Hoja1!$A$9:$AM$280,9,0)+VLOOKUP($A35,[1]Hoja1!$A$9:$AM$280,11,0)</f>
        <v>1800</v>
      </c>
      <c r="K35" s="16">
        <f t="shared" ref="K35" si="12">SUM(F35:J35)</f>
        <v>6300</v>
      </c>
      <c r="L35" s="15">
        <f>VLOOKUP($A35,[1]Hoja1!$A$9:$AM$280,33,0)</f>
        <v>322.86</v>
      </c>
      <c r="M35" s="16">
        <f t="shared" ref="M35" si="13">+K35-L35</f>
        <v>5977.14</v>
      </c>
    </row>
    <row r="36" spans="1:13" s="11" customFormat="1" ht="10.5" customHeight="1" x14ac:dyDescent="0.25">
      <c r="A36" s="12" t="s">
        <v>270</v>
      </c>
      <c r="B36" s="13" t="s">
        <v>271</v>
      </c>
      <c r="C36" s="14" t="s">
        <v>17</v>
      </c>
      <c r="D36" s="14" t="s">
        <v>18</v>
      </c>
      <c r="E36" s="15">
        <f t="shared" si="7"/>
        <v>150</v>
      </c>
      <c r="F36" s="15">
        <f>VLOOKUP($A36,[1]Hoja1!$A$9:$AM$280,3,0)</f>
        <v>4500</v>
      </c>
      <c r="G36" s="15">
        <f>VLOOKUP($A36,[1]Hoja1!$A$9:$AM$280,8,0)</f>
        <v>0</v>
      </c>
      <c r="H36" s="15">
        <f>VLOOKUP($A36,[1]Hoja1!$A$9:$AM$280,5,0)+VLOOKUP($A36,[1]Hoja1!$A$9:$AM$280,7,0)</f>
        <v>0</v>
      </c>
      <c r="I36" s="15">
        <f>VLOOKUP($A36,[1]Hoja1!$A$9:$AM$280,4,0)+VLOOKUP($A36,[1]Hoja1!$A$9:$AM$280,6,0)</f>
        <v>0</v>
      </c>
      <c r="J36" s="15">
        <f>VLOOKUP($A36,[1]Hoja1!$A$9:$AM$280,9,0)+VLOOKUP($A36,[1]Hoja1!$A$9:$AM$280,11,0)</f>
        <v>1800</v>
      </c>
      <c r="K36" s="16">
        <f t="shared" ref="K36:K37" si="14">SUM(F36:J36)</f>
        <v>6300</v>
      </c>
      <c r="L36" s="15">
        <f>VLOOKUP($A36,[1]Hoja1!$A$9:$AM$280,33,0)</f>
        <v>310.16000000000003</v>
      </c>
      <c r="M36" s="16">
        <f t="shared" ref="M36:M37" si="15">+K36-L36</f>
        <v>5989.84</v>
      </c>
    </row>
    <row r="37" spans="1:13" s="11" customFormat="1" ht="10.5" customHeight="1" x14ac:dyDescent="0.25">
      <c r="A37" s="12" t="s">
        <v>250</v>
      </c>
      <c r="B37" s="13" t="s">
        <v>251</v>
      </c>
      <c r="C37" s="14" t="s">
        <v>17</v>
      </c>
      <c r="D37" s="14" t="s">
        <v>18</v>
      </c>
      <c r="E37" s="15">
        <f t="shared" si="7"/>
        <v>150</v>
      </c>
      <c r="F37" s="15">
        <f>VLOOKUP($A37,[1]Hoja1!$A$9:$AM$280,3,0)</f>
        <v>4500</v>
      </c>
      <c r="G37" s="15">
        <f>VLOOKUP($A37,[1]Hoja1!$A$9:$AM$280,8,0)</f>
        <v>0</v>
      </c>
      <c r="H37" s="15">
        <f>VLOOKUP($A37,[1]Hoja1!$A$9:$AM$280,5,0)+VLOOKUP($A37,[1]Hoja1!$A$9:$AM$280,7,0)</f>
        <v>0</v>
      </c>
      <c r="I37" s="15">
        <f>VLOOKUP($A37,[1]Hoja1!$A$9:$AM$280,4,0)+VLOOKUP($A37,[1]Hoja1!$A$9:$AM$280,6,0)</f>
        <v>0</v>
      </c>
      <c r="J37" s="15">
        <f>VLOOKUP($A37,[1]Hoja1!$A$9:$AM$280,9,0)+VLOOKUP($A37,[1]Hoja1!$A$9:$AM$280,11,0)</f>
        <v>2500</v>
      </c>
      <c r="K37" s="16">
        <f t="shared" si="14"/>
        <v>7000</v>
      </c>
      <c r="L37" s="15">
        <f>VLOOKUP($A37,[1]Hoja1!$A$9:$AM$280,33,0)</f>
        <v>394.78</v>
      </c>
      <c r="M37" s="16">
        <f t="shared" si="15"/>
        <v>6605.22</v>
      </c>
    </row>
    <row r="38" spans="1:13" s="11" customFormat="1" ht="10.5" customHeight="1" x14ac:dyDescent="0.25">
      <c r="A38" s="12" t="s">
        <v>280</v>
      </c>
      <c r="B38" s="13" t="s">
        <v>281</v>
      </c>
      <c r="C38" s="14" t="s">
        <v>17</v>
      </c>
      <c r="D38" s="14" t="s">
        <v>18</v>
      </c>
      <c r="E38" s="15">
        <f t="shared" si="7"/>
        <v>150</v>
      </c>
      <c r="F38" s="15">
        <f>VLOOKUP($A38,[1]Hoja1!$A$9:$AM$280,3,0)</f>
        <v>4500</v>
      </c>
      <c r="G38" s="15">
        <f>VLOOKUP($A38,[1]Hoja1!$A$9:$AM$280,8,0)</f>
        <v>0</v>
      </c>
      <c r="H38" s="15">
        <f>VLOOKUP($A38,[1]Hoja1!$A$9:$AM$280,5,0)+VLOOKUP($A38,[1]Hoja1!$A$9:$AM$280,7,0)</f>
        <v>0</v>
      </c>
      <c r="I38" s="15">
        <f>VLOOKUP($A38,[1]Hoja1!$A$9:$AM$280,4,0)+VLOOKUP($A38,[1]Hoja1!$A$9:$AM$280,6,0)</f>
        <v>0</v>
      </c>
      <c r="J38" s="15">
        <f>VLOOKUP($A38,[1]Hoja1!$A$9:$AM$280,9,0)+VLOOKUP($A38,[1]Hoja1!$A$9:$AM$280,11,0)</f>
        <v>1800</v>
      </c>
      <c r="K38" s="16">
        <f t="shared" ref="K38" si="16">SUM(F38:J38)</f>
        <v>6300</v>
      </c>
      <c r="L38" s="15">
        <f>VLOOKUP($A38,[1]Hoja1!$A$9:$AM$280,33,0)</f>
        <v>288.44</v>
      </c>
      <c r="M38" s="16">
        <f t="shared" ref="M38" si="17">+K38-L38</f>
        <v>6011.56</v>
      </c>
    </row>
    <row r="39" spans="1:13" s="11" customFormat="1" ht="10.5" customHeight="1" x14ac:dyDescent="0.25">
      <c r="A39" s="12"/>
      <c r="B39" s="17"/>
      <c r="C39" s="14"/>
      <c r="D39" s="14"/>
      <c r="E39" s="15"/>
      <c r="F39" s="15"/>
      <c r="G39" s="14"/>
      <c r="H39" s="14"/>
      <c r="I39" s="15"/>
      <c r="J39" s="14"/>
      <c r="K39" s="16"/>
      <c r="L39" s="16"/>
      <c r="M39" s="16"/>
    </row>
    <row r="40" spans="1:13" s="11" customFormat="1" ht="17.25" customHeight="1" x14ac:dyDescent="0.25">
      <c r="A40" s="6" t="s">
        <v>33</v>
      </c>
      <c r="B40" s="7"/>
      <c r="C40" s="8"/>
      <c r="D40" s="8"/>
      <c r="E40" s="9"/>
      <c r="F40" s="9"/>
      <c r="G40" s="8"/>
      <c r="H40" s="8"/>
      <c r="I40" s="8"/>
      <c r="J40" s="8"/>
      <c r="K40" s="10"/>
      <c r="L40" s="10"/>
      <c r="M40" s="10"/>
    </row>
    <row r="41" spans="1:13" s="20" customFormat="1" ht="10.5" customHeight="1" x14ac:dyDescent="0.25">
      <c r="A41" s="18" t="s">
        <v>34</v>
      </c>
      <c r="B41" s="13" t="s">
        <v>35</v>
      </c>
      <c r="C41" s="19" t="s">
        <v>36</v>
      </c>
      <c r="D41" s="19" t="s">
        <v>18</v>
      </c>
      <c r="E41" s="15">
        <f t="shared" ref="E41" si="18">+F41/30</f>
        <v>342.5</v>
      </c>
      <c r="F41" s="15">
        <f>VLOOKUP($A41,[1]Hoja1!$A$9:$AM$280,3,0)</f>
        <v>10275</v>
      </c>
      <c r="G41" s="15">
        <f>VLOOKUP($A41,[1]Hoja1!$A$9:$AM$280,8,0)</f>
        <v>0</v>
      </c>
      <c r="H41" s="15">
        <f>VLOOKUP($A41,[1]Hoja1!$A$9:$AM$280,5,0)+VLOOKUP($A41,[1]Hoja1!$A$9:$AM$280,7,0)</f>
        <v>0</v>
      </c>
      <c r="I41" s="15">
        <f>VLOOKUP($A41,[1]Hoja1!$A$9:$AM$280,4,0)+VLOOKUP($A41,[1]Hoja1!$A$9:$AM$280,6,0)</f>
        <v>0</v>
      </c>
      <c r="J41" s="15">
        <f>VLOOKUP($A41,[1]Hoja1!$A$9:$AM$280,9,0)+VLOOKUP($A41,[1]Hoja1!$A$9:$AM$280,11,0)</f>
        <v>0</v>
      </c>
      <c r="K41" s="16">
        <f>SUM(F41:J41)</f>
        <v>10275</v>
      </c>
      <c r="L41" s="15">
        <f>VLOOKUP($A41,[1]Hoja1!$A$9:$AM$280,33,0)</f>
        <v>2463.06</v>
      </c>
      <c r="M41" s="16">
        <f>+K41-L41</f>
        <v>7811.9400000000005</v>
      </c>
    </row>
    <row r="42" spans="1:13" s="11" customFormat="1" ht="10.5" customHeight="1" x14ac:dyDescent="0.25">
      <c r="A42" s="21"/>
      <c r="B42" s="17"/>
      <c r="C42" s="14"/>
      <c r="D42" s="14"/>
      <c r="E42" s="15"/>
      <c r="F42" s="15"/>
      <c r="G42" s="14"/>
      <c r="H42" s="14"/>
      <c r="I42" s="14"/>
      <c r="J42" s="14"/>
      <c r="K42" s="16"/>
      <c r="L42" s="16"/>
      <c r="M42" s="16"/>
    </row>
    <row r="43" spans="1:13" s="11" customFormat="1" ht="17.25" customHeight="1" x14ac:dyDescent="0.25">
      <c r="A43" s="6" t="s">
        <v>37</v>
      </c>
      <c r="B43" s="7"/>
      <c r="C43" s="8"/>
      <c r="D43" s="8"/>
      <c r="E43" s="9"/>
      <c r="F43" s="9"/>
      <c r="G43" s="8"/>
      <c r="H43" s="8"/>
      <c r="I43" s="8"/>
      <c r="J43" s="8"/>
      <c r="K43" s="10"/>
      <c r="L43" s="10"/>
      <c r="M43" s="10"/>
    </row>
    <row r="44" spans="1:13" s="11" customFormat="1" ht="10.5" customHeight="1" x14ac:dyDescent="0.25">
      <c r="A44" s="12" t="s">
        <v>38</v>
      </c>
      <c r="B44" s="13" t="s">
        <v>39</v>
      </c>
      <c r="C44" s="14" t="s">
        <v>17</v>
      </c>
      <c r="D44" s="14" t="s">
        <v>18</v>
      </c>
      <c r="E44" s="15">
        <f t="shared" ref="E44:E48" si="19">+F44/30</f>
        <v>400.25</v>
      </c>
      <c r="F44" s="15">
        <f>VLOOKUP($A44,[1]Hoja1!$A$9:$AM$280,3,0)</f>
        <v>12007.5</v>
      </c>
      <c r="G44" s="15">
        <f>VLOOKUP($A44,[1]Hoja1!$A$9:$AM$280,8,0)</f>
        <v>0</v>
      </c>
      <c r="H44" s="15">
        <f>VLOOKUP($A44,[1]Hoja1!$A$9:$AM$280,5,0)+VLOOKUP($A44,[1]Hoja1!$A$9:$AM$280,7,0)</f>
        <v>0</v>
      </c>
      <c r="I44" s="15">
        <f>VLOOKUP($A44,[1]Hoja1!$A$9:$AM$280,4,0)+VLOOKUP($A44,[1]Hoja1!$A$9:$AM$280,6,0)</f>
        <v>2401.5</v>
      </c>
      <c r="J44" s="15">
        <f>VLOOKUP($A44,[1]Hoja1!$A$9:$AM$280,9,0)+VLOOKUP($A44,[1]Hoja1!$A$9:$AM$280,11,0)</f>
        <v>0</v>
      </c>
      <c r="K44" s="16">
        <f t="shared" ref="K44:K48" si="20">SUM(F44:J44)</f>
        <v>14409</v>
      </c>
      <c r="L44" s="15">
        <f>VLOOKUP($A44,[1]Hoja1!$A$9:$AM$280,33,0)</f>
        <v>2085.6</v>
      </c>
      <c r="M44" s="16">
        <f t="shared" ref="M44:M48" si="21">+K44-L44</f>
        <v>12323.4</v>
      </c>
    </row>
    <row r="45" spans="1:13" s="11" customFormat="1" ht="10.5" customHeight="1" x14ac:dyDescent="0.25">
      <c r="A45" s="36" t="s">
        <v>207</v>
      </c>
      <c r="B45" s="13" t="s">
        <v>208</v>
      </c>
      <c r="C45" s="14" t="s">
        <v>17</v>
      </c>
      <c r="D45" s="14" t="s">
        <v>18</v>
      </c>
      <c r="E45" s="15">
        <f t="shared" si="19"/>
        <v>150</v>
      </c>
      <c r="F45" s="15">
        <f>VLOOKUP($A45,[1]Hoja1!$A$9:$AM$280,3,0)</f>
        <v>4500</v>
      </c>
      <c r="G45" s="15">
        <f>VLOOKUP($A45,[1]Hoja1!$A$9:$AM$280,8,0)</f>
        <v>0</v>
      </c>
      <c r="H45" s="15">
        <f>VLOOKUP($A45,[1]Hoja1!$A$9:$AM$280,5,0)+VLOOKUP($A45,[1]Hoja1!$A$9:$AM$280,7,0)</f>
        <v>0</v>
      </c>
      <c r="I45" s="15">
        <f>VLOOKUP($A45,[1]Hoja1!$A$9:$AM$280,4,0)+VLOOKUP($A45,[1]Hoja1!$A$9:$AM$280,6,0)</f>
        <v>0</v>
      </c>
      <c r="J45" s="15">
        <f>VLOOKUP($A45,[1]Hoja1!$A$9:$AM$280,9,0)+VLOOKUP($A45,[1]Hoja1!$A$9:$AM$280,11,0)</f>
        <v>4500</v>
      </c>
      <c r="K45" s="16">
        <f t="shared" si="20"/>
        <v>9000</v>
      </c>
      <c r="L45" s="15">
        <f>VLOOKUP($A45,[1]Hoja1!$A$9:$AM$280,33,0)</f>
        <v>947.94</v>
      </c>
      <c r="M45" s="16">
        <f t="shared" si="21"/>
        <v>8052.0599999999995</v>
      </c>
    </row>
    <row r="46" spans="1:13" s="11" customFormat="1" ht="10.5" customHeight="1" x14ac:dyDescent="0.2">
      <c r="A46" s="29" t="s">
        <v>158</v>
      </c>
      <c r="B46" s="13" t="s">
        <v>130</v>
      </c>
      <c r="C46" s="14" t="s">
        <v>131</v>
      </c>
      <c r="D46" s="14" t="s">
        <v>192</v>
      </c>
      <c r="E46" s="15">
        <f t="shared" si="19"/>
        <v>475</v>
      </c>
      <c r="F46" s="15">
        <f>VLOOKUP($A46,[1]Hoja1!$A$9:$AM$280,3,0)</f>
        <v>14250</v>
      </c>
      <c r="G46" s="15">
        <f>VLOOKUP($A46,[1]Hoja1!$A$9:$AM$280,8,0)</f>
        <v>0</v>
      </c>
      <c r="H46" s="15">
        <f>VLOOKUP($A46,[1]Hoja1!$A$9:$AM$280,5,0)+VLOOKUP($A46,[1]Hoja1!$A$9:$AM$280,7,0)</f>
        <v>0</v>
      </c>
      <c r="I46" s="15">
        <f>VLOOKUP($A46,[1]Hoja1!$A$9:$AM$280,4,0)+VLOOKUP($A46,[1]Hoja1!$A$9:$AM$280,6,0)</f>
        <v>0</v>
      </c>
      <c r="J46" s="15">
        <f>VLOOKUP($A46,[1]Hoja1!$A$9:$AM$280,9,0)+VLOOKUP($A46,[1]Hoja1!$A$9:$AM$280,11,0)</f>
        <v>9537.56</v>
      </c>
      <c r="K46" s="16">
        <f t="shared" si="20"/>
        <v>23787.559999999998</v>
      </c>
      <c r="L46" s="15">
        <f>VLOOKUP($A46,[1]Hoja1!$A$9:$AM$280,33,0)</f>
        <v>4352.92</v>
      </c>
      <c r="M46" s="16">
        <f t="shared" si="21"/>
        <v>19434.64</v>
      </c>
    </row>
    <row r="47" spans="1:13" s="11" customFormat="1" ht="10.5" customHeight="1" x14ac:dyDescent="0.2">
      <c r="A47" s="38" t="s">
        <v>216</v>
      </c>
      <c r="B47" s="37" t="s">
        <v>217</v>
      </c>
      <c r="C47" s="14" t="s">
        <v>17</v>
      </c>
      <c r="D47" s="14" t="s">
        <v>192</v>
      </c>
      <c r="E47" s="15">
        <f t="shared" si="19"/>
        <v>150</v>
      </c>
      <c r="F47" s="15">
        <f>VLOOKUP($A47,[1]Hoja1!$A$9:$AM$280,3,0)</f>
        <v>4500</v>
      </c>
      <c r="G47" s="15">
        <f>VLOOKUP($A47,[1]Hoja1!$A$9:$AM$280,8,0)</f>
        <v>0</v>
      </c>
      <c r="H47" s="15">
        <f>VLOOKUP($A47,[1]Hoja1!$A$9:$AM$280,5,0)+VLOOKUP($A47,[1]Hoja1!$A$9:$AM$280,7,0)</f>
        <v>0</v>
      </c>
      <c r="I47" s="15">
        <f>VLOOKUP($A47,[1]Hoja1!$A$9:$AM$280,4,0)+VLOOKUP($A47,[1]Hoja1!$A$9:$AM$280,6,0)</f>
        <v>0</v>
      </c>
      <c r="J47" s="15">
        <f>VLOOKUP($A47,[1]Hoja1!$A$9:$AM$280,9,0)+VLOOKUP($A47,[1]Hoja1!$A$9:$AM$280,11,0)</f>
        <v>3100</v>
      </c>
      <c r="K47" s="16">
        <f t="shared" si="20"/>
        <v>7600</v>
      </c>
      <c r="L47" s="15">
        <f>VLOOKUP($A47,[1]Hoja1!$A$9:$AM$280,33,0)</f>
        <v>751.84</v>
      </c>
      <c r="M47" s="16">
        <f t="shared" si="21"/>
        <v>6848.16</v>
      </c>
    </row>
    <row r="48" spans="1:13" s="11" customFormat="1" ht="10.5" customHeight="1" x14ac:dyDescent="0.2">
      <c r="A48" s="38" t="s">
        <v>218</v>
      </c>
      <c r="B48" s="37" t="s">
        <v>219</v>
      </c>
      <c r="C48" s="14" t="s">
        <v>17</v>
      </c>
      <c r="D48" s="14" t="s">
        <v>192</v>
      </c>
      <c r="E48" s="15">
        <f t="shared" si="19"/>
        <v>150</v>
      </c>
      <c r="F48" s="15">
        <f>VLOOKUP($A48,[1]Hoja1!$A$9:$AM$280,3,0)</f>
        <v>4500</v>
      </c>
      <c r="G48" s="15">
        <f>VLOOKUP($A48,[1]Hoja1!$A$9:$AM$280,8,0)</f>
        <v>0</v>
      </c>
      <c r="H48" s="15">
        <f>VLOOKUP($A48,[1]Hoja1!$A$9:$AM$280,5,0)+VLOOKUP($A48,[1]Hoja1!$A$9:$AM$280,7,0)</f>
        <v>0</v>
      </c>
      <c r="I48" s="15">
        <f>VLOOKUP($A48,[1]Hoja1!$A$9:$AM$280,4,0)+VLOOKUP($A48,[1]Hoja1!$A$9:$AM$280,6,0)</f>
        <v>0</v>
      </c>
      <c r="J48" s="15">
        <f>VLOOKUP($A48,[1]Hoja1!$A$9:$AM$280,9,0)+VLOOKUP($A48,[1]Hoja1!$A$9:$AM$280,11,0)</f>
        <v>3100</v>
      </c>
      <c r="K48" s="16">
        <f t="shared" si="20"/>
        <v>7600</v>
      </c>
      <c r="L48" s="15">
        <f>VLOOKUP($A48,[1]Hoja1!$A$9:$AM$280,33,0)</f>
        <v>758.22</v>
      </c>
      <c r="M48" s="16">
        <f t="shared" si="21"/>
        <v>6841.78</v>
      </c>
    </row>
    <row r="49" spans="1:13" s="11" customFormat="1" ht="10.5" customHeight="1" x14ac:dyDescent="0.25">
      <c r="A49" s="12"/>
      <c r="B49" s="17"/>
      <c r="C49" s="14"/>
      <c r="D49" s="14"/>
      <c r="E49" s="15"/>
      <c r="F49" s="15"/>
      <c r="G49" s="14"/>
      <c r="H49" s="14"/>
      <c r="I49" s="14"/>
      <c r="J49" s="14"/>
      <c r="K49" s="16"/>
      <c r="L49" s="16"/>
      <c r="M49" s="16"/>
    </row>
    <row r="50" spans="1:13" s="11" customFormat="1" ht="17.25" customHeight="1" x14ac:dyDescent="0.25">
      <c r="A50" s="6" t="s">
        <v>42</v>
      </c>
      <c r="B50" s="7"/>
      <c r="C50" s="8"/>
      <c r="D50" s="8"/>
      <c r="E50" s="9"/>
      <c r="F50" s="9"/>
      <c r="G50" s="8"/>
      <c r="H50" s="8"/>
      <c r="I50" s="8"/>
      <c r="J50" s="8"/>
      <c r="K50" s="10"/>
      <c r="L50" s="10"/>
      <c r="M50" s="10"/>
    </row>
    <row r="51" spans="1:13" s="11" customFormat="1" ht="10.5" customHeight="1" x14ac:dyDescent="0.25">
      <c r="A51" s="12" t="s">
        <v>43</v>
      </c>
      <c r="B51" s="13" t="s">
        <v>44</v>
      </c>
      <c r="C51" s="14" t="s">
        <v>45</v>
      </c>
      <c r="D51" s="14" t="s">
        <v>18</v>
      </c>
      <c r="E51" s="15">
        <f t="shared" ref="E51:E75" si="22">+F51/30</f>
        <v>392.25</v>
      </c>
      <c r="F51" s="15">
        <f>VLOOKUP($A51,[1]Hoja1!$A$9:$AM$280,3,0)</f>
        <v>11767.5</v>
      </c>
      <c r="G51" s="15">
        <f>VLOOKUP($A51,[1]Hoja1!$A$9:$AM$280,8,0)</f>
        <v>0</v>
      </c>
      <c r="H51" s="15">
        <f>VLOOKUP($A51,[1]Hoja1!$A$9:$AM$280,5,0)+VLOOKUP($A51,[1]Hoja1!$A$9:$AM$280,7,0)</f>
        <v>0</v>
      </c>
      <c r="I51" s="15">
        <f>VLOOKUP($A51,[1]Hoja1!$A$9:$AM$280,4,0)+VLOOKUP($A51,[1]Hoja1!$A$9:$AM$280,6,0)</f>
        <v>0</v>
      </c>
      <c r="J51" s="15">
        <f>VLOOKUP($A51,[1]Hoja1!$A$9:$AM$280,9,0)+VLOOKUP($A51,[1]Hoja1!$A$9:$AM$280,11,0)</f>
        <v>637.4</v>
      </c>
      <c r="K51" s="16">
        <f t="shared" ref="K51:K70" si="23">SUM(F51:J51)</f>
        <v>12404.9</v>
      </c>
      <c r="L51" s="15">
        <f>VLOOKUP($A51,[1]Hoja1!$A$9:$AM$280,33,0)</f>
        <v>3580.82</v>
      </c>
      <c r="M51" s="16">
        <f t="shared" ref="M51:M70" si="24">+K51-L51</f>
        <v>8824.08</v>
      </c>
    </row>
    <row r="52" spans="1:13" s="11" customFormat="1" ht="10.5" customHeight="1" x14ac:dyDescent="0.25">
      <c r="A52" s="12" t="s">
        <v>46</v>
      </c>
      <c r="B52" s="13" t="s">
        <v>47</v>
      </c>
      <c r="C52" s="14" t="s">
        <v>48</v>
      </c>
      <c r="D52" s="14" t="s">
        <v>18</v>
      </c>
      <c r="E52" s="15">
        <f t="shared" si="22"/>
        <v>155.61000000000001</v>
      </c>
      <c r="F52" s="15">
        <f>VLOOKUP($A52,[1]Hoja1!$A$9:$AM$280,3,0)</f>
        <v>4668.3</v>
      </c>
      <c r="G52" s="15">
        <f>VLOOKUP($A52,[1]Hoja1!$A$9:$AM$280,8,0)</f>
        <v>0</v>
      </c>
      <c r="H52" s="15">
        <f>VLOOKUP($A52,[1]Hoja1!$A$9:$AM$280,5,0)+VLOOKUP($A52,[1]Hoja1!$A$9:$AM$280,7,0)</f>
        <v>0</v>
      </c>
      <c r="I52" s="15">
        <f>VLOOKUP($A52,[1]Hoja1!$A$9:$AM$280,4,0)+VLOOKUP($A52,[1]Hoja1!$A$9:$AM$280,6,0)</f>
        <v>518.70000000000005</v>
      </c>
      <c r="J52" s="15">
        <f>VLOOKUP($A52,[1]Hoja1!$A$9:$AM$280,9,0)+VLOOKUP($A52,[1]Hoja1!$A$9:$AM$280,11,0)</f>
        <v>280.95999999999998</v>
      </c>
      <c r="K52" s="16">
        <f t="shared" si="23"/>
        <v>5467.96</v>
      </c>
      <c r="L52" s="15">
        <f>VLOOKUP($A52,[1]Hoja1!$A$9:$AM$280,33,0)</f>
        <v>196.11</v>
      </c>
      <c r="M52" s="16">
        <f t="shared" si="24"/>
        <v>5271.85</v>
      </c>
    </row>
    <row r="53" spans="1:13" s="11" customFormat="1" ht="10.5" customHeight="1" x14ac:dyDescent="0.25">
      <c r="A53" s="12" t="s">
        <v>49</v>
      </c>
      <c r="B53" s="13" t="s">
        <v>50</v>
      </c>
      <c r="C53" s="14" t="s">
        <v>48</v>
      </c>
      <c r="D53" s="14" t="s">
        <v>18</v>
      </c>
      <c r="E53" s="15">
        <f t="shared" si="22"/>
        <v>185</v>
      </c>
      <c r="F53" s="15">
        <f>VLOOKUP($A53,[1]Hoja1!$A$9:$AM$280,3,0)</f>
        <v>5550</v>
      </c>
      <c r="G53" s="15">
        <f>VLOOKUP($A53,[1]Hoja1!$A$9:$AM$280,8,0)</f>
        <v>0</v>
      </c>
      <c r="H53" s="15">
        <f>VLOOKUP($A53,[1]Hoja1!$A$9:$AM$280,5,0)+VLOOKUP($A53,[1]Hoja1!$A$9:$AM$280,7,0)</f>
        <v>0</v>
      </c>
      <c r="I53" s="15">
        <f>VLOOKUP($A53,[1]Hoja1!$A$9:$AM$280,4,0)+VLOOKUP($A53,[1]Hoja1!$A$9:$AM$280,6,0)</f>
        <v>1110</v>
      </c>
      <c r="J53" s="15">
        <f>VLOOKUP($A53,[1]Hoja1!$A$9:$AM$280,9,0)+VLOOKUP($A53,[1]Hoja1!$A$9:$AM$280,11,0)</f>
        <v>360.75</v>
      </c>
      <c r="K53" s="16">
        <f t="shared" si="23"/>
        <v>7020.75</v>
      </c>
      <c r="L53" s="15">
        <f>VLOOKUP($A53,[1]Hoja1!$A$9:$AM$280,33,0)</f>
        <v>2933.11</v>
      </c>
      <c r="M53" s="16">
        <f t="shared" si="24"/>
        <v>4087.64</v>
      </c>
    </row>
    <row r="54" spans="1:13" s="11" customFormat="1" ht="10.5" customHeight="1" x14ac:dyDescent="0.25">
      <c r="A54" s="12" t="s">
        <v>51</v>
      </c>
      <c r="B54" s="13" t="s">
        <v>52</v>
      </c>
      <c r="C54" s="14" t="s">
        <v>48</v>
      </c>
      <c r="D54" s="14" t="s">
        <v>18</v>
      </c>
      <c r="E54" s="15">
        <f t="shared" si="22"/>
        <v>172.9</v>
      </c>
      <c r="F54" s="15">
        <f>VLOOKUP($A54,[1]Hoja1!$A$9:$AM$280,3,0)</f>
        <v>5187</v>
      </c>
      <c r="G54" s="15">
        <f>VLOOKUP($A54,[1]Hoja1!$A$9:$AM$280,8,0)</f>
        <v>0</v>
      </c>
      <c r="H54" s="15">
        <f>VLOOKUP($A54,[1]Hoja1!$A$9:$AM$280,5,0)+VLOOKUP($A54,[1]Hoja1!$A$9:$AM$280,7,0)</f>
        <v>0</v>
      </c>
      <c r="I54" s="15">
        <f>VLOOKUP($A54,[1]Hoja1!$A$9:$AM$280,4,0)+VLOOKUP($A54,[1]Hoja1!$A$9:$AM$280,6,0)</f>
        <v>0</v>
      </c>
      <c r="J54" s="15">
        <f>VLOOKUP($A54,[1]Hoja1!$A$9:$AM$280,9,0)+VLOOKUP($A54,[1]Hoja1!$A$9:$AM$280,11,0)</f>
        <v>280.95999999999998</v>
      </c>
      <c r="K54" s="16">
        <f t="shared" si="23"/>
        <v>5467.96</v>
      </c>
      <c r="L54" s="15">
        <f>VLOOKUP($A54,[1]Hoja1!$A$9:$AM$280,33,0)</f>
        <v>2405.91</v>
      </c>
      <c r="M54" s="16">
        <f t="shared" si="24"/>
        <v>3062.05</v>
      </c>
    </row>
    <row r="55" spans="1:13" s="11" customFormat="1" ht="10.5" customHeight="1" x14ac:dyDescent="0.25">
      <c r="A55" s="12" t="s">
        <v>53</v>
      </c>
      <c r="B55" s="13" t="s">
        <v>54</v>
      </c>
      <c r="C55" s="14" t="s">
        <v>45</v>
      </c>
      <c r="D55" s="14" t="s">
        <v>18</v>
      </c>
      <c r="E55" s="15">
        <f t="shared" si="22"/>
        <v>305.60000000000002</v>
      </c>
      <c r="F55" s="15">
        <f>VLOOKUP($A55,[1]Hoja1!$A$9:$AM$280,3,0)</f>
        <v>9168</v>
      </c>
      <c r="G55" s="15">
        <f>VLOOKUP($A55,[1]Hoja1!$A$9:$AM$280,8,0)</f>
        <v>0</v>
      </c>
      <c r="H55" s="15">
        <f>VLOOKUP($A55,[1]Hoja1!$A$9:$AM$280,5,0)+VLOOKUP($A55,[1]Hoja1!$A$9:$AM$280,7,0)</f>
        <v>0</v>
      </c>
      <c r="I55" s="15">
        <f>VLOOKUP($A55,[1]Hoja1!$A$9:$AM$280,4,0)+VLOOKUP($A55,[1]Hoja1!$A$9:$AM$280,6,0)</f>
        <v>0</v>
      </c>
      <c r="J55" s="15">
        <f>VLOOKUP($A55,[1]Hoja1!$A$9:$AM$280,9,0)+VLOOKUP($A55,[1]Hoja1!$A$9:$AM$280,11,0)</f>
        <v>2000</v>
      </c>
      <c r="K55" s="16">
        <f t="shared" si="23"/>
        <v>11168</v>
      </c>
      <c r="L55" s="15">
        <f>VLOOKUP($A55,[1]Hoja1!$A$9:$AM$280,33,0)</f>
        <v>4999.4399999999996</v>
      </c>
      <c r="M55" s="16">
        <f t="shared" si="24"/>
        <v>6168.56</v>
      </c>
    </row>
    <row r="56" spans="1:13" s="11" customFormat="1" ht="10.5" customHeight="1" x14ac:dyDescent="0.25">
      <c r="A56" s="12" t="s">
        <v>40</v>
      </c>
      <c r="B56" s="13" t="s">
        <v>41</v>
      </c>
      <c r="C56" s="14" t="s">
        <v>17</v>
      </c>
      <c r="D56" s="14" t="s">
        <v>18</v>
      </c>
      <c r="E56" s="15">
        <f t="shared" si="22"/>
        <v>246.34399999999999</v>
      </c>
      <c r="F56" s="15">
        <f>VLOOKUP($A56,[1]Hoja1!$A$9:$AM$280,3,0)</f>
        <v>7390.32</v>
      </c>
      <c r="G56" s="15">
        <f>VLOOKUP($A56,[1]Hoja1!$A$9:$AM$280,8,0)</f>
        <v>0</v>
      </c>
      <c r="H56" s="15">
        <f>VLOOKUP($A56,[1]Hoja1!$A$9:$AM$280,5,0)+VLOOKUP($A56,[1]Hoja1!$A$9:$AM$280,7,0)</f>
        <v>0</v>
      </c>
      <c r="I56" s="15">
        <f>VLOOKUP($A56,[1]Hoja1!$A$9:$AM$280,4,0)+VLOOKUP($A56,[1]Hoja1!$A$9:$AM$280,6,0)</f>
        <v>0</v>
      </c>
      <c r="J56" s="15">
        <f>VLOOKUP($A56,[1]Hoja1!$A$9:$AM$280,9,0)+VLOOKUP($A56,[1]Hoja1!$A$9:$AM$280,11,0)</f>
        <v>428.9</v>
      </c>
      <c r="K56" s="16">
        <f t="shared" si="23"/>
        <v>7819.2199999999993</v>
      </c>
      <c r="L56" s="15">
        <f>VLOOKUP($A56,[1]Hoja1!$A$9:$AM$280,33,0)</f>
        <v>3304.3</v>
      </c>
      <c r="M56" s="16">
        <f t="shared" si="24"/>
        <v>4514.9199999999992</v>
      </c>
    </row>
    <row r="57" spans="1:13" s="11" customFormat="1" ht="10.5" customHeight="1" x14ac:dyDescent="0.25">
      <c r="A57" s="12" t="s">
        <v>57</v>
      </c>
      <c r="B57" s="13" t="s">
        <v>58</v>
      </c>
      <c r="C57" s="14" t="s">
        <v>17</v>
      </c>
      <c r="D57" s="14" t="s">
        <v>18</v>
      </c>
      <c r="E57" s="15">
        <f t="shared" si="22"/>
        <v>516.79999999999995</v>
      </c>
      <c r="F57" s="15">
        <f>VLOOKUP($A57,[1]Hoja1!$A$9:$AM$280,3,0)</f>
        <v>15504</v>
      </c>
      <c r="G57" s="15">
        <f>VLOOKUP($A57,[1]Hoja1!$A$9:$AM$280,8,0)</f>
        <v>0</v>
      </c>
      <c r="H57" s="15">
        <f>VLOOKUP($A57,[1]Hoja1!$A$9:$AM$280,5,0)+VLOOKUP($A57,[1]Hoja1!$A$9:$AM$280,7,0)</f>
        <v>0</v>
      </c>
      <c r="I57" s="15">
        <f>VLOOKUP($A57,[1]Hoja1!$A$9:$AM$280,4,0)+VLOOKUP($A57,[1]Hoja1!$A$9:$AM$280,6,0)</f>
        <v>0</v>
      </c>
      <c r="J57" s="15">
        <f>VLOOKUP($A57,[1]Hoja1!$A$9:$AM$280,9,0)+VLOOKUP($A57,[1]Hoja1!$A$9:$AM$280,11,0)</f>
        <v>0</v>
      </c>
      <c r="K57" s="16">
        <f t="shared" si="23"/>
        <v>15504</v>
      </c>
      <c r="L57" s="15">
        <f>VLOOKUP($A57,[1]Hoja1!$A$9:$AM$280,33,0)</f>
        <v>7888.1</v>
      </c>
      <c r="M57" s="16">
        <f t="shared" si="24"/>
        <v>7615.9</v>
      </c>
    </row>
    <row r="58" spans="1:13" s="11" customFormat="1" ht="10.5" customHeight="1" x14ac:dyDescent="0.25">
      <c r="A58" s="12" t="s">
        <v>59</v>
      </c>
      <c r="B58" s="13" t="s">
        <v>60</v>
      </c>
      <c r="C58" s="14" t="s">
        <v>61</v>
      </c>
      <c r="D58" s="14" t="s">
        <v>18</v>
      </c>
      <c r="E58" s="15">
        <f t="shared" si="22"/>
        <v>525</v>
      </c>
      <c r="F58" s="15">
        <f>VLOOKUP($A58,[1]Hoja1!$A$9:$AM$280,3,0)</f>
        <v>15750</v>
      </c>
      <c r="G58" s="15">
        <f>VLOOKUP($A58,[1]Hoja1!$A$9:$AM$280,8,0)</f>
        <v>0</v>
      </c>
      <c r="H58" s="15">
        <f>VLOOKUP($A58,[1]Hoja1!$A$9:$AM$280,5,0)+VLOOKUP($A58,[1]Hoja1!$A$9:$AM$280,7,0)</f>
        <v>0</v>
      </c>
      <c r="I58" s="15">
        <f>VLOOKUP($A58,[1]Hoja1!$A$9:$AM$280,4,0)+VLOOKUP($A58,[1]Hoja1!$A$9:$AM$280,6,0)</f>
        <v>0</v>
      </c>
      <c r="J58" s="15">
        <f>VLOOKUP($A58,[1]Hoja1!$A$9:$AM$280,9,0)+VLOOKUP($A58,[1]Hoja1!$A$9:$AM$280,11,0)</f>
        <v>700</v>
      </c>
      <c r="K58" s="16">
        <f t="shared" si="23"/>
        <v>16450</v>
      </c>
      <c r="L58" s="15">
        <f>VLOOKUP($A58,[1]Hoja1!$A$9:$AM$280,33,0)</f>
        <v>4389.0600000000004</v>
      </c>
      <c r="M58" s="16">
        <f t="shared" si="24"/>
        <v>12060.939999999999</v>
      </c>
    </row>
    <row r="59" spans="1:13" s="11" customFormat="1" ht="10.5" customHeight="1" x14ac:dyDescent="0.25">
      <c r="A59" s="12" t="s">
        <v>62</v>
      </c>
      <c r="B59" s="13" t="s">
        <v>63</v>
      </c>
      <c r="C59" s="14" t="s">
        <v>64</v>
      </c>
      <c r="D59" s="14" t="s">
        <v>18</v>
      </c>
      <c r="E59" s="15">
        <f t="shared" si="22"/>
        <v>212.8</v>
      </c>
      <c r="F59" s="15">
        <f>VLOOKUP($A59,[1]Hoja1!$A$9:$AM$280,3,0)</f>
        <v>6384</v>
      </c>
      <c r="G59" s="15">
        <f>VLOOKUP($A59,[1]Hoja1!$A$9:$AM$280,8,0)</f>
        <v>0</v>
      </c>
      <c r="H59" s="15">
        <f>VLOOKUP($A59,[1]Hoja1!$A$9:$AM$280,5,0)+VLOOKUP($A59,[1]Hoja1!$A$9:$AM$280,7,0)</f>
        <v>0</v>
      </c>
      <c r="I59" s="15">
        <f>VLOOKUP($A59,[1]Hoja1!$A$9:$AM$280,4,0)+VLOOKUP($A59,[1]Hoja1!$A$9:$AM$280,6,0)</f>
        <v>0</v>
      </c>
      <c r="J59" s="15">
        <f>VLOOKUP($A59,[1]Hoja1!$A$9:$AM$280,9,0)+VLOOKUP($A59,[1]Hoja1!$A$9:$AM$280,11,0)</f>
        <v>0</v>
      </c>
      <c r="K59" s="16">
        <f t="shared" si="23"/>
        <v>6384</v>
      </c>
      <c r="L59" s="15">
        <f>VLOOKUP($A59,[1]Hoja1!$A$9:$AM$280,33,0)</f>
        <v>349.32</v>
      </c>
      <c r="M59" s="16">
        <f t="shared" si="24"/>
        <v>6034.68</v>
      </c>
    </row>
    <row r="60" spans="1:13" s="11" customFormat="1" ht="10.5" customHeight="1" x14ac:dyDescent="0.25">
      <c r="A60" s="12" t="s">
        <v>171</v>
      </c>
      <c r="B60" s="13" t="s">
        <v>66</v>
      </c>
      <c r="C60" s="14" t="s">
        <v>65</v>
      </c>
      <c r="D60" s="14" t="s">
        <v>18</v>
      </c>
      <c r="E60" s="15">
        <f t="shared" si="22"/>
        <v>390</v>
      </c>
      <c r="F60" s="15">
        <f>VLOOKUP($A60,[1]Hoja1!$A$9:$AM$280,3,0)</f>
        <v>11700</v>
      </c>
      <c r="G60" s="15">
        <f>VLOOKUP($A60,[1]Hoja1!$A$9:$AM$280,8,0)</f>
        <v>0</v>
      </c>
      <c r="H60" s="15">
        <f>VLOOKUP($A60,[1]Hoja1!$A$9:$AM$280,5,0)+VLOOKUP($A60,[1]Hoja1!$A$9:$AM$280,7,0)</f>
        <v>0</v>
      </c>
      <c r="I60" s="15">
        <f>VLOOKUP($A60,[1]Hoja1!$A$9:$AM$280,4,0)+VLOOKUP($A60,[1]Hoja1!$A$9:$AM$280,6,0)</f>
        <v>0</v>
      </c>
      <c r="J60" s="15">
        <f>VLOOKUP($A60,[1]Hoja1!$A$9:$AM$280,9,0)+VLOOKUP($A60,[1]Hoja1!$A$9:$AM$280,11,0)</f>
        <v>5332.84</v>
      </c>
      <c r="K60" s="16">
        <f t="shared" si="23"/>
        <v>17032.84</v>
      </c>
      <c r="L60" s="15">
        <f>VLOOKUP($A60,[1]Hoja1!$A$9:$AM$280,33,0)</f>
        <v>4885.96</v>
      </c>
      <c r="M60" s="16">
        <f t="shared" si="24"/>
        <v>12146.880000000001</v>
      </c>
    </row>
    <row r="61" spans="1:13" s="11" customFormat="1" ht="10.5" customHeight="1" x14ac:dyDescent="0.25">
      <c r="A61" s="12" t="s">
        <v>172</v>
      </c>
      <c r="B61" s="13" t="s">
        <v>68</v>
      </c>
      <c r="C61" s="14" t="s">
        <v>65</v>
      </c>
      <c r="D61" s="14" t="s">
        <v>18</v>
      </c>
      <c r="E61" s="15">
        <f t="shared" si="22"/>
        <v>320</v>
      </c>
      <c r="F61" s="15">
        <f>VLOOKUP($A61,[1]Hoja1!$A$9:$AM$280,3,0)</f>
        <v>9600</v>
      </c>
      <c r="G61" s="15">
        <f>VLOOKUP($A61,[1]Hoja1!$A$9:$AM$280,8,0)</f>
        <v>0</v>
      </c>
      <c r="H61" s="15">
        <f>VLOOKUP($A61,[1]Hoja1!$A$9:$AM$280,5,0)+VLOOKUP($A61,[1]Hoja1!$A$9:$AM$280,7,0)</f>
        <v>0</v>
      </c>
      <c r="I61" s="15">
        <f>VLOOKUP($A61,[1]Hoja1!$A$9:$AM$280,4,0)+VLOOKUP($A61,[1]Hoja1!$A$9:$AM$280,6,0)</f>
        <v>0</v>
      </c>
      <c r="J61" s="15">
        <f>VLOOKUP($A61,[1]Hoja1!$A$9:$AM$280,9,0)+VLOOKUP($A61,[1]Hoja1!$A$9:$AM$280,11,0)</f>
        <v>4795.58</v>
      </c>
      <c r="K61" s="16">
        <f t="shared" si="23"/>
        <v>14395.58</v>
      </c>
      <c r="L61" s="15">
        <f>VLOOKUP($A61,[1]Hoja1!$A$9:$AM$280,33,0)</f>
        <v>2247.48</v>
      </c>
      <c r="M61" s="16">
        <f t="shared" si="24"/>
        <v>12148.1</v>
      </c>
    </row>
    <row r="62" spans="1:13" s="11" customFormat="1" ht="10.5" customHeight="1" x14ac:dyDescent="0.25">
      <c r="A62" s="12" t="s">
        <v>173</v>
      </c>
      <c r="B62" s="13" t="s">
        <v>122</v>
      </c>
      <c r="C62" s="14" t="s">
        <v>65</v>
      </c>
      <c r="D62" s="14" t="s">
        <v>192</v>
      </c>
      <c r="E62" s="15">
        <f t="shared" si="22"/>
        <v>141.69999999999999</v>
      </c>
      <c r="F62" s="15">
        <f>VLOOKUP($A62,[1]Hoja1!$A$9:$AM$280,3,0)</f>
        <v>4251</v>
      </c>
      <c r="G62" s="15">
        <f>VLOOKUP($A62,[1]Hoja1!$A$9:$AM$280,8,0)</f>
        <v>0</v>
      </c>
      <c r="H62" s="15">
        <f>VLOOKUP($A62,[1]Hoja1!$A$9:$AM$280,5,0)+VLOOKUP($A62,[1]Hoja1!$A$9:$AM$280,7,0)</f>
        <v>0</v>
      </c>
      <c r="I62" s="15">
        <f>VLOOKUP($A62,[1]Hoja1!$A$9:$AM$280,4,0)+VLOOKUP($A62,[1]Hoja1!$A$9:$AM$280,6,0)</f>
        <v>0</v>
      </c>
      <c r="J62" s="15">
        <f>VLOOKUP($A62,[1]Hoja1!$A$9:$AM$280,9,0)+VLOOKUP($A62,[1]Hoja1!$A$9:$AM$280,11,0)</f>
        <v>2500</v>
      </c>
      <c r="K62" s="16">
        <f t="shared" si="23"/>
        <v>6751</v>
      </c>
      <c r="L62" s="15">
        <f>VLOOKUP($A62,[1]Hoja1!$A$9:$AM$280,33,0)</f>
        <v>213.94</v>
      </c>
      <c r="M62" s="16">
        <f t="shared" si="24"/>
        <v>6537.06</v>
      </c>
    </row>
    <row r="63" spans="1:13" s="11" customFormat="1" ht="10.5" customHeight="1" x14ac:dyDescent="0.25">
      <c r="A63" s="12" t="s">
        <v>174</v>
      </c>
      <c r="B63" s="13" t="s">
        <v>123</v>
      </c>
      <c r="C63" s="14" t="s">
        <v>65</v>
      </c>
      <c r="D63" s="14" t="s">
        <v>192</v>
      </c>
      <c r="E63" s="15">
        <f t="shared" si="22"/>
        <v>141.69999999999999</v>
      </c>
      <c r="F63" s="15">
        <f>VLOOKUP($A63,[1]Hoja1!$A$9:$AM$280,3,0)</f>
        <v>4251</v>
      </c>
      <c r="G63" s="15">
        <f>VLOOKUP($A63,[1]Hoja1!$A$9:$AM$280,8,0)</f>
        <v>0</v>
      </c>
      <c r="H63" s="15">
        <f>VLOOKUP($A63,[1]Hoja1!$A$9:$AM$280,5,0)+VLOOKUP($A63,[1]Hoja1!$A$9:$AM$280,7,0)</f>
        <v>0</v>
      </c>
      <c r="I63" s="15">
        <f>VLOOKUP($A63,[1]Hoja1!$A$9:$AM$280,4,0)+VLOOKUP($A63,[1]Hoja1!$A$9:$AM$280,6,0)</f>
        <v>0</v>
      </c>
      <c r="J63" s="15">
        <f>VLOOKUP($A63,[1]Hoja1!$A$9:$AM$280,9,0)+VLOOKUP($A63,[1]Hoja1!$A$9:$AM$280,11,0)</f>
        <v>2500</v>
      </c>
      <c r="K63" s="16">
        <f t="shared" si="23"/>
        <v>6751</v>
      </c>
      <c r="L63" s="15">
        <f>VLOOKUP($A63,[1]Hoja1!$A$9:$AM$280,33,0)</f>
        <v>2213.94</v>
      </c>
      <c r="M63" s="16">
        <f t="shared" si="24"/>
        <v>4537.0599999999995</v>
      </c>
    </row>
    <row r="64" spans="1:13" s="11" customFormat="1" ht="10.5" customHeight="1" x14ac:dyDescent="0.25">
      <c r="A64" s="12" t="s">
        <v>159</v>
      </c>
      <c r="B64" s="13" t="s">
        <v>69</v>
      </c>
      <c r="C64" s="14" t="s">
        <v>70</v>
      </c>
      <c r="D64" s="14" t="s">
        <v>192</v>
      </c>
      <c r="E64" s="15">
        <f t="shared" si="22"/>
        <v>233.32999999999998</v>
      </c>
      <c r="F64" s="15">
        <f>VLOOKUP($A64,[1]Hoja1!$A$9:$AM$280,3,0)</f>
        <v>6999.9</v>
      </c>
      <c r="G64" s="15">
        <f>VLOOKUP($A64,[1]Hoja1!$A$9:$AM$280,8,0)</f>
        <v>0</v>
      </c>
      <c r="H64" s="15">
        <f>VLOOKUP($A64,[1]Hoja1!$A$9:$AM$280,5,0)+VLOOKUP($A64,[1]Hoja1!$A$9:$AM$280,7,0)</f>
        <v>0</v>
      </c>
      <c r="I64" s="15">
        <f>VLOOKUP($A64,[1]Hoja1!$A$9:$AM$280,4,0)+VLOOKUP($A64,[1]Hoja1!$A$9:$AM$280,6,0)</f>
        <v>0</v>
      </c>
      <c r="J64" s="15">
        <f>VLOOKUP($A64,[1]Hoja1!$A$9:$AM$280,9,0)+VLOOKUP($A64,[1]Hoja1!$A$9:$AM$280,11,0)</f>
        <v>1476.42</v>
      </c>
      <c r="K64" s="16">
        <f t="shared" si="23"/>
        <v>8476.32</v>
      </c>
      <c r="L64" s="15">
        <f>VLOOKUP($A64,[1]Hoja1!$A$9:$AM$280,33,0)</f>
        <v>885.84</v>
      </c>
      <c r="M64" s="16">
        <f t="shared" si="24"/>
        <v>7590.48</v>
      </c>
    </row>
    <row r="65" spans="1:13" s="11" customFormat="1" ht="10.5" customHeight="1" x14ac:dyDescent="0.25">
      <c r="A65" s="12" t="s">
        <v>160</v>
      </c>
      <c r="B65" s="13" t="s">
        <v>71</v>
      </c>
      <c r="C65" s="14" t="s">
        <v>70</v>
      </c>
      <c r="D65" s="14" t="s">
        <v>192</v>
      </c>
      <c r="E65" s="15">
        <f t="shared" si="22"/>
        <v>250</v>
      </c>
      <c r="F65" s="15">
        <f>VLOOKUP($A65,[1]Hoja1!$A$9:$AM$280,3,0)</f>
        <v>7500</v>
      </c>
      <c r="G65" s="15">
        <f>VLOOKUP($A65,[1]Hoja1!$A$9:$AM$280,8,0)</f>
        <v>0</v>
      </c>
      <c r="H65" s="15">
        <f>VLOOKUP($A65,[1]Hoja1!$A$9:$AM$280,5,0)+VLOOKUP($A65,[1]Hoja1!$A$9:$AM$280,7,0)</f>
        <v>0</v>
      </c>
      <c r="I65" s="15">
        <f>VLOOKUP($A65,[1]Hoja1!$A$9:$AM$280,4,0)+VLOOKUP($A65,[1]Hoja1!$A$9:$AM$280,6,0)</f>
        <v>0</v>
      </c>
      <c r="J65" s="15">
        <f>VLOOKUP($A65,[1]Hoja1!$A$9:$AM$280,9,0)+VLOOKUP($A65,[1]Hoja1!$A$9:$AM$280,11,0)</f>
        <v>3595.58</v>
      </c>
      <c r="K65" s="16">
        <f t="shared" si="23"/>
        <v>11095.58</v>
      </c>
      <c r="L65" s="15">
        <f>VLOOKUP($A65,[1]Hoja1!$A$9:$AM$280,33,0)</f>
        <v>1321.08</v>
      </c>
      <c r="M65" s="16">
        <f t="shared" si="24"/>
        <v>9774.5</v>
      </c>
    </row>
    <row r="66" spans="1:13" s="11" customFormat="1" ht="10.5" customHeight="1" x14ac:dyDescent="0.25">
      <c r="A66" s="12" t="s">
        <v>124</v>
      </c>
      <c r="B66" s="13" t="s">
        <v>127</v>
      </c>
      <c r="C66" s="14" t="s">
        <v>128</v>
      </c>
      <c r="D66" s="14" t="s">
        <v>192</v>
      </c>
      <c r="E66" s="15">
        <f t="shared" si="22"/>
        <v>348</v>
      </c>
      <c r="F66" s="15">
        <f>VLOOKUP($A66,[1]Hoja1!$A$9:$AM$280,3,0)</f>
        <v>10440</v>
      </c>
      <c r="G66" s="15">
        <f>VLOOKUP($A66,[1]Hoja1!$A$9:$AM$280,8,0)</f>
        <v>0</v>
      </c>
      <c r="H66" s="15">
        <f>VLOOKUP($A66,[1]Hoja1!$A$9:$AM$280,5,0)+VLOOKUP($A66,[1]Hoja1!$A$9:$AM$280,7,0)</f>
        <v>0</v>
      </c>
      <c r="I66" s="15">
        <f>VLOOKUP($A66,[1]Hoja1!$A$9:$AM$280,4,0)+VLOOKUP($A66,[1]Hoja1!$A$9:$AM$280,6,0)</f>
        <v>0</v>
      </c>
      <c r="J66" s="15">
        <f>VLOOKUP($A66,[1]Hoja1!$A$9:$AM$280,9,0)+VLOOKUP($A66,[1]Hoja1!$A$9:$AM$280,11,0)</f>
        <v>6989.48</v>
      </c>
      <c r="K66" s="16">
        <f t="shared" si="23"/>
        <v>17429.48</v>
      </c>
      <c r="L66" s="15">
        <f>VLOOKUP($A66,[1]Hoja1!$A$9:$AM$280,33,0)</f>
        <v>2800.68</v>
      </c>
      <c r="M66" s="16">
        <f t="shared" si="24"/>
        <v>14628.8</v>
      </c>
    </row>
    <row r="67" spans="1:13" s="11" customFormat="1" ht="10.5" customHeight="1" x14ac:dyDescent="0.25">
      <c r="A67" s="12" t="s">
        <v>193</v>
      </c>
      <c r="B67" s="13" t="s">
        <v>194</v>
      </c>
      <c r="C67" s="14" t="s">
        <v>195</v>
      </c>
      <c r="D67" s="14" t="s">
        <v>192</v>
      </c>
      <c r="E67" s="15">
        <f t="shared" si="22"/>
        <v>348</v>
      </c>
      <c r="F67" s="15">
        <f>VLOOKUP($A67,[1]Hoja1!$A$9:$AM$280,3,0)</f>
        <v>10440</v>
      </c>
      <c r="G67" s="15">
        <f>VLOOKUP($A67,[1]Hoja1!$A$9:$AM$280,8,0)</f>
        <v>0</v>
      </c>
      <c r="H67" s="15">
        <f>VLOOKUP($A67,[1]Hoja1!$A$9:$AM$280,5,0)+VLOOKUP($A67,[1]Hoja1!$A$9:$AM$280,7,0)</f>
        <v>0</v>
      </c>
      <c r="I67" s="15">
        <f>VLOOKUP($A67,[1]Hoja1!$A$9:$AM$280,4,0)+VLOOKUP($A67,[1]Hoja1!$A$9:$AM$280,6,0)</f>
        <v>0</v>
      </c>
      <c r="J67" s="15">
        <f>VLOOKUP($A67,[1]Hoja1!$A$9:$AM$280,9,0)+VLOOKUP($A67,[1]Hoja1!$A$9:$AM$280,11,0)</f>
        <v>6989.48</v>
      </c>
      <c r="K67" s="16">
        <f t="shared" si="23"/>
        <v>17429.48</v>
      </c>
      <c r="L67" s="15">
        <f>VLOOKUP($A67,[1]Hoja1!$A$9:$AM$280,33,0)</f>
        <v>2800.68</v>
      </c>
      <c r="M67" s="16">
        <f t="shared" si="24"/>
        <v>14628.8</v>
      </c>
    </row>
    <row r="68" spans="1:13" s="11" customFormat="1" ht="10.5" customHeight="1" x14ac:dyDescent="0.25">
      <c r="A68" s="12" t="s">
        <v>196</v>
      </c>
      <c r="B68" s="13" t="s">
        <v>197</v>
      </c>
      <c r="C68" s="14" t="s">
        <v>65</v>
      </c>
      <c r="D68" s="14" t="s">
        <v>192</v>
      </c>
      <c r="E68" s="15">
        <f t="shared" si="22"/>
        <v>150</v>
      </c>
      <c r="F68" s="15">
        <f>VLOOKUP($A68,[1]Hoja1!$A$9:$AM$280,3,0)</f>
        <v>4500</v>
      </c>
      <c r="G68" s="15">
        <f>VLOOKUP($A68,[1]Hoja1!$A$9:$AM$280,8,0)</f>
        <v>0</v>
      </c>
      <c r="H68" s="15">
        <f>VLOOKUP($A68,[1]Hoja1!$A$9:$AM$280,5,0)+VLOOKUP($A68,[1]Hoja1!$A$9:$AM$280,7,0)</f>
        <v>0</v>
      </c>
      <c r="I68" s="15">
        <f>VLOOKUP($A68,[1]Hoja1!$A$9:$AM$280,4,0)+VLOOKUP($A68,[1]Hoja1!$A$9:$AM$280,6,0)</f>
        <v>0</v>
      </c>
      <c r="J68" s="15">
        <f>VLOOKUP($A68,[1]Hoja1!$A$9:$AM$280,9,0)+VLOOKUP($A68,[1]Hoja1!$A$9:$AM$280,11,0)</f>
        <v>7940</v>
      </c>
      <c r="K68" s="16">
        <f t="shared" si="23"/>
        <v>12440</v>
      </c>
      <c r="L68" s="15">
        <f>VLOOKUP($A68,[1]Hoja1!$A$9:$AM$280,33,0)</f>
        <v>1515.72</v>
      </c>
      <c r="M68" s="16">
        <f t="shared" si="24"/>
        <v>10924.28</v>
      </c>
    </row>
    <row r="69" spans="1:13" s="11" customFormat="1" ht="10.5" customHeight="1" x14ac:dyDescent="0.25">
      <c r="A69" s="12" t="s">
        <v>234</v>
      </c>
      <c r="B69" s="13" t="s">
        <v>235</v>
      </c>
      <c r="C69" s="14" t="s">
        <v>65</v>
      </c>
      <c r="D69" s="14" t="s">
        <v>192</v>
      </c>
      <c r="E69" s="15">
        <f t="shared" si="22"/>
        <v>150</v>
      </c>
      <c r="F69" s="15">
        <f>VLOOKUP($A69,[1]Hoja1!$A$9:$AM$280,3,0)</f>
        <v>4500</v>
      </c>
      <c r="G69" s="15">
        <f>VLOOKUP($A69,[1]Hoja1!$A$9:$AM$280,8,0)</f>
        <v>0</v>
      </c>
      <c r="H69" s="15">
        <f>VLOOKUP($A69,[1]Hoja1!$A$9:$AM$280,5,0)+VLOOKUP($A69,[1]Hoja1!$A$9:$AM$280,7,0)</f>
        <v>0</v>
      </c>
      <c r="I69" s="15">
        <f>VLOOKUP($A69,[1]Hoja1!$A$9:$AM$280,4,0)+VLOOKUP($A69,[1]Hoja1!$A$9:$AM$280,6,0)</f>
        <v>0</v>
      </c>
      <c r="J69" s="15">
        <f>VLOOKUP($A69,[1]Hoja1!$A$9:$AM$280,9,0)+VLOOKUP($A69,[1]Hoja1!$A$9:$AM$280,11,0)</f>
        <v>2500</v>
      </c>
      <c r="K69" s="16">
        <f t="shared" si="23"/>
        <v>7000</v>
      </c>
      <c r="L69" s="15">
        <f>VLOOKUP($A69,[1]Hoja1!$A$9:$AM$280,33,0)</f>
        <v>409.88</v>
      </c>
      <c r="M69" s="16">
        <f t="shared" si="24"/>
        <v>6590.12</v>
      </c>
    </row>
    <row r="70" spans="1:13" s="11" customFormat="1" ht="10.5" customHeight="1" x14ac:dyDescent="0.25">
      <c r="A70" s="12" t="s">
        <v>236</v>
      </c>
      <c r="B70" s="13" t="s">
        <v>237</v>
      </c>
      <c r="C70" s="14" t="s">
        <v>65</v>
      </c>
      <c r="D70" s="14" t="s">
        <v>192</v>
      </c>
      <c r="E70" s="15">
        <f t="shared" si="22"/>
        <v>150</v>
      </c>
      <c r="F70" s="15">
        <f>VLOOKUP($A70,[1]Hoja1!$A$9:$AM$280,3,0)</f>
        <v>4500</v>
      </c>
      <c r="G70" s="15">
        <f>VLOOKUP($A70,[1]Hoja1!$A$9:$AM$280,8,0)</f>
        <v>0</v>
      </c>
      <c r="H70" s="15">
        <f>VLOOKUP($A70,[1]Hoja1!$A$9:$AM$280,5,0)+VLOOKUP($A70,[1]Hoja1!$A$9:$AM$280,7,0)</f>
        <v>0</v>
      </c>
      <c r="I70" s="15">
        <f>VLOOKUP($A70,[1]Hoja1!$A$9:$AM$280,4,0)+VLOOKUP($A70,[1]Hoja1!$A$9:$AM$280,6,0)</f>
        <v>0</v>
      </c>
      <c r="J70" s="15">
        <f>VLOOKUP($A70,[1]Hoja1!$A$9:$AM$280,9,0)+VLOOKUP($A70,[1]Hoja1!$A$9:$AM$280,11,0)</f>
        <v>3200</v>
      </c>
      <c r="K70" s="16">
        <f t="shared" si="23"/>
        <v>7700</v>
      </c>
      <c r="L70" s="15">
        <f>VLOOKUP($A70,[1]Hoja1!$A$9:$AM$280,33,0)</f>
        <v>736.24</v>
      </c>
      <c r="M70" s="16">
        <f t="shared" si="24"/>
        <v>6963.76</v>
      </c>
    </row>
    <row r="71" spans="1:13" s="11" customFormat="1" ht="10.5" customHeight="1" x14ac:dyDescent="0.25">
      <c r="A71" s="12" t="s">
        <v>238</v>
      </c>
      <c r="B71" s="13" t="s">
        <v>239</v>
      </c>
      <c r="C71" s="14" t="s">
        <v>65</v>
      </c>
      <c r="D71" s="14" t="s">
        <v>192</v>
      </c>
      <c r="E71" s="15">
        <f t="shared" si="22"/>
        <v>150</v>
      </c>
      <c r="F71" s="15">
        <f>VLOOKUP($A71,[1]Hoja1!$A$9:$AM$280,3,0)</f>
        <v>4500</v>
      </c>
      <c r="G71" s="15">
        <f>VLOOKUP($A71,[1]Hoja1!$A$9:$AM$280,8,0)</f>
        <v>2157.5300000000002</v>
      </c>
      <c r="H71" s="15">
        <f>VLOOKUP($A71,[1]Hoja1!$A$9:$AM$280,5,0)+VLOOKUP($A71,[1]Hoja1!$A$9:$AM$280,7,0)</f>
        <v>302.05</v>
      </c>
      <c r="I71" s="15">
        <f>VLOOKUP($A71,[1]Hoja1!$A$9:$AM$280,4,0)+VLOOKUP($A71,[1]Hoja1!$A$9:$AM$280,6,0)</f>
        <v>863.01</v>
      </c>
      <c r="J71" s="15">
        <f>VLOOKUP($A71,[1]Hoja1!$A$9:$AM$280,9,0)+VLOOKUP($A71,[1]Hoja1!$A$9:$AM$280,11,0)</f>
        <v>5640</v>
      </c>
      <c r="K71" s="16">
        <f t="shared" ref="K71:K72" si="25">SUM(F71:J71)</f>
        <v>13462.59</v>
      </c>
      <c r="L71" s="15">
        <f>VLOOKUP($A71,[1]Hoja1!$A$9:$AM$280,33,0)</f>
        <v>1218.56</v>
      </c>
      <c r="M71" s="16">
        <f t="shared" ref="M71:M72" si="26">+K71-L71</f>
        <v>12244.03</v>
      </c>
    </row>
    <row r="72" spans="1:13" s="11" customFormat="1" ht="10.5" customHeight="1" x14ac:dyDescent="0.25">
      <c r="A72" s="12" t="s">
        <v>246</v>
      </c>
      <c r="B72" s="13" t="s">
        <v>247</v>
      </c>
      <c r="C72" s="14" t="s">
        <v>65</v>
      </c>
      <c r="D72" s="14" t="s">
        <v>192</v>
      </c>
      <c r="E72" s="15">
        <f t="shared" si="22"/>
        <v>150</v>
      </c>
      <c r="F72" s="15">
        <f>VLOOKUP($A72,[1]Hoja1!$A$9:$AM$280,3,0)</f>
        <v>4500</v>
      </c>
      <c r="G72" s="15">
        <f>VLOOKUP($A72,[1]Hoja1!$A$9:$AM$280,8,0)</f>
        <v>1869.86</v>
      </c>
      <c r="H72" s="15">
        <f>VLOOKUP($A72,[1]Hoja1!$A$9:$AM$280,5,0)+VLOOKUP($A72,[1]Hoja1!$A$9:$AM$280,7,0)</f>
        <v>261.77999999999997</v>
      </c>
      <c r="I72" s="15">
        <f>VLOOKUP($A72,[1]Hoja1!$A$9:$AM$280,4,0)+VLOOKUP($A72,[1]Hoja1!$A$9:$AM$280,6,0)</f>
        <v>597.95000000000005</v>
      </c>
      <c r="J72" s="15">
        <f>VLOOKUP($A72,[1]Hoja1!$A$9:$AM$280,9,0)+VLOOKUP($A72,[1]Hoja1!$A$9:$AM$280,11,0)</f>
        <v>3500</v>
      </c>
      <c r="K72" s="16">
        <f t="shared" si="25"/>
        <v>10729.59</v>
      </c>
      <c r="L72" s="15">
        <f>VLOOKUP($A72,[1]Hoja1!$A$9:$AM$280,33,0)</f>
        <v>839.76</v>
      </c>
      <c r="M72" s="16">
        <f t="shared" si="26"/>
        <v>9889.83</v>
      </c>
    </row>
    <row r="73" spans="1:13" s="11" customFormat="1" ht="10.5" customHeight="1" x14ac:dyDescent="0.25">
      <c r="A73" s="12" t="s">
        <v>272</v>
      </c>
      <c r="B73" s="13" t="s">
        <v>273</v>
      </c>
      <c r="C73" s="14" t="s">
        <v>65</v>
      </c>
      <c r="D73" s="14" t="s">
        <v>192</v>
      </c>
      <c r="E73" s="15">
        <f t="shared" si="22"/>
        <v>150</v>
      </c>
      <c r="F73" s="15">
        <f>VLOOKUP($A73,[1]Hoja1!$A$9:$AM$280,3,0)</f>
        <v>4500</v>
      </c>
      <c r="G73" s="15">
        <f>VLOOKUP($A73,[1]Hoja1!$A$9:$AM$280,8,0)</f>
        <v>0</v>
      </c>
      <c r="H73" s="15">
        <f>VLOOKUP($A73,[1]Hoja1!$A$9:$AM$280,5,0)+VLOOKUP($A73,[1]Hoja1!$A$9:$AM$280,7,0)</f>
        <v>0</v>
      </c>
      <c r="I73" s="15">
        <f>VLOOKUP($A73,[1]Hoja1!$A$9:$AM$280,4,0)+VLOOKUP($A73,[1]Hoja1!$A$9:$AM$280,6,0)</f>
        <v>0</v>
      </c>
      <c r="J73" s="15">
        <f>VLOOKUP($A73,[1]Hoja1!$A$9:$AM$280,9,0)+VLOOKUP($A73,[1]Hoja1!$A$9:$AM$280,11,0)</f>
        <v>2500</v>
      </c>
      <c r="K73" s="16">
        <f t="shared" ref="K73:K77" si="27">SUM(F73:J73)</f>
        <v>7000</v>
      </c>
      <c r="L73" s="15">
        <f>VLOOKUP($A73,[1]Hoja1!$A$9:$AM$280,33,0)</f>
        <v>379.7</v>
      </c>
      <c r="M73" s="16">
        <f t="shared" ref="M73:M77" si="28">+K73-L73</f>
        <v>6620.3</v>
      </c>
    </row>
    <row r="74" spans="1:13" s="11" customFormat="1" ht="10.5" customHeight="1" x14ac:dyDescent="0.25">
      <c r="A74" s="12" t="s">
        <v>248</v>
      </c>
      <c r="B74" s="13" t="s">
        <v>249</v>
      </c>
      <c r="C74" s="14" t="s">
        <v>65</v>
      </c>
      <c r="D74" s="14" t="s">
        <v>192</v>
      </c>
      <c r="E74" s="15">
        <f t="shared" si="22"/>
        <v>150</v>
      </c>
      <c r="F74" s="15">
        <f>VLOOKUP($A74,[1]Hoja1!$A$9:$AM$280,3,0)</f>
        <v>4500</v>
      </c>
      <c r="G74" s="15">
        <f>VLOOKUP($A74,[1]Hoja1!$A$9:$AM$280,8,0)</f>
        <v>0</v>
      </c>
      <c r="H74" s="15">
        <f>VLOOKUP($A74,[1]Hoja1!$A$9:$AM$280,5,0)+VLOOKUP($A74,[1]Hoja1!$A$9:$AM$280,7,0)</f>
        <v>0</v>
      </c>
      <c r="I74" s="15">
        <f>VLOOKUP($A74,[1]Hoja1!$A$9:$AM$280,4,0)+VLOOKUP($A74,[1]Hoja1!$A$9:$AM$280,6,0)</f>
        <v>0</v>
      </c>
      <c r="J74" s="15">
        <f>VLOOKUP($A74,[1]Hoja1!$A$9:$AM$280,9,0)+VLOOKUP($A74,[1]Hoja1!$A$9:$AM$280,11,0)</f>
        <v>2500</v>
      </c>
      <c r="K74" s="16">
        <f t="shared" si="27"/>
        <v>7000</v>
      </c>
      <c r="L74" s="15">
        <f>VLOOKUP($A74,[1]Hoja1!$A$9:$AM$280,33,0)</f>
        <v>376.68</v>
      </c>
      <c r="M74" s="16">
        <f t="shared" si="28"/>
        <v>6623.32</v>
      </c>
    </row>
    <row r="75" spans="1:13" s="11" customFormat="1" ht="10.5" customHeight="1" x14ac:dyDescent="0.25">
      <c r="A75" s="12" t="s">
        <v>276</v>
      </c>
      <c r="B75" s="13" t="s">
        <v>277</v>
      </c>
      <c r="C75" s="14" t="s">
        <v>65</v>
      </c>
      <c r="D75" s="14" t="s">
        <v>192</v>
      </c>
      <c r="E75" s="15">
        <f t="shared" si="22"/>
        <v>150</v>
      </c>
      <c r="F75" s="15">
        <f>VLOOKUP($A75,[1]Hoja1!$A$9:$AM$280,3,0)</f>
        <v>4500</v>
      </c>
      <c r="G75" s="15">
        <f>VLOOKUP($A75,[1]Hoja1!$A$9:$AM$280,8,0)</f>
        <v>0</v>
      </c>
      <c r="H75" s="15">
        <f>VLOOKUP($A75,[1]Hoja1!$A$9:$AM$280,5,0)+VLOOKUP($A75,[1]Hoja1!$A$9:$AM$280,7,0)</f>
        <v>0</v>
      </c>
      <c r="I75" s="15">
        <f>VLOOKUP($A75,[1]Hoja1!$A$9:$AM$280,4,0)+VLOOKUP($A75,[1]Hoja1!$A$9:$AM$280,6,0)</f>
        <v>0</v>
      </c>
      <c r="J75" s="15">
        <f>VLOOKUP($A75,[1]Hoja1!$A$9:$AM$280,9,0)+VLOOKUP($A75,[1]Hoja1!$A$9:$AM$280,11,0)</f>
        <v>3700</v>
      </c>
      <c r="K75" s="16">
        <f t="shared" si="27"/>
        <v>8200</v>
      </c>
      <c r="L75" s="15">
        <f>VLOOKUP($A75,[1]Hoja1!$A$9:$AM$280,33,0)</f>
        <v>745.36</v>
      </c>
      <c r="M75" s="16">
        <f t="shared" si="28"/>
        <v>7454.64</v>
      </c>
    </row>
    <row r="76" spans="1:13" s="11" customFormat="1" ht="10.5" customHeight="1" x14ac:dyDescent="0.25">
      <c r="A76" s="12" t="s">
        <v>278</v>
      </c>
      <c r="B76" s="13" t="s">
        <v>279</v>
      </c>
      <c r="C76" s="14" t="s">
        <v>65</v>
      </c>
      <c r="D76" s="14" t="s">
        <v>192</v>
      </c>
      <c r="E76" s="15">
        <f t="shared" ref="E76" si="29">+F76/30</f>
        <v>150</v>
      </c>
      <c r="F76" s="15">
        <f>VLOOKUP($A76,[1]Hoja1!$A$9:$AM$280,3,0)</f>
        <v>4500</v>
      </c>
      <c r="G76" s="15">
        <f>VLOOKUP($A76,[1]Hoja1!$A$9:$AM$280,8,0)</f>
        <v>0</v>
      </c>
      <c r="H76" s="15">
        <f>VLOOKUP($A76,[1]Hoja1!$A$9:$AM$280,5,0)+VLOOKUP($A76,[1]Hoja1!$A$9:$AM$280,7,0)</f>
        <v>0</v>
      </c>
      <c r="I76" s="15">
        <f>VLOOKUP($A76,[1]Hoja1!$A$9:$AM$280,4,0)+VLOOKUP($A76,[1]Hoja1!$A$9:$AM$280,6,0)</f>
        <v>0</v>
      </c>
      <c r="J76" s="15">
        <f>VLOOKUP($A76,[1]Hoja1!$A$9:$AM$280,9,0)+VLOOKUP($A76,[1]Hoja1!$A$9:$AM$280,11,0)</f>
        <v>2500</v>
      </c>
      <c r="K76" s="16">
        <f t="shared" ref="K76" si="30">SUM(F76:J76)</f>
        <v>7000</v>
      </c>
      <c r="L76" s="15">
        <f>VLOOKUP($A76,[1]Hoja1!$A$9:$AM$280,33,0)</f>
        <v>364.6</v>
      </c>
      <c r="M76" s="16">
        <f t="shared" ref="M76" si="31">+K76-L76</f>
        <v>6635.4</v>
      </c>
    </row>
    <row r="77" spans="1:13" s="11" customFormat="1" ht="10.5" customHeight="1" x14ac:dyDescent="0.25">
      <c r="A77" s="12" t="s">
        <v>283</v>
      </c>
      <c r="B77" s="13" t="s">
        <v>284</v>
      </c>
      <c r="C77" s="14" t="s">
        <v>48</v>
      </c>
      <c r="D77" s="14" t="s">
        <v>192</v>
      </c>
      <c r="E77" s="15">
        <v>172</v>
      </c>
      <c r="F77" s="15">
        <f>VLOOKUP($A77,[1]Hoja1!$A$9:$AM$280,3,0)</f>
        <v>1988</v>
      </c>
      <c r="G77" s="15">
        <f>VLOOKUP($A77,[1]Hoja1!$A$9:$AM$280,8,0)</f>
        <v>0</v>
      </c>
      <c r="H77" s="15">
        <f>VLOOKUP($A77,[1]Hoja1!$A$9:$AM$280,5,0)+VLOOKUP($A77,[1]Hoja1!$A$9:$AM$280,7,0)</f>
        <v>0</v>
      </c>
      <c r="I77" s="15">
        <f>VLOOKUP($A77,[1]Hoja1!$A$9:$AM$280,4,0)+VLOOKUP($A77,[1]Hoja1!$A$9:$AM$280,6,0)</f>
        <v>0</v>
      </c>
      <c r="J77" s="15">
        <f>VLOOKUP($A77,[1]Hoja1!$A$9:$AM$280,9,0)+VLOOKUP($A77,[1]Hoja1!$A$9:$AM$280,11,0)</f>
        <v>0</v>
      </c>
      <c r="K77" s="16">
        <f t="shared" si="27"/>
        <v>1988</v>
      </c>
      <c r="L77" s="15">
        <f>VLOOKUP($A77,[1]Hoja1!$A$9:$AM$280,33,0)</f>
        <v>-17.23</v>
      </c>
      <c r="M77" s="16">
        <f t="shared" si="28"/>
        <v>2005.23</v>
      </c>
    </row>
    <row r="78" spans="1:13" s="11" customFormat="1" ht="10.5" customHeight="1" x14ac:dyDescent="0.25">
      <c r="A78" s="12"/>
      <c r="B78" s="17"/>
      <c r="C78" s="14"/>
      <c r="D78" s="14"/>
      <c r="E78" s="15"/>
      <c r="F78" s="15"/>
      <c r="G78" s="14"/>
      <c r="H78" s="14"/>
      <c r="I78" s="14"/>
      <c r="J78" s="14"/>
      <c r="K78" s="16"/>
      <c r="L78" s="16"/>
      <c r="M78" s="16"/>
    </row>
    <row r="79" spans="1:13" s="11" customFormat="1" ht="17.25" customHeight="1" x14ac:dyDescent="0.25">
      <c r="A79" s="6" t="s">
        <v>72</v>
      </c>
      <c r="B79" s="7"/>
      <c r="C79" s="8"/>
      <c r="D79" s="8"/>
      <c r="E79" s="9"/>
      <c r="F79" s="9"/>
      <c r="G79" s="8"/>
      <c r="H79" s="8"/>
      <c r="I79" s="8"/>
      <c r="J79" s="8"/>
      <c r="K79" s="10"/>
      <c r="L79" s="10"/>
      <c r="M79" s="10"/>
    </row>
    <row r="80" spans="1:13" s="11" customFormat="1" ht="10.5" customHeight="1" x14ac:dyDescent="0.2">
      <c r="A80" s="29" t="s">
        <v>161</v>
      </c>
      <c r="B80" s="17" t="s">
        <v>73</v>
      </c>
      <c r="C80" s="14" t="s">
        <v>74</v>
      </c>
      <c r="D80" s="14" t="s">
        <v>192</v>
      </c>
      <c r="E80" s="15">
        <f t="shared" ref="E80:E84" si="32">+F80/30</f>
        <v>177.82000000000002</v>
      </c>
      <c r="F80" s="15">
        <f>VLOOKUP($A80,[1]Hoja1!$A$9:$AM$280,3,0)</f>
        <v>5334.6</v>
      </c>
      <c r="G80" s="15">
        <f>VLOOKUP($A80,[1]Hoja1!$A$9:$AM$280,8,0)</f>
        <v>0</v>
      </c>
      <c r="H80" s="15">
        <f>VLOOKUP($A80,[1]Hoja1!$A$9:$AM$280,5,0)+VLOOKUP($A80,[1]Hoja1!$A$9:$AM$280,7,0)</f>
        <v>0</v>
      </c>
      <c r="I80" s="15">
        <f>VLOOKUP($A80,[1]Hoja1!$A$9:$AM$280,4,0)+VLOOKUP($A80,[1]Hoja1!$A$9:$AM$280,6,0)</f>
        <v>0</v>
      </c>
      <c r="J80" s="15">
        <f>VLOOKUP($A80,[1]Hoja1!$A$9:$AM$280,9,0)+VLOOKUP($A80,[1]Hoja1!$A$9:$AM$280,11,0)</f>
        <v>0</v>
      </c>
      <c r="K80" s="16">
        <f t="shared" ref="K80:K84" si="33">SUM(F80:J80)</f>
        <v>5334.6</v>
      </c>
      <c r="L80" s="15">
        <f>VLOOKUP($A80,[1]Hoja1!$A$9:$AM$280,33,0)</f>
        <v>168.66</v>
      </c>
      <c r="M80" s="16">
        <f t="shared" ref="M80:M84" si="34">+K80-L80</f>
        <v>5165.9400000000005</v>
      </c>
    </row>
    <row r="81" spans="1:13" s="11" customFormat="1" ht="10.5" customHeight="1" x14ac:dyDescent="0.2">
      <c r="A81" s="29" t="s">
        <v>157</v>
      </c>
      <c r="B81" s="17" t="s">
        <v>101</v>
      </c>
      <c r="C81" s="14" t="s">
        <v>74</v>
      </c>
      <c r="D81" s="14" t="s">
        <v>192</v>
      </c>
      <c r="E81" s="15">
        <f t="shared" si="32"/>
        <v>141.69999999999999</v>
      </c>
      <c r="F81" s="15">
        <f>VLOOKUP($A81,[1]Hoja1!$A$9:$AM$280,3,0)</f>
        <v>4251</v>
      </c>
      <c r="G81" s="15">
        <f>VLOOKUP($A81,[1]Hoja1!$A$9:$AM$280,8,0)</f>
        <v>0</v>
      </c>
      <c r="H81" s="15">
        <f>VLOOKUP($A81,[1]Hoja1!$A$9:$AM$280,5,0)+VLOOKUP($A81,[1]Hoja1!$A$9:$AM$280,7,0)</f>
        <v>0</v>
      </c>
      <c r="I81" s="15">
        <f>VLOOKUP($A81,[1]Hoja1!$A$9:$AM$280,4,0)+VLOOKUP($A81,[1]Hoja1!$A$9:$AM$280,6,0)</f>
        <v>0</v>
      </c>
      <c r="J81" s="15">
        <f>VLOOKUP($A81,[1]Hoja1!$A$9:$AM$280,9,0)+VLOOKUP($A81,[1]Hoja1!$A$9:$AM$280,11,0)</f>
        <v>0</v>
      </c>
      <c r="K81" s="16">
        <f t="shared" si="33"/>
        <v>4251</v>
      </c>
      <c r="L81" s="15">
        <f>VLOOKUP($A81,[1]Hoja1!$A$9:$AM$280,33,0)</f>
        <v>-133.86000000000001</v>
      </c>
      <c r="M81" s="16">
        <f t="shared" si="34"/>
        <v>4384.8599999999997</v>
      </c>
    </row>
    <row r="82" spans="1:13" s="11" customFormat="1" ht="10.5" customHeight="1" x14ac:dyDescent="0.2">
      <c r="A82" s="29" t="s">
        <v>118</v>
      </c>
      <c r="B82" s="17" t="s">
        <v>75</v>
      </c>
      <c r="C82" s="14" t="s">
        <v>74</v>
      </c>
      <c r="D82" s="14" t="s">
        <v>192</v>
      </c>
      <c r="E82" s="15">
        <f t="shared" si="32"/>
        <v>141.69999999999999</v>
      </c>
      <c r="F82" s="15">
        <f>VLOOKUP($A82,[1]Hoja1!$A$9:$AM$280,3,0)</f>
        <v>4251</v>
      </c>
      <c r="G82" s="15">
        <f>VLOOKUP($A82,[1]Hoja1!$A$9:$AM$280,8,0)</f>
        <v>0</v>
      </c>
      <c r="H82" s="15">
        <f>VLOOKUP($A82,[1]Hoja1!$A$9:$AM$280,5,0)+VLOOKUP($A82,[1]Hoja1!$A$9:$AM$280,7,0)</f>
        <v>0</v>
      </c>
      <c r="I82" s="15">
        <f>VLOOKUP($A82,[1]Hoja1!$A$9:$AM$280,4,0)+VLOOKUP($A82,[1]Hoja1!$A$9:$AM$280,6,0)</f>
        <v>0</v>
      </c>
      <c r="J82" s="15">
        <f>VLOOKUP($A82,[1]Hoja1!$A$9:$AM$280,9,0)+VLOOKUP($A82,[1]Hoja1!$A$9:$AM$280,11,0)</f>
        <v>0</v>
      </c>
      <c r="K82" s="16">
        <f t="shared" si="33"/>
        <v>4251</v>
      </c>
      <c r="L82" s="15">
        <f>VLOOKUP($A82,[1]Hoja1!$A$9:$AM$280,33,0)</f>
        <v>-133.86000000000001</v>
      </c>
      <c r="M82" s="16">
        <f t="shared" si="34"/>
        <v>4384.8599999999997</v>
      </c>
    </row>
    <row r="83" spans="1:13" s="11" customFormat="1" ht="10.5" customHeight="1" x14ac:dyDescent="0.2">
      <c r="A83" s="29" t="s">
        <v>121</v>
      </c>
      <c r="B83" s="17" t="s">
        <v>76</v>
      </c>
      <c r="C83" s="14" t="s">
        <v>74</v>
      </c>
      <c r="D83" s="14" t="s">
        <v>192</v>
      </c>
      <c r="E83" s="15">
        <f t="shared" si="32"/>
        <v>141.69999999999999</v>
      </c>
      <c r="F83" s="15">
        <f>VLOOKUP($A83,[1]Hoja1!$A$9:$AM$280,3,0)</f>
        <v>4251</v>
      </c>
      <c r="G83" s="15">
        <f>VLOOKUP($A83,[1]Hoja1!$A$9:$AM$280,8,0)</f>
        <v>0</v>
      </c>
      <c r="H83" s="15">
        <f>VLOOKUP($A83,[1]Hoja1!$A$9:$AM$280,5,0)+VLOOKUP($A83,[1]Hoja1!$A$9:$AM$280,7,0)</f>
        <v>0</v>
      </c>
      <c r="I83" s="15">
        <f>VLOOKUP($A83,[1]Hoja1!$A$9:$AM$280,4,0)+VLOOKUP($A83,[1]Hoja1!$A$9:$AM$280,6,0)</f>
        <v>0</v>
      </c>
      <c r="J83" s="15">
        <f>VLOOKUP($A83,[1]Hoja1!$A$9:$AM$280,9,0)+VLOOKUP($A83,[1]Hoja1!$A$9:$AM$280,11,0)</f>
        <v>0</v>
      </c>
      <c r="K83" s="16">
        <f t="shared" si="33"/>
        <v>4251</v>
      </c>
      <c r="L83" s="15">
        <f>VLOOKUP($A83,[1]Hoja1!$A$9:$AM$280,33,0)</f>
        <v>-133.86000000000001</v>
      </c>
      <c r="M83" s="16">
        <f t="shared" si="34"/>
        <v>4384.8599999999997</v>
      </c>
    </row>
    <row r="84" spans="1:13" s="11" customFormat="1" ht="10.5" customHeight="1" x14ac:dyDescent="0.2">
      <c r="A84" s="29" t="s">
        <v>184</v>
      </c>
      <c r="B84" s="17" t="s">
        <v>180</v>
      </c>
      <c r="C84" s="14" t="s">
        <v>74</v>
      </c>
      <c r="D84" s="14" t="s">
        <v>192</v>
      </c>
      <c r="E84" s="15">
        <f t="shared" si="32"/>
        <v>250</v>
      </c>
      <c r="F84" s="15">
        <f>VLOOKUP($A84,[1]Hoja1!$A$9:$AM$280,3,0)</f>
        <v>7500</v>
      </c>
      <c r="G84" s="15">
        <f>VLOOKUP($A84,[1]Hoja1!$A$9:$AM$280,8,0)</f>
        <v>0</v>
      </c>
      <c r="H84" s="15">
        <f>VLOOKUP($A84,[1]Hoja1!$A$9:$AM$280,5,0)+VLOOKUP($A84,[1]Hoja1!$A$9:$AM$280,7,0)</f>
        <v>0</v>
      </c>
      <c r="I84" s="15">
        <f>VLOOKUP($A84,[1]Hoja1!$A$9:$AM$280,4,0)+VLOOKUP($A84,[1]Hoja1!$A$9:$AM$280,6,0)</f>
        <v>0</v>
      </c>
      <c r="J84" s="15">
        <f>VLOOKUP($A84,[1]Hoja1!$A$9:$AM$280,9,0)+VLOOKUP($A84,[1]Hoja1!$A$9:$AM$280,11,0)</f>
        <v>2395.58</v>
      </c>
      <c r="K84" s="16">
        <f t="shared" si="33"/>
        <v>9895.58</v>
      </c>
      <c r="L84" s="15">
        <f>VLOOKUP($A84,[1]Hoja1!$A$9:$AM$280,33,0)</f>
        <v>1103.08</v>
      </c>
      <c r="M84" s="16">
        <f t="shared" si="34"/>
        <v>8792.5</v>
      </c>
    </row>
    <row r="85" spans="1:13" s="11" customFormat="1" ht="10.5" customHeight="1" x14ac:dyDescent="0.25">
      <c r="A85" s="12"/>
      <c r="B85" s="17"/>
      <c r="C85" s="14"/>
      <c r="D85" s="14"/>
      <c r="E85" s="15"/>
      <c r="F85" s="15"/>
      <c r="G85" s="14"/>
      <c r="H85" s="14"/>
      <c r="I85" s="14"/>
      <c r="J85" s="14"/>
      <c r="K85" s="16"/>
      <c r="L85" s="16"/>
      <c r="M85" s="16"/>
    </row>
    <row r="86" spans="1:13" s="11" customFormat="1" ht="17.25" customHeight="1" x14ac:dyDescent="0.25">
      <c r="A86" s="6" t="s">
        <v>77</v>
      </c>
      <c r="B86" s="7"/>
      <c r="C86" s="8"/>
      <c r="D86" s="8"/>
      <c r="E86" s="9"/>
      <c r="F86" s="9"/>
      <c r="G86" s="8"/>
      <c r="H86" s="8"/>
      <c r="I86" s="8"/>
      <c r="J86" s="8"/>
      <c r="K86" s="10"/>
      <c r="L86" s="10"/>
      <c r="M86" s="10"/>
    </row>
    <row r="87" spans="1:13" s="11" customFormat="1" ht="12" customHeight="1" x14ac:dyDescent="0.25">
      <c r="A87" s="22" t="s">
        <v>78</v>
      </c>
      <c r="B87" s="13" t="s">
        <v>79</v>
      </c>
      <c r="C87" s="23" t="s">
        <v>17</v>
      </c>
      <c r="D87" s="23" t="s">
        <v>18</v>
      </c>
      <c r="E87" s="15">
        <f t="shared" ref="E87:E94" si="35">+F87/30</f>
        <v>214.35</v>
      </c>
      <c r="F87" s="15">
        <f>VLOOKUP($A87,[1]Hoja1!$A$9:$AM$280,3,0)</f>
        <v>6430.5</v>
      </c>
      <c r="G87" s="15">
        <f>VLOOKUP($A87,[1]Hoja1!$A$9:$AM$280,8,0)</f>
        <v>0</v>
      </c>
      <c r="H87" s="15">
        <f>VLOOKUP($A87,[1]Hoja1!$A$9:$AM$280,5,0)+VLOOKUP($A87,[1]Hoja1!$A$9:$AM$280,7,0)</f>
        <v>0</v>
      </c>
      <c r="I87" s="15">
        <f>VLOOKUP($A87,[1]Hoja1!$A$9:$AM$280,4,0)+VLOOKUP($A87,[1]Hoja1!$A$9:$AM$280,6,0)</f>
        <v>0</v>
      </c>
      <c r="J87" s="15">
        <f>VLOOKUP($A87,[1]Hoja1!$A$9:$AM$280,9,0)+VLOOKUP($A87,[1]Hoja1!$A$9:$AM$280,11,0)</f>
        <v>2000</v>
      </c>
      <c r="K87" s="16">
        <f t="shared" ref="K87:K94" si="36">SUM(F87:J87)</f>
        <v>8430.5</v>
      </c>
      <c r="L87" s="15">
        <f>VLOOKUP($A87,[1]Hoja1!$A$9:$AM$280,33,0)</f>
        <v>3710.47</v>
      </c>
      <c r="M87" s="16">
        <f t="shared" ref="M87:M94" si="37">+K87-L87</f>
        <v>4720.0300000000007</v>
      </c>
    </row>
    <row r="88" spans="1:13" s="11" customFormat="1" ht="10.5" customHeight="1" x14ac:dyDescent="0.25">
      <c r="A88" s="22" t="s">
        <v>80</v>
      </c>
      <c r="B88" s="13" t="s">
        <v>81</v>
      </c>
      <c r="C88" s="23" t="s">
        <v>17</v>
      </c>
      <c r="D88" s="23" t="s">
        <v>18</v>
      </c>
      <c r="E88" s="15">
        <f t="shared" si="35"/>
        <v>305.60000000000002</v>
      </c>
      <c r="F88" s="15">
        <f>VLOOKUP($A88,[1]Hoja1!$A$9:$AM$280,3,0)</f>
        <v>9168</v>
      </c>
      <c r="G88" s="15">
        <f>VLOOKUP($A88,[1]Hoja1!$A$9:$AM$280,8,0)</f>
        <v>0</v>
      </c>
      <c r="H88" s="15">
        <f>VLOOKUP($A88,[1]Hoja1!$A$9:$AM$280,5,0)+VLOOKUP($A88,[1]Hoja1!$A$9:$AM$280,7,0)</f>
        <v>0</v>
      </c>
      <c r="I88" s="15">
        <f>VLOOKUP($A88,[1]Hoja1!$A$9:$AM$280,4,0)+VLOOKUP($A88,[1]Hoja1!$A$9:$AM$280,6,0)</f>
        <v>0</v>
      </c>
      <c r="J88" s="15">
        <f>VLOOKUP($A88,[1]Hoja1!$A$9:$AM$280,9,0)+VLOOKUP($A88,[1]Hoja1!$A$9:$AM$280,11,0)</f>
        <v>0</v>
      </c>
      <c r="K88" s="16">
        <f t="shared" si="36"/>
        <v>9168</v>
      </c>
      <c r="L88" s="15">
        <f>VLOOKUP($A88,[1]Hoja1!$A$9:$AM$280,33,0)</f>
        <v>1974.74</v>
      </c>
      <c r="M88" s="16">
        <f t="shared" si="37"/>
        <v>7193.26</v>
      </c>
    </row>
    <row r="89" spans="1:13" s="11" customFormat="1" ht="10.5" customHeight="1" x14ac:dyDescent="0.25">
      <c r="A89" s="22" t="s">
        <v>162</v>
      </c>
      <c r="B89" s="13" t="s">
        <v>82</v>
      </c>
      <c r="C89" s="23" t="s">
        <v>17</v>
      </c>
      <c r="D89" s="23" t="s">
        <v>192</v>
      </c>
      <c r="E89" s="15">
        <f t="shared" si="35"/>
        <v>333.33</v>
      </c>
      <c r="F89" s="15">
        <f>VLOOKUP($A89,[1]Hoja1!$A$9:$AM$280,3,0)</f>
        <v>9999.9</v>
      </c>
      <c r="G89" s="15">
        <f>VLOOKUP($A89,[1]Hoja1!$A$9:$AM$280,8,0)</f>
        <v>0</v>
      </c>
      <c r="H89" s="15">
        <f>VLOOKUP($A89,[1]Hoja1!$A$9:$AM$280,5,0)+VLOOKUP($A89,[1]Hoja1!$A$9:$AM$280,7,0)</f>
        <v>0</v>
      </c>
      <c r="I89" s="15">
        <f>VLOOKUP($A89,[1]Hoja1!$A$9:$AM$280,4,0)+VLOOKUP($A89,[1]Hoja1!$A$9:$AM$280,6,0)</f>
        <v>0</v>
      </c>
      <c r="J89" s="15">
        <f>VLOOKUP($A89,[1]Hoja1!$A$9:$AM$280,9,0)+VLOOKUP($A89,[1]Hoja1!$A$9:$AM$280,11,0)</f>
        <v>6614.72</v>
      </c>
      <c r="K89" s="16">
        <f t="shared" si="36"/>
        <v>16614.62</v>
      </c>
      <c r="L89" s="15">
        <f>VLOOKUP($A89,[1]Hoja1!$A$9:$AM$280,33,0)</f>
        <v>2531.36</v>
      </c>
      <c r="M89" s="16">
        <f t="shared" si="37"/>
        <v>14083.259999999998</v>
      </c>
    </row>
    <row r="90" spans="1:13" s="11" customFormat="1" ht="10.5" customHeight="1" x14ac:dyDescent="0.25">
      <c r="A90" s="22" t="s">
        <v>203</v>
      </c>
      <c r="B90" s="13" t="s">
        <v>204</v>
      </c>
      <c r="C90" s="23" t="s">
        <v>17</v>
      </c>
      <c r="D90" s="23" t="s">
        <v>192</v>
      </c>
      <c r="E90" s="15">
        <f t="shared" si="35"/>
        <v>150</v>
      </c>
      <c r="F90" s="15">
        <f>VLOOKUP($A90,[1]Hoja1!$A$9:$AM$280,3,0)</f>
        <v>4500</v>
      </c>
      <c r="G90" s="15">
        <f>VLOOKUP($A90,[1]Hoja1!$A$9:$AM$280,8,0)</f>
        <v>0</v>
      </c>
      <c r="H90" s="15">
        <f>VLOOKUP($A90,[1]Hoja1!$A$9:$AM$280,5,0)+VLOOKUP($A90,[1]Hoja1!$A$9:$AM$280,7,0)</f>
        <v>0</v>
      </c>
      <c r="I90" s="15">
        <f>VLOOKUP($A90,[1]Hoja1!$A$9:$AM$280,4,0)+VLOOKUP($A90,[1]Hoja1!$A$9:$AM$280,6,0)</f>
        <v>0</v>
      </c>
      <c r="J90" s="15">
        <f>VLOOKUP($A90,[1]Hoja1!$A$9:$AM$280,9,0)+VLOOKUP($A90,[1]Hoja1!$A$9:$AM$280,11,0)</f>
        <v>3500</v>
      </c>
      <c r="K90" s="16">
        <f t="shared" si="36"/>
        <v>8000</v>
      </c>
      <c r="L90" s="15">
        <f>VLOOKUP($A90,[1]Hoja1!$A$9:$AM$280,33,0)</f>
        <v>783.96</v>
      </c>
      <c r="M90" s="16">
        <f t="shared" si="37"/>
        <v>7216.04</v>
      </c>
    </row>
    <row r="91" spans="1:13" s="11" customFormat="1" ht="10.5" customHeight="1" x14ac:dyDescent="0.25">
      <c r="A91" s="22" t="s">
        <v>205</v>
      </c>
      <c r="B91" s="13" t="s">
        <v>206</v>
      </c>
      <c r="C91" s="23" t="s">
        <v>17</v>
      </c>
      <c r="D91" s="23" t="s">
        <v>192</v>
      </c>
      <c r="E91" s="15">
        <f t="shared" si="35"/>
        <v>150</v>
      </c>
      <c r="F91" s="15">
        <f>VLOOKUP($A91,[1]Hoja1!$A$9:$AM$280,3,0)</f>
        <v>4500</v>
      </c>
      <c r="G91" s="15">
        <f>VLOOKUP($A91,[1]Hoja1!$A$9:$AM$280,8,0)</f>
        <v>2650.68</v>
      </c>
      <c r="H91" s="15">
        <f>VLOOKUP($A91,[1]Hoja1!$A$9:$AM$280,5,0)+VLOOKUP($A91,[1]Hoja1!$A$9:$AM$280,7,0)</f>
        <v>371.1</v>
      </c>
      <c r="I91" s="15">
        <f>VLOOKUP($A91,[1]Hoja1!$A$9:$AM$280,4,0)+VLOOKUP($A91,[1]Hoja1!$A$9:$AM$280,6,0)</f>
        <v>1060.27</v>
      </c>
      <c r="J91" s="15">
        <f>VLOOKUP($A91,[1]Hoja1!$A$9:$AM$280,9,0)+VLOOKUP($A91,[1]Hoja1!$A$9:$AM$280,11,0)</f>
        <v>2500</v>
      </c>
      <c r="K91" s="16">
        <f t="shared" si="36"/>
        <v>11082.050000000001</v>
      </c>
      <c r="L91" s="15">
        <f>VLOOKUP($A91,[1]Hoja1!$A$9:$AM$280,33,0)</f>
        <v>790.52</v>
      </c>
      <c r="M91" s="16">
        <f t="shared" si="37"/>
        <v>10291.530000000001</v>
      </c>
    </row>
    <row r="92" spans="1:13" s="11" customFormat="1" ht="10.5" customHeight="1" x14ac:dyDescent="0.25">
      <c r="A92" s="22" t="s">
        <v>209</v>
      </c>
      <c r="B92" s="13" t="s">
        <v>210</v>
      </c>
      <c r="C92" s="23" t="s">
        <v>17</v>
      </c>
      <c r="D92" s="23" t="s">
        <v>192</v>
      </c>
      <c r="E92" s="15">
        <f t="shared" si="35"/>
        <v>150</v>
      </c>
      <c r="F92" s="15">
        <f>VLOOKUP($A92,[1]Hoja1!$A$9:$AM$280,3,0)</f>
        <v>4500</v>
      </c>
      <c r="G92" s="15">
        <f>VLOOKUP($A92,[1]Hoja1!$A$9:$AM$280,8,0)</f>
        <v>2363.0100000000002</v>
      </c>
      <c r="H92" s="15">
        <f>VLOOKUP($A92,[1]Hoja1!$A$9:$AM$280,5,0)+VLOOKUP($A92,[1]Hoja1!$A$9:$AM$280,7,0)</f>
        <v>330.82</v>
      </c>
      <c r="I92" s="15">
        <f>VLOOKUP($A92,[1]Hoja1!$A$9:$AM$280,4,0)+VLOOKUP($A92,[1]Hoja1!$A$9:$AM$280,6,0)</f>
        <v>945.21</v>
      </c>
      <c r="J92" s="15">
        <f>VLOOKUP($A92,[1]Hoja1!$A$9:$AM$280,9,0)+VLOOKUP($A92,[1]Hoja1!$A$9:$AM$280,11,0)</f>
        <v>2500</v>
      </c>
      <c r="K92" s="16">
        <f t="shared" si="36"/>
        <v>10639.04</v>
      </c>
      <c r="L92" s="15">
        <f>VLOOKUP($A92,[1]Hoja1!$A$9:$AM$280,33,0)</f>
        <v>791.54</v>
      </c>
      <c r="M92" s="16">
        <f t="shared" si="37"/>
        <v>9847.5</v>
      </c>
    </row>
    <row r="93" spans="1:13" s="11" customFormat="1" ht="10.5" customHeight="1" x14ac:dyDescent="0.25">
      <c r="A93" s="22" t="s">
        <v>211</v>
      </c>
      <c r="B93" s="13" t="s">
        <v>212</v>
      </c>
      <c r="C93" s="23" t="s">
        <v>17</v>
      </c>
      <c r="D93" s="23" t="s">
        <v>192</v>
      </c>
      <c r="E93" s="15">
        <f t="shared" si="35"/>
        <v>150</v>
      </c>
      <c r="F93" s="15">
        <f>VLOOKUP($A93,[1]Hoja1!$A$9:$AM$280,3,0)</f>
        <v>4500</v>
      </c>
      <c r="G93" s="15">
        <f>VLOOKUP($A93,[1]Hoja1!$A$9:$AM$280,8,0)</f>
        <v>2198.63</v>
      </c>
      <c r="H93" s="15">
        <f>VLOOKUP($A93,[1]Hoja1!$A$9:$AM$280,5,0)+VLOOKUP($A93,[1]Hoja1!$A$9:$AM$280,7,0)</f>
        <v>307.81</v>
      </c>
      <c r="I93" s="15">
        <f>VLOOKUP($A93,[1]Hoja1!$A$9:$AM$280,4,0)+VLOOKUP($A93,[1]Hoja1!$A$9:$AM$280,6,0)</f>
        <v>879.45</v>
      </c>
      <c r="J93" s="15">
        <f>VLOOKUP($A93,[1]Hoja1!$A$9:$AM$280,9,0)+VLOOKUP($A93,[1]Hoja1!$A$9:$AM$280,11,0)</f>
        <v>2500</v>
      </c>
      <c r="K93" s="16">
        <f t="shared" si="36"/>
        <v>10385.89</v>
      </c>
      <c r="L93" s="15">
        <f>VLOOKUP($A93,[1]Hoja1!$A$9:$AM$280,33,0)</f>
        <v>755.77</v>
      </c>
      <c r="M93" s="16">
        <f t="shared" si="37"/>
        <v>9630.119999999999</v>
      </c>
    </row>
    <row r="94" spans="1:13" s="11" customFormat="1" ht="10.5" customHeight="1" x14ac:dyDescent="0.25">
      <c r="A94" s="22" t="s">
        <v>199</v>
      </c>
      <c r="B94" s="13" t="s">
        <v>198</v>
      </c>
      <c r="C94" s="23" t="s">
        <v>132</v>
      </c>
      <c r="D94" s="23" t="s">
        <v>192</v>
      </c>
      <c r="E94" s="15">
        <f t="shared" si="35"/>
        <v>348</v>
      </c>
      <c r="F94" s="15">
        <f>VLOOKUP($A94,[1]Hoja1!$A$9:$AM$280,3,0)</f>
        <v>10440</v>
      </c>
      <c r="G94" s="15">
        <f>VLOOKUP($A94,[1]Hoja1!$A$9:$AM$280,8,0)</f>
        <v>0</v>
      </c>
      <c r="H94" s="15">
        <f>VLOOKUP($A94,[1]Hoja1!$A$9:$AM$280,5,0)+VLOOKUP($A94,[1]Hoja1!$A$9:$AM$280,7,0)</f>
        <v>0</v>
      </c>
      <c r="I94" s="15">
        <f>VLOOKUP($A94,[1]Hoja1!$A$9:$AM$280,4,0)+VLOOKUP($A94,[1]Hoja1!$A$9:$AM$280,6,0)</f>
        <v>0</v>
      </c>
      <c r="J94" s="15">
        <f>VLOOKUP($A94,[1]Hoja1!$A$9:$AM$280,9,0)+VLOOKUP($A94,[1]Hoja1!$A$9:$AM$280,11,0)</f>
        <v>6989.48</v>
      </c>
      <c r="K94" s="16">
        <f t="shared" si="36"/>
        <v>17429.48</v>
      </c>
      <c r="L94" s="15">
        <f>VLOOKUP($A94,[1]Hoja1!$A$9:$AM$280,33,0)</f>
        <v>2800.68</v>
      </c>
      <c r="M94" s="16">
        <f t="shared" si="37"/>
        <v>14628.8</v>
      </c>
    </row>
    <row r="96" spans="1:13" s="11" customFormat="1" ht="10.5" customHeight="1" x14ac:dyDescent="0.25">
      <c r="A96" s="12"/>
      <c r="B96" s="17"/>
      <c r="C96" s="14"/>
      <c r="D96" s="14"/>
      <c r="E96" s="15"/>
      <c r="F96" s="15"/>
      <c r="G96" s="14"/>
      <c r="H96" s="14"/>
      <c r="I96" s="14"/>
      <c r="J96" s="14"/>
      <c r="K96" s="16"/>
      <c r="L96" s="16"/>
      <c r="M96" s="16"/>
    </row>
    <row r="97" spans="1:13" s="11" customFormat="1" ht="17.25" customHeight="1" x14ac:dyDescent="0.25">
      <c r="A97" s="6" t="s">
        <v>138</v>
      </c>
      <c r="B97" s="7"/>
      <c r="C97" s="8"/>
      <c r="D97" s="8"/>
      <c r="E97" s="9"/>
      <c r="F97" s="9"/>
      <c r="G97" s="8"/>
      <c r="H97" s="8"/>
      <c r="I97" s="8"/>
      <c r="J97" s="8"/>
      <c r="K97" s="10"/>
      <c r="L97" s="10"/>
      <c r="M97" s="10"/>
    </row>
    <row r="98" spans="1:13" s="11" customFormat="1" ht="10.5" customHeight="1" x14ac:dyDescent="0.25">
      <c r="A98" s="22" t="s">
        <v>213</v>
      </c>
      <c r="B98" s="13" t="s">
        <v>214</v>
      </c>
      <c r="C98" s="23" t="s">
        <v>215</v>
      </c>
      <c r="D98" s="23" t="s">
        <v>18</v>
      </c>
      <c r="E98" s="15">
        <f t="shared" ref="E98" si="38">+F98/30</f>
        <v>348</v>
      </c>
      <c r="F98" s="15">
        <f>VLOOKUP($A98,[1]Hoja1!$A$9:$AM$280,3,0)</f>
        <v>10440</v>
      </c>
      <c r="G98" s="15">
        <f>VLOOKUP($A98,[1]Hoja1!$A$9:$AM$280,8,0)</f>
        <v>0</v>
      </c>
      <c r="H98" s="15">
        <f>VLOOKUP($A98,[1]Hoja1!$A$9:$AM$280,5,0)+VLOOKUP($A98,[1]Hoja1!$A$9:$AM$280,7,0)</f>
        <v>0</v>
      </c>
      <c r="I98" s="15">
        <f>VLOOKUP($A98,[1]Hoja1!$A$9:$AM$280,4,0)+VLOOKUP($A98,[1]Hoja1!$A$9:$AM$280,6,0)</f>
        <v>0</v>
      </c>
      <c r="J98" s="15">
        <f>VLOOKUP($A98,[1]Hoja1!$A$9:$AM$280,9,0)+VLOOKUP($A98,[1]Hoja1!$A$9:$AM$280,11,0)</f>
        <v>6989.48</v>
      </c>
      <c r="K98" s="16">
        <f>SUM(F98:J98)</f>
        <v>17429.48</v>
      </c>
      <c r="L98" s="15">
        <f>VLOOKUP($A98,[1]Hoja1!$A$9:$AM$280,33,0)</f>
        <v>2658.22</v>
      </c>
      <c r="M98" s="16">
        <f>+K98-L98</f>
        <v>14771.26</v>
      </c>
    </row>
    <row r="99" spans="1:13" s="11" customFormat="1" ht="10.5" customHeight="1" x14ac:dyDescent="0.25">
      <c r="A99" s="12"/>
      <c r="B99" s="17"/>
      <c r="C99" s="14"/>
      <c r="D99" s="14"/>
      <c r="E99" s="15"/>
      <c r="F99" s="15"/>
      <c r="G99" s="14"/>
      <c r="H99" s="14"/>
      <c r="I99" s="14"/>
      <c r="J99" s="14"/>
      <c r="K99" s="16"/>
      <c r="L99" s="16"/>
      <c r="M99" s="16"/>
    </row>
    <row r="100" spans="1:13" s="11" customFormat="1" ht="17.25" customHeight="1" x14ac:dyDescent="0.25">
      <c r="A100" s="6" t="s">
        <v>83</v>
      </c>
      <c r="B100" s="7"/>
      <c r="C100" s="8"/>
      <c r="D100" s="8"/>
      <c r="E100" s="9"/>
      <c r="F100" s="9"/>
      <c r="G100" s="8"/>
      <c r="H100" s="8"/>
      <c r="I100" s="8"/>
      <c r="J100" s="8"/>
      <c r="K100" s="10"/>
      <c r="L100" s="10"/>
      <c r="M100" s="10"/>
    </row>
    <row r="101" spans="1:13" s="11" customFormat="1" ht="10.5" customHeight="1" x14ac:dyDescent="0.25">
      <c r="A101" s="22" t="s">
        <v>84</v>
      </c>
      <c r="B101" s="13" t="s">
        <v>85</v>
      </c>
      <c r="C101" s="23" t="s">
        <v>86</v>
      </c>
      <c r="D101" s="23" t="s">
        <v>18</v>
      </c>
      <c r="E101" s="15">
        <f t="shared" ref="E101:E103" si="39">+F101/30</f>
        <v>263.94</v>
      </c>
      <c r="F101" s="15">
        <f>VLOOKUP($A101,[1]Hoja1!$A$9:$AM$280,3,0)</f>
        <v>7918.2</v>
      </c>
      <c r="G101" s="15">
        <f>VLOOKUP($A101,[1]Hoja1!$A$9:$AM$280,8,0)</f>
        <v>0</v>
      </c>
      <c r="H101" s="15">
        <f>VLOOKUP($A101,[1]Hoja1!$A$9:$AM$280,5,0)+VLOOKUP($A101,[1]Hoja1!$A$9:$AM$280,7,0)</f>
        <v>0</v>
      </c>
      <c r="I101" s="15">
        <f>VLOOKUP($A101,[1]Hoja1!$A$9:$AM$280,4,0)+VLOOKUP($A101,[1]Hoja1!$A$9:$AM$280,6,0)</f>
        <v>0</v>
      </c>
      <c r="J101" s="15">
        <f>VLOOKUP($A101,[1]Hoja1!$A$9:$AM$280,9,0)+VLOOKUP($A101,[1]Hoja1!$A$9:$AM$280,11,0)</f>
        <v>2000</v>
      </c>
      <c r="K101" s="16">
        <f t="shared" ref="K101:K103" si="40">SUM(F101:J101)</f>
        <v>9918.2000000000007</v>
      </c>
      <c r="L101" s="15">
        <f>VLOOKUP($A101,[1]Hoja1!$A$9:$AM$280,33,0)</f>
        <v>2052.5</v>
      </c>
      <c r="M101" s="16">
        <f t="shared" ref="M101:M103" si="41">+K101-L101</f>
        <v>7865.7000000000007</v>
      </c>
    </row>
    <row r="102" spans="1:13" s="11" customFormat="1" ht="10.5" customHeight="1" x14ac:dyDescent="0.2">
      <c r="A102" s="29" t="s">
        <v>120</v>
      </c>
      <c r="B102" s="17" t="s">
        <v>87</v>
      </c>
      <c r="C102" s="14" t="s">
        <v>183</v>
      </c>
      <c r="D102" s="14" t="s">
        <v>192</v>
      </c>
      <c r="E102" s="15">
        <f t="shared" si="39"/>
        <v>11.6</v>
      </c>
      <c r="F102" s="15">
        <f>VLOOKUP($A102,[1]Hoja1!$A$9:$AM$280,3,0)</f>
        <v>348</v>
      </c>
      <c r="G102" s="15">
        <f>VLOOKUP($A102,[1]Hoja1!$A$9:$AM$280,8,0)</f>
        <v>7246.03</v>
      </c>
      <c r="H102" s="15">
        <f>VLOOKUP($A102,[1]Hoja1!$A$9:$AM$280,5,0)+VLOOKUP($A102,[1]Hoja1!$A$9:$AM$280,7,0)</f>
        <v>201.84</v>
      </c>
      <c r="I102" s="15">
        <f>VLOOKUP($A102,[1]Hoja1!$A$9:$AM$280,4,0)+VLOOKUP($A102,[1]Hoja1!$A$9:$AM$280,6,0)</f>
        <v>4061.59</v>
      </c>
      <c r="J102" s="15">
        <f>VLOOKUP($A102,[1]Hoja1!$A$9:$AM$280,9,0)+VLOOKUP($A102,[1]Hoja1!$A$9:$AM$280,11,0)</f>
        <v>0</v>
      </c>
      <c r="K102" s="16">
        <f t="shared" si="40"/>
        <v>11857.46</v>
      </c>
      <c r="L102" s="15">
        <f>VLOOKUP($A102,[1]Hoja1!$A$9:$AM$280,33,0)</f>
        <v>1081.99</v>
      </c>
      <c r="M102" s="16">
        <f t="shared" si="41"/>
        <v>10775.47</v>
      </c>
    </row>
    <row r="103" spans="1:13" s="11" customFormat="1" ht="10.5" customHeight="1" x14ac:dyDescent="0.2">
      <c r="A103" s="29" t="s">
        <v>163</v>
      </c>
      <c r="B103" s="17" t="s">
        <v>150</v>
      </c>
      <c r="C103" s="14" t="s">
        <v>151</v>
      </c>
      <c r="D103" s="14" t="s">
        <v>192</v>
      </c>
      <c r="E103" s="15">
        <f t="shared" si="39"/>
        <v>475</v>
      </c>
      <c r="F103" s="15">
        <f>VLOOKUP($A103,[1]Hoja1!$A$9:$AM$280,3,0)</f>
        <v>14250</v>
      </c>
      <c r="G103" s="15">
        <f>VLOOKUP($A103,[1]Hoja1!$A$9:$AM$280,8,0)</f>
        <v>0</v>
      </c>
      <c r="H103" s="15">
        <f>VLOOKUP($A103,[1]Hoja1!$A$9:$AM$280,5,0)+VLOOKUP($A103,[1]Hoja1!$A$9:$AM$280,7,0)</f>
        <v>0</v>
      </c>
      <c r="I103" s="15">
        <f>VLOOKUP($A103,[1]Hoja1!$A$9:$AM$280,4,0)+VLOOKUP($A103,[1]Hoja1!$A$9:$AM$280,6,0)</f>
        <v>0</v>
      </c>
      <c r="J103" s="15">
        <f>VLOOKUP($A103,[1]Hoja1!$A$9:$AM$280,9,0)+VLOOKUP($A103,[1]Hoja1!$A$9:$AM$280,11,0)</f>
        <v>9537.56</v>
      </c>
      <c r="K103" s="16">
        <f t="shared" si="40"/>
        <v>23787.559999999998</v>
      </c>
      <c r="L103" s="15">
        <f>VLOOKUP($A103,[1]Hoja1!$A$9:$AM$280,33,0)</f>
        <v>4856.38</v>
      </c>
      <c r="M103" s="16">
        <f t="shared" si="41"/>
        <v>18931.179999999997</v>
      </c>
    </row>
    <row r="104" spans="1:13" s="11" customFormat="1" ht="10.5" customHeight="1" x14ac:dyDescent="0.25">
      <c r="A104" s="12"/>
      <c r="B104" s="17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139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">
      <c r="A106" s="29" t="s">
        <v>164</v>
      </c>
      <c r="B106" s="13" t="s">
        <v>140</v>
      </c>
      <c r="C106" s="23" t="s">
        <v>17</v>
      </c>
      <c r="D106" s="14" t="s">
        <v>192</v>
      </c>
      <c r="E106" s="15">
        <f t="shared" ref="E106:E107" si="42">+F106/30</f>
        <v>200</v>
      </c>
      <c r="F106" s="15">
        <f>VLOOKUP($A106,[1]Hoja1!$A$9:$AM$280,3,0)</f>
        <v>6000</v>
      </c>
      <c r="G106" s="15">
        <f>VLOOKUP($A106,[1]Hoja1!$A$9:$AM$280,8,0)</f>
        <v>0</v>
      </c>
      <c r="H106" s="15">
        <f>VLOOKUP($A106,[1]Hoja1!$A$9:$AM$280,5,0)+VLOOKUP($A106,[1]Hoja1!$A$9:$AM$280,7,0)</f>
        <v>0</v>
      </c>
      <c r="I106" s="15">
        <f>VLOOKUP($A106,[1]Hoja1!$A$9:$AM$280,4,0)+VLOOKUP($A106,[1]Hoja1!$A$9:$AM$280,6,0)</f>
        <v>0</v>
      </c>
      <c r="J106" s="15">
        <f>VLOOKUP($A106,[1]Hoja1!$A$9:$AM$280,9,0)+VLOOKUP($A106,[1]Hoja1!$A$9:$AM$280,11,0)</f>
        <v>2139.6999999999998</v>
      </c>
      <c r="K106" s="16">
        <f t="shared" ref="K106:K107" si="43">SUM(F106:J106)</f>
        <v>8139.7</v>
      </c>
      <c r="L106" s="15">
        <f>VLOOKUP($A106,[1]Hoja1!$A$9:$AM$280,33,0)</f>
        <v>833.86</v>
      </c>
      <c r="M106" s="16">
        <f t="shared" ref="M106:M107" si="44">+K106-L106</f>
        <v>7305.84</v>
      </c>
    </row>
    <row r="107" spans="1:13" s="11" customFormat="1" ht="10.5" customHeight="1" x14ac:dyDescent="0.2">
      <c r="A107" s="29" t="s">
        <v>165</v>
      </c>
      <c r="B107" s="17" t="s">
        <v>141</v>
      </c>
      <c r="C107" s="14" t="s">
        <v>17</v>
      </c>
      <c r="D107" s="14" t="s">
        <v>192</v>
      </c>
      <c r="E107" s="15">
        <f t="shared" si="42"/>
        <v>200</v>
      </c>
      <c r="F107" s="15">
        <f>VLOOKUP($A107,[1]Hoja1!$A$9:$AM$280,3,0)</f>
        <v>6000</v>
      </c>
      <c r="G107" s="15">
        <f>VLOOKUP($A107,[1]Hoja1!$A$9:$AM$280,8,0)</f>
        <v>0</v>
      </c>
      <c r="H107" s="15">
        <f>VLOOKUP($A107,[1]Hoja1!$A$9:$AM$280,5,0)+VLOOKUP($A107,[1]Hoja1!$A$9:$AM$280,7,0)</f>
        <v>0</v>
      </c>
      <c r="I107" s="15">
        <f>VLOOKUP($A107,[1]Hoja1!$A$9:$AM$280,4,0)+VLOOKUP($A107,[1]Hoja1!$A$9:$AM$280,6,0)</f>
        <v>0</v>
      </c>
      <c r="J107" s="15">
        <f>VLOOKUP($A107,[1]Hoja1!$A$9:$AM$280,9,0)+VLOOKUP($A107,[1]Hoja1!$A$9:$AM$280,11,0)</f>
        <v>2139.6999999999998</v>
      </c>
      <c r="K107" s="16">
        <f t="shared" si="43"/>
        <v>8139.7</v>
      </c>
      <c r="L107" s="15">
        <f>VLOOKUP($A107,[1]Hoja1!$A$9:$AM$280,33,0)</f>
        <v>835.84</v>
      </c>
      <c r="M107" s="16">
        <f t="shared" si="44"/>
        <v>7303.86</v>
      </c>
    </row>
    <row r="108" spans="1:13" s="11" customFormat="1" ht="10.5" customHeight="1" x14ac:dyDescent="0.25">
      <c r="A108" s="12"/>
      <c r="B108" s="17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88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22" t="s">
        <v>89</v>
      </c>
      <c r="B110" s="13" t="s">
        <v>90</v>
      </c>
      <c r="C110" s="23" t="s">
        <v>91</v>
      </c>
      <c r="D110" s="23" t="s">
        <v>18</v>
      </c>
      <c r="E110" s="15">
        <f t="shared" ref="E110" si="45">+F110/30</f>
        <v>436.25</v>
      </c>
      <c r="F110" s="15">
        <f>VLOOKUP($A110,[1]Hoja1!$A$9:$AM$280,3,0)</f>
        <v>13087.5</v>
      </c>
      <c r="G110" s="15">
        <f>VLOOKUP($A110,[1]Hoja1!$A$9:$AM$280,8,0)</f>
        <v>0</v>
      </c>
      <c r="H110" s="15">
        <f>VLOOKUP($A110,[1]Hoja1!$A$9:$AM$280,5,0)+VLOOKUP($A110,[1]Hoja1!$A$9:$AM$280,7,0)</f>
        <v>0</v>
      </c>
      <c r="I110" s="15">
        <f>VLOOKUP($A110,[1]Hoja1!$A$9:$AM$280,4,0)+VLOOKUP($A110,[1]Hoja1!$A$9:$AM$280,6,0)</f>
        <v>0</v>
      </c>
      <c r="J110" s="15">
        <f>VLOOKUP($A110,[1]Hoja1!$A$9:$AM$280,9,0)+VLOOKUP($A110,[1]Hoja1!$A$9:$AM$280,11,0)</f>
        <v>0</v>
      </c>
      <c r="K110" s="16">
        <f>SUM(F110:J110)</f>
        <v>13087.5</v>
      </c>
      <c r="L110" s="15">
        <f>VLOOKUP($A110,[1]Hoja1!$A$9:$AM$280,33,0)</f>
        <v>5464.06</v>
      </c>
      <c r="M110" s="16">
        <f>+K110-L110</f>
        <v>7623.44</v>
      </c>
    </row>
    <row r="111" spans="1:13" s="11" customFormat="1" ht="10.5" customHeight="1" x14ac:dyDescent="0.25">
      <c r="A111" s="12"/>
      <c r="B111" s="17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3" s="11" customFormat="1" ht="17.25" customHeight="1" x14ac:dyDescent="0.25">
      <c r="A112" s="6" t="s">
        <v>92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3" s="11" customFormat="1" ht="10.5" customHeight="1" x14ac:dyDescent="0.25">
      <c r="A113" s="22" t="s">
        <v>93</v>
      </c>
      <c r="B113" s="13" t="s">
        <v>94</v>
      </c>
      <c r="C113" s="23" t="s">
        <v>17</v>
      </c>
      <c r="D113" s="23" t="s">
        <v>18</v>
      </c>
      <c r="E113" s="15">
        <f t="shared" ref="E113:E114" si="46">+F113/30</f>
        <v>326.69</v>
      </c>
      <c r="F113" s="15">
        <f>VLOOKUP($A113,[1]Hoja1!$A$9:$AM$280,3,0)</f>
        <v>9800.7000000000007</v>
      </c>
      <c r="G113" s="15">
        <f>VLOOKUP($A113,[1]Hoja1!$A$9:$AM$280,8,0)</f>
        <v>0</v>
      </c>
      <c r="H113" s="15">
        <f>VLOOKUP($A113,[1]Hoja1!$A$9:$AM$280,5,0)+VLOOKUP($A113,[1]Hoja1!$A$9:$AM$280,7,0)</f>
        <v>0</v>
      </c>
      <c r="I113" s="15">
        <f>VLOOKUP($A113,[1]Hoja1!$A$9:$AM$280,4,0)+VLOOKUP($A113,[1]Hoja1!$A$9:$AM$280,6,0)</f>
        <v>0</v>
      </c>
      <c r="J113" s="15">
        <f>VLOOKUP($A113,[1]Hoja1!$A$9:$AM$280,9,0)+VLOOKUP($A113,[1]Hoja1!$A$9:$AM$280,11,0)</f>
        <v>0</v>
      </c>
      <c r="K113" s="16">
        <f t="shared" ref="K113:K114" si="47">SUM(F113:J113)</f>
        <v>9800.7000000000007</v>
      </c>
      <c r="L113" s="15">
        <f>VLOOKUP($A113,[1]Hoja1!$A$9:$AM$280,33,0)</f>
        <v>1164.68</v>
      </c>
      <c r="M113" s="16">
        <f t="shared" ref="M113:M114" si="48">+K113-L113</f>
        <v>8636.02</v>
      </c>
    </row>
    <row r="114" spans="1:13" s="11" customFormat="1" ht="10.5" customHeight="1" x14ac:dyDescent="0.25">
      <c r="A114" s="22" t="s">
        <v>154</v>
      </c>
      <c r="B114" s="13" t="s">
        <v>142</v>
      </c>
      <c r="C114" s="23" t="s">
        <v>143</v>
      </c>
      <c r="D114" s="23" t="s">
        <v>18</v>
      </c>
      <c r="E114" s="15">
        <f t="shared" si="46"/>
        <v>333</v>
      </c>
      <c r="F114" s="15">
        <f>VLOOKUP($A114,[1]Hoja1!$A$9:$AM$280,3,0)</f>
        <v>9990</v>
      </c>
      <c r="G114" s="15">
        <f>VLOOKUP($A114,[1]Hoja1!$A$9:$AM$280,8,0)</f>
        <v>0</v>
      </c>
      <c r="H114" s="15">
        <f>VLOOKUP($A114,[1]Hoja1!$A$9:$AM$280,5,0)+VLOOKUP($A114,[1]Hoja1!$A$9:$AM$280,7,0)</f>
        <v>0</v>
      </c>
      <c r="I114" s="15">
        <f>VLOOKUP($A114,[1]Hoja1!$A$9:$AM$280,4,0)+VLOOKUP($A114,[1]Hoja1!$A$9:$AM$280,6,0)</f>
        <v>0</v>
      </c>
      <c r="J114" s="15">
        <f>VLOOKUP($A114,[1]Hoja1!$A$9:$AM$280,9,0)+VLOOKUP($A114,[1]Hoja1!$A$9:$AM$280,11,0)</f>
        <v>1120.74</v>
      </c>
      <c r="K114" s="16">
        <f t="shared" si="47"/>
        <v>11110.74</v>
      </c>
      <c r="L114" s="15">
        <f>VLOOKUP($A114,[1]Hoja1!$A$9:$AM$280,33,0)</f>
        <v>1342.98</v>
      </c>
      <c r="M114" s="16">
        <f t="shared" si="48"/>
        <v>9767.76</v>
      </c>
    </row>
    <row r="115" spans="1:13" s="11" customFormat="1" ht="10.5" customHeight="1" x14ac:dyDescent="0.25">
      <c r="A115" s="12"/>
      <c r="B115" s="17"/>
      <c r="C115" s="14"/>
      <c r="D115" s="14"/>
      <c r="E115" s="15"/>
      <c r="F115" s="15"/>
      <c r="G115" s="14"/>
      <c r="H115" s="14"/>
      <c r="I115" s="14"/>
      <c r="J115" s="14"/>
      <c r="K115" s="16"/>
      <c r="L115" s="16"/>
      <c r="M115" s="16"/>
    </row>
    <row r="116" spans="1:13" s="11" customFormat="1" ht="17.25" customHeight="1" x14ac:dyDescent="0.25">
      <c r="A116" s="6" t="s">
        <v>95</v>
      </c>
      <c r="B116" s="7"/>
      <c r="C116" s="8"/>
      <c r="D116" s="8"/>
      <c r="E116" s="9"/>
      <c r="F116" s="9"/>
      <c r="G116" s="8"/>
      <c r="H116" s="8"/>
      <c r="I116" s="8"/>
      <c r="J116" s="8"/>
      <c r="K116" s="10"/>
      <c r="L116" s="10"/>
      <c r="M116" s="10"/>
    </row>
    <row r="117" spans="1:13" s="11" customFormat="1" ht="10.5" customHeight="1" x14ac:dyDescent="0.25">
      <c r="A117" s="22" t="s">
        <v>96</v>
      </c>
      <c r="B117" s="13" t="s">
        <v>97</v>
      </c>
      <c r="C117" s="23" t="s">
        <v>17</v>
      </c>
      <c r="D117" s="23" t="s">
        <v>18</v>
      </c>
      <c r="E117" s="15">
        <f t="shared" ref="E117" si="49">+F117/30</f>
        <v>305.60000000000002</v>
      </c>
      <c r="F117" s="15">
        <f>VLOOKUP($A117,[1]Hoja1!$A$9:$AM$280,3,0)</f>
        <v>9168</v>
      </c>
      <c r="G117" s="15">
        <f>VLOOKUP($A117,[1]Hoja1!$A$9:$AM$280,8,0)</f>
        <v>0</v>
      </c>
      <c r="H117" s="15">
        <f>VLOOKUP($A117,[1]Hoja1!$A$9:$AM$280,5,0)+VLOOKUP($A117,[1]Hoja1!$A$9:$AM$280,7,0)</f>
        <v>0</v>
      </c>
      <c r="I117" s="15">
        <f>VLOOKUP($A117,[1]Hoja1!$A$9:$AM$280,4,0)+VLOOKUP($A117,[1]Hoja1!$A$9:$AM$280,6,0)</f>
        <v>0</v>
      </c>
      <c r="J117" s="15">
        <f>VLOOKUP($A117,[1]Hoja1!$A$9:$AM$280,9,0)+VLOOKUP($A117,[1]Hoja1!$A$9:$AM$280,11,0)</f>
        <v>0</v>
      </c>
      <c r="K117" s="16">
        <f>SUM(F117:J117)</f>
        <v>9168</v>
      </c>
      <c r="L117" s="15">
        <f>VLOOKUP($A117,[1]Hoja1!$A$9:$AM$280,33,0)</f>
        <v>988.96</v>
      </c>
      <c r="M117" s="16">
        <f>+K117-L117</f>
        <v>8179.04</v>
      </c>
    </row>
    <row r="118" spans="1:13" s="11" customFormat="1" ht="10.5" customHeight="1" x14ac:dyDescent="0.25">
      <c r="A118" s="21"/>
      <c r="B118" s="17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3" s="11" customFormat="1" ht="17.25" customHeight="1" x14ac:dyDescent="0.25">
      <c r="A119" s="6" t="s">
        <v>98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3" s="11" customFormat="1" ht="10.5" customHeight="1" x14ac:dyDescent="0.25">
      <c r="A120" s="22" t="s">
        <v>99</v>
      </c>
      <c r="B120" s="13" t="s">
        <v>100</v>
      </c>
      <c r="C120" s="23" t="s">
        <v>17</v>
      </c>
      <c r="D120" s="23" t="s">
        <v>18</v>
      </c>
      <c r="E120" s="15">
        <f t="shared" ref="E120" si="50">+F120/30</f>
        <v>480.3</v>
      </c>
      <c r="F120" s="15">
        <f>VLOOKUP($A120,[1]Hoja1!$A$9:$AM$280,3,0)</f>
        <v>14409</v>
      </c>
      <c r="G120" s="15">
        <f>VLOOKUP($A120,[1]Hoja1!$A$9:$AM$280,8,0)</f>
        <v>0</v>
      </c>
      <c r="H120" s="15">
        <f>VLOOKUP($A120,[1]Hoja1!$A$9:$AM$280,5,0)+VLOOKUP($A120,[1]Hoja1!$A$9:$AM$280,7,0)</f>
        <v>0</v>
      </c>
      <c r="I120" s="15">
        <f>VLOOKUP($A120,[1]Hoja1!$A$9:$AM$280,4,0)+VLOOKUP($A120,[1]Hoja1!$A$9:$AM$280,6,0)</f>
        <v>0</v>
      </c>
      <c r="J120" s="15">
        <f>VLOOKUP($A120,[1]Hoja1!$A$9:$AM$280,9,0)+VLOOKUP($A120,[1]Hoja1!$A$9:$AM$280,11,0)</f>
        <v>0</v>
      </c>
      <c r="K120" s="16">
        <f>SUM(F120:J120)</f>
        <v>14409</v>
      </c>
      <c r="L120" s="15">
        <f>VLOOKUP($A120,[1]Hoja1!$A$9:$AM$280,33,0)</f>
        <v>6994.58</v>
      </c>
      <c r="M120" s="16">
        <f>+K120-L120</f>
        <v>7414.42</v>
      </c>
    </row>
    <row r="121" spans="1:13" s="11" customFormat="1" ht="10.5" customHeight="1" x14ac:dyDescent="0.25">
      <c r="A121" s="21"/>
      <c r="B121" s="17"/>
      <c r="C121" s="14"/>
      <c r="D121" s="14"/>
      <c r="E121" s="15"/>
      <c r="F121" s="15"/>
      <c r="G121" s="14"/>
      <c r="H121" s="14"/>
      <c r="I121" s="14"/>
      <c r="J121" s="14"/>
      <c r="K121" s="16"/>
      <c r="L121" s="16"/>
      <c r="M121" s="16"/>
    </row>
    <row r="122" spans="1:13" s="11" customFormat="1" ht="17.25" customHeight="1" x14ac:dyDescent="0.25">
      <c r="A122" s="6" t="s">
        <v>102</v>
      </c>
      <c r="B122" s="7"/>
      <c r="C122" s="8"/>
      <c r="D122" s="8"/>
      <c r="E122" s="9"/>
      <c r="F122" s="9"/>
      <c r="G122" s="8"/>
      <c r="H122" s="8"/>
      <c r="I122" s="8"/>
      <c r="J122" s="8"/>
      <c r="K122" s="10"/>
      <c r="L122" s="10"/>
      <c r="M122" s="10"/>
    </row>
    <row r="123" spans="1:13" s="11" customFormat="1" ht="10.5" customHeight="1" x14ac:dyDescent="0.25">
      <c r="A123" s="22" t="s">
        <v>103</v>
      </c>
      <c r="B123" s="13" t="s">
        <v>104</v>
      </c>
      <c r="C123" s="23" t="s">
        <v>17</v>
      </c>
      <c r="D123" s="23" t="s">
        <v>18</v>
      </c>
      <c r="E123" s="15">
        <f t="shared" ref="E123:E127" si="51">+F123/30</f>
        <v>263.94</v>
      </c>
      <c r="F123" s="15">
        <f>VLOOKUP($A123,[1]Hoja1!$A$9:$AM$280,3,0)</f>
        <v>7918.2</v>
      </c>
      <c r="G123" s="15">
        <f>VLOOKUP($A123,[1]Hoja1!$A$9:$AM$280,8,0)</f>
        <v>0</v>
      </c>
      <c r="H123" s="15">
        <f>VLOOKUP($A123,[1]Hoja1!$A$9:$AM$280,5,0)+VLOOKUP($A123,[1]Hoja1!$A$9:$AM$280,7,0)</f>
        <v>0</v>
      </c>
      <c r="I123" s="15">
        <f>VLOOKUP($A123,[1]Hoja1!$A$9:$AM$280,4,0)+VLOOKUP($A123,[1]Hoja1!$A$9:$AM$280,6,0)</f>
        <v>0</v>
      </c>
      <c r="J123" s="15">
        <f>VLOOKUP($A123,[1]Hoja1!$A$9:$AM$280,9,0)+VLOOKUP($A123,[1]Hoja1!$A$9:$AM$280,11,0)</f>
        <v>0</v>
      </c>
      <c r="K123" s="16">
        <f t="shared" ref="K123:K127" si="52">SUM(F123:J123)</f>
        <v>7918.2</v>
      </c>
      <c r="L123" s="15">
        <f>VLOOKUP($A123,[1]Hoja1!$A$9:$AM$280,33,0)</f>
        <v>812.92</v>
      </c>
      <c r="M123" s="16">
        <f t="shared" ref="M123:M127" si="53">+K123-L123</f>
        <v>7105.28</v>
      </c>
    </row>
    <row r="124" spans="1:13" s="11" customFormat="1" ht="10.5" customHeight="1" x14ac:dyDescent="0.25">
      <c r="A124" s="22" t="s">
        <v>105</v>
      </c>
      <c r="B124" s="13" t="s">
        <v>106</v>
      </c>
      <c r="C124" s="23" t="s">
        <v>48</v>
      </c>
      <c r="D124" s="23" t="s">
        <v>18</v>
      </c>
      <c r="E124" s="15">
        <f t="shared" si="51"/>
        <v>141.69999999999999</v>
      </c>
      <c r="F124" s="15">
        <f>VLOOKUP($A124,[1]Hoja1!$A$9:$AM$280,3,0)</f>
        <v>4251</v>
      </c>
      <c r="G124" s="15">
        <f>VLOOKUP($A124,[1]Hoja1!$A$9:$AM$280,8,0)</f>
        <v>0</v>
      </c>
      <c r="H124" s="15">
        <f>VLOOKUP($A124,[1]Hoja1!$A$9:$AM$280,5,0)+VLOOKUP($A124,[1]Hoja1!$A$9:$AM$280,7,0)</f>
        <v>0</v>
      </c>
      <c r="I124" s="15">
        <f>VLOOKUP($A124,[1]Hoja1!$A$9:$AM$280,4,0)+VLOOKUP($A124,[1]Hoja1!$A$9:$AM$280,6,0)</f>
        <v>0</v>
      </c>
      <c r="J124" s="15">
        <f>VLOOKUP($A124,[1]Hoja1!$A$9:$AM$280,9,0)+VLOOKUP($A124,[1]Hoja1!$A$9:$AM$280,11,0)</f>
        <v>0</v>
      </c>
      <c r="K124" s="16">
        <f t="shared" si="52"/>
        <v>4251</v>
      </c>
      <c r="L124" s="15">
        <f>VLOOKUP($A124,[1]Hoja1!$A$9:$AM$280,33,0)</f>
        <v>-133.86000000000001</v>
      </c>
      <c r="M124" s="16">
        <f t="shared" si="53"/>
        <v>4384.8599999999997</v>
      </c>
    </row>
    <row r="125" spans="1:13" s="11" customFormat="1" ht="10.5" customHeight="1" x14ac:dyDescent="0.2">
      <c r="A125" s="29" t="s">
        <v>166</v>
      </c>
      <c r="B125" s="13" t="s">
        <v>107</v>
      </c>
      <c r="C125" s="23" t="s">
        <v>17</v>
      </c>
      <c r="D125" s="23" t="s">
        <v>18</v>
      </c>
      <c r="E125" s="15">
        <f t="shared" si="51"/>
        <v>333.33</v>
      </c>
      <c r="F125" s="15">
        <f>VLOOKUP($A125,[1]Hoja1!$A$9:$AM$280,3,0)</f>
        <v>9999.9</v>
      </c>
      <c r="G125" s="15">
        <f>VLOOKUP($A125,[1]Hoja1!$A$9:$AM$280,8,0)</f>
        <v>0</v>
      </c>
      <c r="H125" s="15">
        <f>VLOOKUP($A125,[1]Hoja1!$A$9:$AM$280,5,0)+VLOOKUP($A125,[1]Hoja1!$A$9:$AM$280,7,0)</f>
        <v>0</v>
      </c>
      <c r="I125" s="15">
        <f>VLOOKUP($A125,[1]Hoja1!$A$9:$AM$280,4,0)+VLOOKUP($A125,[1]Hoja1!$A$9:$AM$280,6,0)</f>
        <v>0</v>
      </c>
      <c r="J125" s="15">
        <f>VLOOKUP($A125,[1]Hoja1!$A$9:$AM$280,9,0)+VLOOKUP($A125,[1]Hoja1!$A$9:$AM$280,11,0)</f>
        <v>1110.8399999999999</v>
      </c>
      <c r="K125" s="16">
        <f t="shared" si="52"/>
        <v>11110.74</v>
      </c>
      <c r="L125" s="15">
        <f>VLOOKUP($A125,[1]Hoja1!$A$9:$AM$280,33,0)</f>
        <v>2543.02</v>
      </c>
      <c r="M125" s="16">
        <f t="shared" si="53"/>
        <v>8567.7199999999993</v>
      </c>
    </row>
    <row r="126" spans="1:13" s="11" customFormat="1" ht="10.5" customHeight="1" x14ac:dyDescent="0.2">
      <c r="A126" s="29" t="s">
        <v>167</v>
      </c>
      <c r="B126" s="13" t="s">
        <v>146</v>
      </c>
      <c r="C126" s="23" t="s">
        <v>17</v>
      </c>
      <c r="D126" s="14" t="s">
        <v>192</v>
      </c>
      <c r="E126" s="15">
        <f t="shared" si="51"/>
        <v>220</v>
      </c>
      <c r="F126" s="15">
        <f>VLOOKUP($A126,[1]Hoja1!$A$9:$AM$280,3,0)</f>
        <v>6600</v>
      </c>
      <c r="G126" s="15">
        <f>VLOOKUP($A126,[1]Hoja1!$A$9:$AM$280,8,0)</f>
        <v>0</v>
      </c>
      <c r="H126" s="15">
        <f>VLOOKUP($A126,[1]Hoja1!$A$9:$AM$280,5,0)+VLOOKUP($A126,[1]Hoja1!$A$9:$AM$280,7,0)</f>
        <v>0</v>
      </c>
      <c r="I126" s="15">
        <f>VLOOKUP($A126,[1]Hoja1!$A$9:$AM$280,4,0)+VLOOKUP($A126,[1]Hoja1!$A$9:$AM$280,6,0)</f>
        <v>0</v>
      </c>
      <c r="J126" s="15">
        <f>VLOOKUP($A126,[1]Hoja1!$A$9:$AM$280,9,0)+VLOOKUP($A126,[1]Hoja1!$A$9:$AM$280,11,0)</f>
        <v>2105.1</v>
      </c>
      <c r="K126" s="16">
        <f t="shared" si="52"/>
        <v>8705.1</v>
      </c>
      <c r="L126" s="15">
        <f>VLOOKUP($A126,[1]Hoja1!$A$9:$AM$280,33,0)</f>
        <v>915.64</v>
      </c>
      <c r="M126" s="16">
        <f t="shared" si="53"/>
        <v>7789.46</v>
      </c>
    </row>
    <row r="127" spans="1:13" s="11" customFormat="1" ht="10.5" customHeight="1" x14ac:dyDescent="0.2">
      <c r="A127" s="29" t="s">
        <v>168</v>
      </c>
      <c r="B127" s="13" t="s">
        <v>147</v>
      </c>
      <c r="C127" s="23" t="s">
        <v>148</v>
      </c>
      <c r="D127" s="14" t="s">
        <v>192</v>
      </c>
      <c r="E127" s="15">
        <f t="shared" si="51"/>
        <v>400</v>
      </c>
      <c r="F127" s="15">
        <f>VLOOKUP($A127,[1]Hoja1!$A$9:$AM$280,3,0)</f>
        <v>12000</v>
      </c>
      <c r="G127" s="15">
        <f>VLOOKUP($A127,[1]Hoja1!$A$9:$AM$280,8,0)</f>
        <v>0</v>
      </c>
      <c r="H127" s="15">
        <f>VLOOKUP($A127,[1]Hoja1!$A$9:$AM$280,5,0)+VLOOKUP($A127,[1]Hoja1!$A$9:$AM$280,7,0)</f>
        <v>0</v>
      </c>
      <c r="I127" s="15">
        <f>VLOOKUP($A127,[1]Hoja1!$A$9:$AM$280,4,0)+VLOOKUP($A127,[1]Hoja1!$A$9:$AM$280,6,0)</f>
        <v>0</v>
      </c>
      <c r="J127" s="15">
        <f>VLOOKUP($A127,[1]Hoja1!$A$9:$AM$280,9,0)+VLOOKUP($A127,[1]Hoja1!$A$9:$AM$280,11,0)</f>
        <v>8000</v>
      </c>
      <c r="K127" s="16">
        <f t="shared" si="52"/>
        <v>20000</v>
      </c>
      <c r="L127" s="15">
        <f>VLOOKUP($A127,[1]Hoja1!$A$9:$AM$280,33,0)</f>
        <v>3428.32</v>
      </c>
      <c r="M127" s="16">
        <f t="shared" si="53"/>
        <v>16571.68</v>
      </c>
    </row>
    <row r="128" spans="1:13" s="11" customFormat="1" ht="10.5" customHeight="1" x14ac:dyDescent="0.25">
      <c r="A128" s="21"/>
      <c r="B128" s="17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3" s="11" customFormat="1" ht="17.25" customHeight="1" x14ac:dyDescent="0.25">
      <c r="A129" s="6" t="s">
        <v>108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3" s="11" customFormat="1" ht="10.5" customHeight="1" x14ac:dyDescent="0.25">
      <c r="A130" s="22" t="s">
        <v>109</v>
      </c>
      <c r="B130" s="13" t="s">
        <v>110</v>
      </c>
      <c r="C130" s="23" t="s">
        <v>17</v>
      </c>
      <c r="D130" s="23" t="s">
        <v>18</v>
      </c>
      <c r="E130" s="15">
        <f t="shared" ref="E130:E131" si="54">+F130/30</f>
        <v>212.8</v>
      </c>
      <c r="F130" s="15">
        <f>VLOOKUP($A130,[1]Hoja1!$A$9:$AM$280,3,0)</f>
        <v>6384</v>
      </c>
      <c r="G130" s="15">
        <f>VLOOKUP($A130,[1]Hoja1!$A$9:$AM$280,8,0)</f>
        <v>0</v>
      </c>
      <c r="H130" s="15">
        <f>VLOOKUP($A130,[1]Hoja1!$A$9:$AM$280,5,0)+VLOOKUP($A130,[1]Hoja1!$A$9:$AM$280,7,0)</f>
        <v>0</v>
      </c>
      <c r="I130" s="15">
        <f>VLOOKUP($A130,[1]Hoja1!$A$9:$AM$280,4,0)+VLOOKUP($A130,[1]Hoja1!$A$9:$AM$280,6,0)</f>
        <v>0</v>
      </c>
      <c r="J130" s="15">
        <f>VLOOKUP($A130,[1]Hoja1!$A$9:$AM$280,9,0)+VLOOKUP($A130,[1]Hoja1!$A$9:$AM$280,11,0)</f>
        <v>0</v>
      </c>
      <c r="K130" s="16">
        <f t="shared" ref="K130:K131" si="55">SUM(F130:J130)</f>
        <v>6384</v>
      </c>
      <c r="L130" s="15">
        <f>VLOOKUP($A130,[1]Hoja1!$A$9:$AM$280,33,0)</f>
        <v>3105.86</v>
      </c>
      <c r="M130" s="16">
        <f t="shared" ref="M130:M131" si="56">+K130-L130</f>
        <v>3278.14</v>
      </c>
    </row>
    <row r="131" spans="1:13" s="11" customFormat="1" ht="10.5" customHeight="1" x14ac:dyDescent="0.2">
      <c r="A131" s="29" t="s">
        <v>187</v>
      </c>
      <c r="B131" s="13" t="s">
        <v>188</v>
      </c>
      <c r="C131" s="23" t="s">
        <v>148</v>
      </c>
      <c r="D131" s="14" t="s">
        <v>192</v>
      </c>
      <c r="E131" s="15">
        <f t="shared" si="54"/>
        <v>333.33</v>
      </c>
      <c r="F131" s="15">
        <f>VLOOKUP($A131,[1]Hoja1!$A$9:$AM$280,3,0)</f>
        <v>9999.9</v>
      </c>
      <c r="G131" s="15">
        <f>VLOOKUP($A131,[1]Hoja1!$A$9:$AM$280,8,0)</f>
        <v>0</v>
      </c>
      <c r="H131" s="15">
        <f>VLOOKUP($A131,[1]Hoja1!$A$9:$AM$280,5,0)+VLOOKUP($A131,[1]Hoja1!$A$9:$AM$280,7,0)</f>
        <v>0</v>
      </c>
      <c r="I131" s="15">
        <f>VLOOKUP($A131,[1]Hoja1!$A$9:$AM$280,4,0)+VLOOKUP($A131,[1]Hoja1!$A$9:$AM$280,6,0)</f>
        <v>0</v>
      </c>
      <c r="J131" s="15">
        <f>VLOOKUP($A131,[1]Hoja1!$A$9:$AM$280,9,0)+VLOOKUP($A131,[1]Hoja1!$A$9:$AM$280,11,0)</f>
        <v>10000.1</v>
      </c>
      <c r="K131" s="16">
        <f t="shared" si="55"/>
        <v>20000</v>
      </c>
      <c r="L131" s="15">
        <f>VLOOKUP($A131,[1]Hoja1!$A$9:$AM$280,33,0)</f>
        <v>3420.58</v>
      </c>
      <c r="M131" s="16">
        <f t="shared" si="56"/>
        <v>16579.419999999998</v>
      </c>
    </row>
    <row r="132" spans="1:13" s="11" customFormat="1" ht="10.5" customHeight="1" x14ac:dyDescent="0.25">
      <c r="A132" s="21"/>
      <c r="B132" s="17"/>
      <c r="C132" s="14"/>
      <c r="D132" s="14"/>
      <c r="E132" s="15"/>
      <c r="F132" s="15"/>
      <c r="G132" s="14"/>
      <c r="H132" s="14"/>
      <c r="I132" s="14"/>
      <c r="J132" s="14"/>
      <c r="K132" s="16"/>
      <c r="L132" s="16"/>
      <c r="M132" s="16"/>
    </row>
    <row r="133" spans="1:13" s="11" customFormat="1" ht="17.25" customHeight="1" x14ac:dyDescent="0.25">
      <c r="A133" s="6" t="s">
        <v>111</v>
      </c>
      <c r="B133" s="7"/>
      <c r="C133" s="8"/>
      <c r="D133" s="8"/>
      <c r="E133" s="9"/>
      <c r="F133" s="9"/>
      <c r="G133" s="8"/>
      <c r="H133" s="8"/>
      <c r="I133" s="8"/>
      <c r="J133" s="8"/>
      <c r="K133" s="10"/>
      <c r="L133" s="10"/>
      <c r="M133" s="10"/>
    </row>
    <row r="134" spans="1:13" s="11" customFormat="1" ht="13.5" customHeight="1" x14ac:dyDescent="0.25">
      <c r="A134" s="22" t="s">
        <v>242</v>
      </c>
      <c r="B134" s="13" t="s">
        <v>243</v>
      </c>
      <c r="C134" s="23" t="s">
        <v>17</v>
      </c>
      <c r="D134" s="23" t="s">
        <v>192</v>
      </c>
      <c r="E134" s="15">
        <f t="shared" ref="E134:E137" si="57">+F134/30</f>
        <v>150</v>
      </c>
      <c r="F134" s="15">
        <f>VLOOKUP($A134,[1]Hoja1!$A$9:$AM$280,3,0)</f>
        <v>4500</v>
      </c>
      <c r="G134" s="15">
        <f>VLOOKUP($A134,[1]Hoja1!$A$9:$AM$280,8,0)</f>
        <v>0</v>
      </c>
      <c r="H134" s="15">
        <f>VLOOKUP($A134,[1]Hoja1!$A$9:$AM$280,5,0)+VLOOKUP($A134,[1]Hoja1!$A$9:$AM$280,7,0)</f>
        <v>0</v>
      </c>
      <c r="I134" s="15">
        <f>VLOOKUP($A134,[1]Hoja1!$A$9:$AM$280,4,0)+VLOOKUP($A134,[1]Hoja1!$A$9:$AM$280,6,0)</f>
        <v>0</v>
      </c>
      <c r="J134" s="15">
        <f>VLOOKUP($A134,[1]Hoja1!$A$9:$AM$280,9,0)+VLOOKUP($A134,[1]Hoja1!$A$9:$AM$280,11,0)</f>
        <v>3500</v>
      </c>
      <c r="K134" s="16">
        <f t="shared" ref="K134:K137" si="58">SUM(F134:J134)</f>
        <v>8000</v>
      </c>
      <c r="L134" s="15">
        <f>VLOOKUP($A134,[1]Hoja1!$A$9:$AM$280,33,0)</f>
        <v>763.88</v>
      </c>
      <c r="M134" s="16">
        <f t="shared" ref="M134:M137" si="59">+K134-L134</f>
        <v>7236.12</v>
      </c>
    </row>
    <row r="135" spans="1:13" s="11" customFormat="1" ht="13.5" customHeight="1" x14ac:dyDescent="0.25">
      <c r="A135" s="22" t="s">
        <v>189</v>
      </c>
      <c r="B135" s="13" t="s">
        <v>190</v>
      </c>
      <c r="C135" s="23" t="s">
        <v>17</v>
      </c>
      <c r="D135" s="23" t="s">
        <v>192</v>
      </c>
      <c r="E135" s="15">
        <f t="shared" si="57"/>
        <v>148.6</v>
      </c>
      <c r="F135" s="15">
        <f>VLOOKUP($A135,[1]Hoja1!$A$9:$AM$280,3,0)</f>
        <v>4458</v>
      </c>
      <c r="G135" s="15">
        <f>VLOOKUP($A135,[1]Hoja1!$A$9:$AM$280,8,0)</f>
        <v>0</v>
      </c>
      <c r="H135" s="15">
        <f>VLOOKUP($A135,[1]Hoja1!$A$9:$AM$280,5,0)+VLOOKUP($A135,[1]Hoja1!$A$9:$AM$280,7,0)</f>
        <v>0</v>
      </c>
      <c r="I135" s="15">
        <f>VLOOKUP($A135,[1]Hoja1!$A$9:$AM$280,4,0)+VLOOKUP($A135,[1]Hoja1!$A$9:$AM$280,6,0)</f>
        <v>0</v>
      </c>
      <c r="J135" s="15">
        <f>VLOOKUP($A135,[1]Hoja1!$A$9:$AM$280,9,0)+VLOOKUP($A135,[1]Hoja1!$A$9:$AM$280,11,0)</f>
        <v>1860</v>
      </c>
      <c r="K135" s="16">
        <f t="shared" si="58"/>
        <v>6318</v>
      </c>
      <c r="L135" s="15">
        <f>VLOOKUP($A135,[1]Hoja1!$A$9:$AM$280,33,0)</f>
        <v>358.32</v>
      </c>
      <c r="M135" s="16">
        <f t="shared" si="59"/>
        <v>5959.68</v>
      </c>
    </row>
    <row r="136" spans="1:13" s="11" customFormat="1" ht="13.5" customHeight="1" x14ac:dyDescent="0.25">
      <c r="A136" s="22" t="s">
        <v>185</v>
      </c>
      <c r="B136" s="13" t="s">
        <v>186</v>
      </c>
      <c r="C136" s="23" t="s">
        <v>17</v>
      </c>
      <c r="D136" s="23" t="s">
        <v>192</v>
      </c>
      <c r="E136" s="15">
        <f t="shared" si="57"/>
        <v>212.6</v>
      </c>
      <c r="F136" s="15">
        <f>VLOOKUP($A136,[1]Hoja1!$A$9:$AM$280,3,0)</f>
        <v>6378</v>
      </c>
      <c r="G136" s="15">
        <f>VLOOKUP($A136,[1]Hoja1!$A$9:$AM$280,8,0)</f>
        <v>0</v>
      </c>
      <c r="H136" s="15">
        <f>VLOOKUP($A136,[1]Hoja1!$A$9:$AM$280,5,0)+VLOOKUP($A136,[1]Hoja1!$A$9:$AM$280,7,0)</f>
        <v>0</v>
      </c>
      <c r="I136" s="15">
        <f>VLOOKUP($A136,[1]Hoja1!$A$9:$AM$280,4,0)+VLOOKUP($A136,[1]Hoja1!$A$9:$AM$280,6,0)</f>
        <v>0</v>
      </c>
      <c r="J136" s="15">
        <f>VLOOKUP($A136,[1]Hoja1!$A$9:$AM$280,9,0)+VLOOKUP($A136,[1]Hoja1!$A$9:$AM$280,11,0)</f>
        <v>0</v>
      </c>
      <c r="K136" s="16">
        <f t="shared" si="58"/>
        <v>6378</v>
      </c>
      <c r="L136" s="15">
        <f>VLOOKUP($A136,[1]Hoja1!$A$9:$AM$280,33,0)</f>
        <v>348.5</v>
      </c>
      <c r="M136" s="16">
        <f t="shared" si="59"/>
        <v>6029.5</v>
      </c>
    </row>
    <row r="137" spans="1:13" s="11" customFormat="1" ht="13.5" customHeight="1" x14ac:dyDescent="0.25">
      <c r="A137" s="22" t="s">
        <v>220</v>
      </c>
      <c r="B137" s="13" t="s">
        <v>221</v>
      </c>
      <c r="C137" s="23" t="s">
        <v>64</v>
      </c>
      <c r="D137" s="23" t="s">
        <v>192</v>
      </c>
      <c r="E137" s="15">
        <f t="shared" si="57"/>
        <v>157.44999999999999</v>
      </c>
      <c r="F137" s="15">
        <f>VLOOKUP($A137,[1]Hoja1!$A$9:$AM$280,3,0)</f>
        <v>4723.5</v>
      </c>
      <c r="G137" s="15">
        <f>VLOOKUP($A137,[1]Hoja1!$A$9:$AM$280,8,0)</f>
        <v>0</v>
      </c>
      <c r="H137" s="15">
        <f>VLOOKUP($A137,[1]Hoja1!$A$9:$AM$280,5,0)+VLOOKUP($A137,[1]Hoja1!$A$9:$AM$280,7,0)</f>
        <v>0</v>
      </c>
      <c r="I137" s="15">
        <f>VLOOKUP($A137,[1]Hoja1!$A$9:$AM$280,4,0)+VLOOKUP($A137,[1]Hoja1!$A$9:$AM$280,6,0)</f>
        <v>0</v>
      </c>
      <c r="J137" s="15">
        <f>VLOOKUP($A137,[1]Hoja1!$A$9:$AM$280,9,0)+VLOOKUP($A137,[1]Hoja1!$A$9:$AM$280,11,0)</f>
        <v>0</v>
      </c>
      <c r="K137" s="16">
        <f t="shared" si="58"/>
        <v>4723.5</v>
      </c>
      <c r="L137" s="15">
        <f>VLOOKUP($A137,[1]Hoja1!$A$9:$AM$280,33,0)</f>
        <v>82.94</v>
      </c>
      <c r="M137" s="16">
        <f t="shared" si="59"/>
        <v>4640.5600000000004</v>
      </c>
    </row>
    <row r="138" spans="1:13" s="11" customFormat="1" ht="10.5" customHeight="1" x14ac:dyDescent="0.25">
      <c r="A138" s="12"/>
      <c r="B138" s="17"/>
      <c r="C138" s="14"/>
      <c r="D138" s="14"/>
      <c r="E138" s="15"/>
      <c r="F138" s="15"/>
      <c r="G138" s="14"/>
      <c r="H138" s="14"/>
      <c r="I138" s="14"/>
      <c r="J138" s="14"/>
      <c r="K138" s="16"/>
      <c r="L138" s="16"/>
      <c r="M138" s="16"/>
    </row>
    <row r="139" spans="1:13" s="11" customFormat="1" ht="17.25" customHeight="1" x14ac:dyDescent="0.25">
      <c r="A139" s="6" t="s">
        <v>112</v>
      </c>
      <c r="B139" s="7"/>
      <c r="C139" s="8"/>
      <c r="D139" s="8"/>
      <c r="E139" s="9"/>
      <c r="F139" s="9"/>
      <c r="G139" s="8"/>
      <c r="H139" s="8"/>
      <c r="I139" s="8"/>
      <c r="J139" s="8"/>
      <c r="K139" s="10"/>
      <c r="L139" s="10"/>
      <c r="M139" s="10"/>
    </row>
    <row r="140" spans="1:13" s="11" customFormat="1" ht="10.5" customHeight="1" x14ac:dyDescent="0.25">
      <c r="A140" s="22" t="s">
        <v>178</v>
      </c>
      <c r="B140" s="13" t="s">
        <v>179</v>
      </c>
      <c r="C140" s="23" t="s">
        <v>64</v>
      </c>
      <c r="D140" s="14" t="s">
        <v>192</v>
      </c>
      <c r="E140" s="15">
        <f t="shared" ref="E140:E142" si="60">+F140/30</f>
        <v>141.69999999999999</v>
      </c>
      <c r="F140" s="15">
        <f>VLOOKUP($A140,[1]Hoja1!$A$9:$AM$280,3,0)</f>
        <v>4251</v>
      </c>
      <c r="G140" s="15">
        <f>VLOOKUP($A140,[1]Hoja1!$A$9:$AM$280,8,0)</f>
        <v>0</v>
      </c>
      <c r="H140" s="15">
        <f>VLOOKUP($A140,[1]Hoja1!$A$9:$AM$280,5,0)+VLOOKUP($A140,[1]Hoja1!$A$9:$AM$280,7,0)</f>
        <v>0</v>
      </c>
      <c r="I140" s="15">
        <f>VLOOKUP($A140,[1]Hoja1!$A$9:$AM$280,4,0)+VLOOKUP($A140,[1]Hoja1!$A$9:$AM$280,6,0)</f>
        <v>0</v>
      </c>
      <c r="J140" s="15">
        <f>VLOOKUP($A140,[1]Hoja1!$A$9:$AM$280,9,0)+VLOOKUP($A140,[1]Hoja1!$A$9:$AM$280,11,0)</f>
        <v>0</v>
      </c>
      <c r="K140" s="16">
        <f t="shared" ref="K140:K142" si="61">SUM(F140:J140)</f>
        <v>4251</v>
      </c>
      <c r="L140" s="15">
        <f>VLOOKUP($A140,[1]Hoja1!$A$9:$AM$280,33,0)</f>
        <v>-133.86000000000001</v>
      </c>
      <c r="M140" s="16">
        <f t="shared" ref="M140:M142" si="62">+K140-L140</f>
        <v>4384.8599999999997</v>
      </c>
    </row>
    <row r="141" spans="1:13" s="11" customFormat="1" ht="10.5" hidden="1" customHeight="1" x14ac:dyDescent="0.25">
      <c r="A141" s="22" t="s">
        <v>268</v>
      </c>
      <c r="B141" s="13" t="s">
        <v>269</v>
      </c>
      <c r="C141" s="23" t="s">
        <v>17</v>
      </c>
      <c r="D141" s="14" t="s">
        <v>192</v>
      </c>
      <c r="E141" s="15">
        <f t="shared" si="60"/>
        <v>150</v>
      </c>
      <c r="F141" s="15">
        <f>VLOOKUP($A141,[1]Hoja1!$A$9:$AM$280,3,0)</f>
        <v>4500</v>
      </c>
      <c r="G141" s="15">
        <f>VLOOKUP($A141,[1]Hoja1!$A$9:$AM$280,8,0)</f>
        <v>0</v>
      </c>
      <c r="H141" s="15">
        <f>VLOOKUP($A141,[1]Hoja1!$A$9:$AM$280,5,0)+VLOOKUP($A141,[1]Hoja1!$A$9:$AM$280,7,0)</f>
        <v>0</v>
      </c>
      <c r="I141" s="15">
        <f>VLOOKUP($A141,[1]Hoja1!$A$9:$AM$280,4,0)+VLOOKUP($A141,[1]Hoja1!$A$9:$AM$280,6,0)</f>
        <v>0</v>
      </c>
      <c r="J141" s="15">
        <f>VLOOKUP($A141,[1]Hoja1!$A$9:$AM$280,9,0)+VLOOKUP($A141,[1]Hoja1!$A$9:$AM$280,11,0)</f>
        <v>2500</v>
      </c>
      <c r="K141" s="16">
        <f t="shared" ref="K141" si="63">SUM(F141:J141)</f>
        <v>7000</v>
      </c>
      <c r="L141" s="15">
        <f>VLOOKUP($A141,[1]Hoja1!$A$9:$AM$280,33,0)</f>
        <v>376.68</v>
      </c>
      <c r="M141" s="16">
        <f t="shared" ref="M141" si="64">+K141-L141</f>
        <v>6623.32</v>
      </c>
    </row>
    <row r="142" spans="1:13" s="11" customFormat="1" ht="10.5" customHeight="1" x14ac:dyDescent="0.25">
      <c r="A142" s="22" t="s">
        <v>176</v>
      </c>
      <c r="B142" s="13" t="s">
        <v>177</v>
      </c>
      <c r="C142" s="23" t="s">
        <v>17</v>
      </c>
      <c r="D142" s="14" t="s">
        <v>192</v>
      </c>
      <c r="E142" s="15">
        <f t="shared" si="60"/>
        <v>200</v>
      </c>
      <c r="F142" s="15">
        <f>VLOOKUP($A142,[1]Hoja1!$A$9:$AM$280,3,0)</f>
        <v>6000</v>
      </c>
      <c r="G142" s="15">
        <f>VLOOKUP($A142,[1]Hoja1!$A$9:$AM$280,8,0)</f>
        <v>0</v>
      </c>
      <c r="H142" s="15">
        <f>VLOOKUP($A142,[1]Hoja1!$A$9:$AM$280,5,0)+VLOOKUP($A142,[1]Hoja1!$A$9:$AM$280,7,0)</f>
        <v>0</v>
      </c>
      <c r="I142" s="15">
        <f>VLOOKUP($A142,[1]Hoja1!$A$9:$AM$280,4,0)+VLOOKUP($A142,[1]Hoja1!$A$9:$AM$280,6,0)</f>
        <v>0</v>
      </c>
      <c r="J142" s="15">
        <f>VLOOKUP($A142,[1]Hoja1!$A$9:$AM$280,9,0)+VLOOKUP($A142,[1]Hoja1!$A$9:$AM$280,11,0)</f>
        <v>2000</v>
      </c>
      <c r="K142" s="16">
        <f t="shared" si="61"/>
        <v>8000</v>
      </c>
      <c r="L142" s="15">
        <f>VLOOKUP($A142,[1]Hoja1!$A$9:$AM$280,33,0)</f>
        <v>816.7</v>
      </c>
      <c r="M142" s="16">
        <f t="shared" si="62"/>
        <v>7183.3</v>
      </c>
    </row>
    <row r="143" spans="1:13" s="11" customFormat="1" ht="10.5" customHeight="1" x14ac:dyDescent="0.25">
      <c r="A143" s="12"/>
      <c r="B143" s="17"/>
      <c r="C143" s="14"/>
      <c r="D143" s="14"/>
      <c r="E143" s="15"/>
      <c r="F143" s="15"/>
      <c r="G143" s="14"/>
      <c r="H143" s="14"/>
      <c r="I143" s="14"/>
      <c r="J143" s="14"/>
      <c r="K143" s="16"/>
      <c r="L143" s="16"/>
      <c r="M143" s="16"/>
    </row>
    <row r="144" spans="1:13" s="11" customFormat="1" ht="17.25" customHeight="1" x14ac:dyDescent="0.25">
      <c r="A144" s="6" t="s">
        <v>113</v>
      </c>
      <c r="B144" s="7"/>
      <c r="C144" s="8"/>
      <c r="D144" s="8"/>
      <c r="E144" s="9"/>
      <c r="F144" s="9"/>
      <c r="G144" s="8"/>
      <c r="H144" s="8"/>
      <c r="I144" s="8"/>
      <c r="J144" s="8"/>
      <c r="K144" s="10"/>
      <c r="L144" s="10"/>
      <c r="M144" s="10"/>
    </row>
    <row r="145" spans="1:13" s="11" customFormat="1" ht="10.5" customHeight="1" x14ac:dyDescent="0.2">
      <c r="A145" s="29" t="s">
        <v>169</v>
      </c>
      <c r="B145" s="17" t="s">
        <v>125</v>
      </c>
      <c r="C145" s="14" t="s">
        <v>17</v>
      </c>
      <c r="D145" s="14" t="s">
        <v>192</v>
      </c>
      <c r="E145" s="15">
        <f t="shared" ref="E145" si="65">+F145/30</f>
        <v>333.33</v>
      </c>
      <c r="F145" s="15">
        <f>VLOOKUP($A145,[1]Hoja1!$A$9:$AM$280,3,0)</f>
        <v>9999.9</v>
      </c>
      <c r="G145" s="15">
        <f>VLOOKUP($A145,[1]Hoja1!$A$9:$AM$280,8,0)</f>
        <v>0</v>
      </c>
      <c r="H145" s="15">
        <f>VLOOKUP($A145,[1]Hoja1!$A$9:$AM$280,5,0)+VLOOKUP($A145,[1]Hoja1!$A$9:$AM$280,7,0)</f>
        <v>0</v>
      </c>
      <c r="I145" s="15">
        <f>VLOOKUP($A145,[1]Hoja1!$A$9:$AM$280,4,0)+VLOOKUP($A145,[1]Hoja1!$A$9:$AM$280,6,0)</f>
        <v>0</v>
      </c>
      <c r="J145" s="15">
        <f>VLOOKUP($A145,[1]Hoja1!$A$9:$AM$280,9,0)+VLOOKUP($A145,[1]Hoja1!$A$9:$AM$280,11,0)</f>
        <v>6603.04</v>
      </c>
      <c r="K145" s="16">
        <f>SUM(F145:J145)</f>
        <v>16602.939999999999</v>
      </c>
      <c r="L145" s="15">
        <f>VLOOKUP($A145,[1]Hoja1!$A$9:$AM$280,33,0)</f>
        <v>2599.12</v>
      </c>
      <c r="M145" s="16">
        <f>+K145-L145</f>
        <v>14003.82</v>
      </c>
    </row>
    <row r="146" spans="1:13" s="11" customFormat="1" ht="10.5" customHeight="1" x14ac:dyDescent="0.25">
      <c r="A146" s="12"/>
      <c r="B146" s="17"/>
      <c r="C146" s="14"/>
      <c r="D146" s="14"/>
      <c r="E146" s="15"/>
      <c r="F146" s="15"/>
      <c r="G146" s="14"/>
      <c r="H146" s="14"/>
      <c r="I146" s="14"/>
      <c r="J146" s="14"/>
      <c r="K146" s="16"/>
      <c r="L146" s="16"/>
      <c r="M146" s="16"/>
    </row>
    <row r="147" spans="1:13" s="11" customFormat="1" ht="17.25" customHeight="1" x14ac:dyDescent="0.25">
      <c r="A147" s="6" t="s">
        <v>144</v>
      </c>
      <c r="B147" s="7"/>
      <c r="C147" s="8"/>
      <c r="D147" s="8"/>
      <c r="E147" s="9"/>
      <c r="F147" s="9"/>
      <c r="G147" s="8"/>
      <c r="H147" s="8"/>
      <c r="I147" s="8"/>
      <c r="J147" s="8"/>
      <c r="K147" s="10"/>
      <c r="L147" s="10"/>
      <c r="M147" s="10"/>
    </row>
    <row r="148" spans="1:13" s="11" customFormat="1" ht="10.5" customHeight="1" x14ac:dyDescent="0.25">
      <c r="A148" s="22" t="s">
        <v>170</v>
      </c>
      <c r="B148" s="13" t="s">
        <v>145</v>
      </c>
      <c r="C148" s="23" t="s">
        <v>17</v>
      </c>
      <c r="D148" s="14" t="s">
        <v>192</v>
      </c>
      <c r="E148" s="15">
        <f t="shared" ref="E148:E149" si="66">+F148/30</f>
        <v>200</v>
      </c>
      <c r="F148" s="15">
        <f>VLOOKUP($A148,[1]Hoja1!$A$9:$AM$280,3,0)</f>
        <v>6000</v>
      </c>
      <c r="G148" s="15">
        <f>VLOOKUP($A148,[1]Hoja1!$A$9:$AM$280,8,0)</f>
        <v>0</v>
      </c>
      <c r="H148" s="15">
        <f>VLOOKUP($A148,[1]Hoja1!$A$9:$AM$280,5,0)+VLOOKUP($A148,[1]Hoja1!$A$9:$AM$280,7,0)</f>
        <v>0</v>
      </c>
      <c r="I148" s="15">
        <f>VLOOKUP($A148,[1]Hoja1!$A$9:$AM$280,4,0)+VLOOKUP($A148,[1]Hoja1!$A$9:$AM$280,6,0)</f>
        <v>0</v>
      </c>
      <c r="J148" s="15">
        <f>VLOOKUP($A148,[1]Hoja1!$A$9:$AM$280,9,0)+VLOOKUP($A148,[1]Hoja1!$A$9:$AM$280,11,0)</f>
        <v>2139.6999999999998</v>
      </c>
      <c r="K148" s="16">
        <f t="shared" ref="K148:K149" si="67">SUM(F148:J148)</f>
        <v>8139.7</v>
      </c>
      <c r="L148" s="15">
        <f>VLOOKUP($A148,[1]Hoja1!$A$9:$AM$280,33,0)</f>
        <v>1835.84</v>
      </c>
      <c r="M148" s="16">
        <f t="shared" ref="M148:M149" si="68">+K148-L148</f>
        <v>6303.86</v>
      </c>
    </row>
    <row r="149" spans="1:13" s="11" customFormat="1" ht="10.5" customHeight="1" x14ac:dyDescent="0.25">
      <c r="A149" s="22" t="s">
        <v>244</v>
      </c>
      <c r="B149" s="13" t="s">
        <v>245</v>
      </c>
      <c r="C149" s="23" t="s">
        <v>17</v>
      </c>
      <c r="D149" s="14" t="s">
        <v>192</v>
      </c>
      <c r="E149" s="15">
        <f t="shared" si="66"/>
        <v>231.23</v>
      </c>
      <c r="F149" s="15">
        <f>VLOOKUP($A149,[1]Hoja1!$A$9:$AM$280,3,0)</f>
        <v>6936.9</v>
      </c>
      <c r="G149" s="15">
        <f>VLOOKUP($A149,[1]Hoja1!$A$9:$AM$280,8,0)</f>
        <v>0</v>
      </c>
      <c r="H149" s="15">
        <f>VLOOKUP($A149,[1]Hoja1!$A$9:$AM$280,5,0)+VLOOKUP($A149,[1]Hoja1!$A$9:$AM$280,7,0)</f>
        <v>0</v>
      </c>
      <c r="I149" s="15">
        <f>VLOOKUP($A149,[1]Hoja1!$A$9:$AM$280,4,0)+VLOOKUP($A149,[1]Hoja1!$A$9:$AM$280,6,0)</f>
        <v>0</v>
      </c>
      <c r="J149" s="15">
        <f>VLOOKUP($A149,[1]Hoja1!$A$9:$AM$280,9,0)+VLOOKUP($A149,[1]Hoja1!$A$9:$AM$280,11,0)</f>
        <v>1202.8</v>
      </c>
      <c r="K149" s="16">
        <f t="shared" si="67"/>
        <v>8139.7</v>
      </c>
      <c r="L149" s="15">
        <f>VLOOKUP($A149,[1]Hoja1!$A$9:$AM$280,33,0)</f>
        <v>816.6</v>
      </c>
      <c r="M149" s="16">
        <f t="shared" si="68"/>
        <v>7323.0999999999995</v>
      </c>
    </row>
    <row r="150" spans="1:13" s="11" customFormat="1" ht="10.5" customHeight="1" x14ac:dyDescent="0.25">
      <c r="A150" s="12"/>
      <c r="B150" s="17"/>
      <c r="C150" s="14"/>
      <c r="D150" s="14"/>
      <c r="E150" s="15"/>
      <c r="F150" s="15"/>
      <c r="G150" s="14"/>
      <c r="H150" s="14"/>
      <c r="I150" s="14"/>
      <c r="J150" s="14"/>
      <c r="K150" s="16"/>
      <c r="L150" s="16"/>
      <c r="M150" s="16"/>
    </row>
    <row r="151" spans="1:13" s="11" customFormat="1" ht="17.25" customHeight="1" x14ac:dyDescent="0.25">
      <c r="A151" s="6" t="s">
        <v>252</v>
      </c>
      <c r="B151" s="7"/>
      <c r="C151" s="8"/>
      <c r="D151" s="8"/>
      <c r="E151" s="9"/>
      <c r="F151" s="9"/>
      <c r="G151" s="8"/>
      <c r="H151" s="8"/>
      <c r="I151" s="8"/>
      <c r="J151" s="8"/>
      <c r="K151" s="10"/>
      <c r="L151" s="10"/>
      <c r="M151" s="10"/>
    </row>
    <row r="152" spans="1:13" s="11" customFormat="1" ht="10.5" customHeight="1" x14ac:dyDescent="0.25">
      <c r="A152" s="22" t="s">
        <v>253</v>
      </c>
      <c r="B152" s="13" t="s">
        <v>254</v>
      </c>
      <c r="C152" s="23" t="s">
        <v>267</v>
      </c>
      <c r="D152" s="14" t="s">
        <v>192</v>
      </c>
      <c r="E152" s="15">
        <f t="shared" ref="E152:E158" si="69">+F152/30</f>
        <v>30</v>
      </c>
      <c r="F152" s="15">
        <f>VLOOKUP($A152,[1]Hoja1!$A$9:$AM$280,3,0)</f>
        <v>900</v>
      </c>
      <c r="G152" s="15">
        <f>VLOOKUP($A152,[1]Hoja1!$A$9:$AM$280,8,0)</f>
        <v>1315.07</v>
      </c>
      <c r="H152" s="15">
        <f>VLOOKUP($A152,[1]Hoja1!$A$9:$AM$280,5,0)+VLOOKUP($A152,[1]Hoja1!$A$9:$AM$280,7,0)</f>
        <v>184.11</v>
      </c>
      <c r="I152" s="15">
        <f>VLOOKUP($A152,[1]Hoja1!$A$9:$AM$280,4,0)+VLOOKUP($A152,[1]Hoja1!$A$9:$AM$280,6,0)</f>
        <v>526.03</v>
      </c>
      <c r="J152" s="15">
        <f>VLOOKUP($A152,[1]Hoja1!$A$9:$AM$280,9,0)+VLOOKUP($A152,[1]Hoja1!$A$9:$AM$280,11,0)</f>
        <v>570</v>
      </c>
      <c r="K152" s="16">
        <f t="shared" ref="K152" si="70">SUM(F152:J152)</f>
        <v>3495.21</v>
      </c>
      <c r="L152" s="15">
        <f>VLOOKUP($A152,[1]Hoja1!$A$9:$AM$280,33,0)</f>
        <v>-4</v>
      </c>
      <c r="M152" s="16">
        <f t="shared" ref="M152" si="71">+K152-L152</f>
        <v>3499.21</v>
      </c>
    </row>
    <row r="153" spans="1:13" s="11" customFormat="1" ht="10.5" customHeight="1" x14ac:dyDescent="0.25">
      <c r="A153" s="22" t="s">
        <v>255</v>
      </c>
      <c r="B153" s="13" t="s">
        <v>256</v>
      </c>
      <c r="C153" s="23" t="s">
        <v>267</v>
      </c>
      <c r="D153" s="14" t="s">
        <v>192</v>
      </c>
      <c r="E153" s="15">
        <f t="shared" si="69"/>
        <v>30</v>
      </c>
      <c r="F153" s="15">
        <f>VLOOKUP($A153,[1]Hoja1!$A$9:$AM$280,3,0)</f>
        <v>900</v>
      </c>
      <c r="G153" s="15">
        <f>VLOOKUP($A153,[1]Hoja1!$A$9:$AM$280,8,0)</f>
        <v>1315.07</v>
      </c>
      <c r="H153" s="15">
        <f>VLOOKUP($A153,[1]Hoja1!$A$9:$AM$280,5,0)+VLOOKUP($A153,[1]Hoja1!$A$9:$AM$280,7,0)</f>
        <v>184.11</v>
      </c>
      <c r="I153" s="15">
        <f>VLOOKUP($A153,[1]Hoja1!$A$9:$AM$280,4,0)+VLOOKUP($A153,[1]Hoja1!$A$9:$AM$280,6,0)</f>
        <v>526.03</v>
      </c>
      <c r="J153" s="15">
        <f>VLOOKUP($A153,[1]Hoja1!$A$9:$AM$280,9,0)+VLOOKUP($A153,[1]Hoja1!$A$9:$AM$280,11,0)</f>
        <v>570</v>
      </c>
      <c r="K153" s="16">
        <f t="shared" ref="K153:K158" si="72">SUM(F153:J153)</f>
        <v>3495.21</v>
      </c>
      <c r="L153" s="15">
        <f>VLOOKUP($A153,[1]Hoja1!$A$9:$AM$280,33,0)</f>
        <v>-4</v>
      </c>
      <c r="M153" s="16">
        <f t="shared" ref="M153:M158" si="73">+K153-L153</f>
        <v>3499.21</v>
      </c>
    </row>
    <row r="154" spans="1:13" s="11" customFormat="1" ht="10.5" customHeight="1" x14ac:dyDescent="0.25">
      <c r="A154" s="22" t="s">
        <v>257</v>
      </c>
      <c r="B154" s="13" t="s">
        <v>258</v>
      </c>
      <c r="C154" s="23" t="s">
        <v>267</v>
      </c>
      <c r="D154" s="14" t="s">
        <v>192</v>
      </c>
      <c r="E154" s="15">
        <f t="shared" si="69"/>
        <v>30</v>
      </c>
      <c r="F154" s="15">
        <f>VLOOKUP($A154,[1]Hoja1!$A$9:$AM$280,3,0)</f>
        <v>900</v>
      </c>
      <c r="G154" s="15">
        <f>VLOOKUP($A154,[1]Hoja1!$A$9:$AM$280,8,0)</f>
        <v>1315.07</v>
      </c>
      <c r="H154" s="15">
        <f>VLOOKUP($A154,[1]Hoja1!$A$9:$AM$280,5,0)+VLOOKUP($A154,[1]Hoja1!$A$9:$AM$280,7,0)</f>
        <v>184.11</v>
      </c>
      <c r="I154" s="15">
        <f>VLOOKUP($A154,[1]Hoja1!$A$9:$AM$280,4,0)+VLOOKUP($A154,[1]Hoja1!$A$9:$AM$280,6,0)</f>
        <v>526.03</v>
      </c>
      <c r="J154" s="15">
        <f>VLOOKUP($A154,[1]Hoja1!$A$9:$AM$280,9,0)+VLOOKUP($A154,[1]Hoja1!$A$9:$AM$280,11,0)</f>
        <v>570</v>
      </c>
      <c r="K154" s="16">
        <f t="shared" si="72"/>
        <v>3495.21</v>
      </c>
      <c r="L154" s="15">
        <f>VLOOKUP($A154,[1]Hoja1!$A$9:$AM$280,33,0)</f>
        <v>-4</v>
      </c>
      <c r="M154" s="16">
        <f t="shared" si="73"/>
        <v>3499.21</v>
      </c>
    </row>
    <row r="155" spans="1:13" s="11" customFormat="1" ht="10.5" customHeight="1" x14ac:dyDescent="0.25">
      <c r="A155" s="22" t="s">
        <v>259</v>
      </c>
      <c r="B155" s="13" t="s">
        <v>260</v>
      </c>
      <c r="C155" s="23" t="s">
        <v>267</v>
      </c>
      <c r="D155" s="14" t="s">
        <v>192</v>
      </c>
      <c r="E155" s="15">
        <f t="shared" si="69"/>
        <v>30</v>
      </c>
      <c r="F155" s="15">
        <f>VLOOKUP($A155,[1]Hoja1!$A$9:$AM$280,3,0)</f>
        <v>900</v>
      </c>
      <c r="G155" s="15">
        <f>VLOOKUP($A155,[1]Hoja1!$A$9:$AM$280,8,0)</f>
        <v>1315.07</v>
      </c>
      <c r="H155" s="15">
        <f>VLOOKUP($A155,[1]Hoja1!$A$9:$AM$280,5,0)+VLOOKUP($A155,[1]Hoja1!$A$9:$AM$280,7,0)</f>
        <v>184.11</v>
      </c>
      <c r="I155" s="15">
        <f>VLOOKUP($A155,[1]Hoja1!$A$9:$AM$280,4,0)+VLOOKUP($A155,[1]Hoja1!$A$9:$AM$280,6,0)</f>
        <v>526.03</v>
      </c>
      <c r="J155" s="15">
        <f>VLOOKUP($A155,[1]Hoja1!$A$9:$AM$280,9,0)+VLOOKUP($A155,[1]Hoja1!$A$9:$AM$280,11,0)</f>
        <v>570</v>
      </c>
      <c r="K155" s="16">
        <f t="shared" si="72"/>
        <v>3495.21</v>
      </c>
      <c r="L155" s="15">
        <f>VLOOKUP($A155,[1]Hoja1!$A$9:$AM$280,33,0)</f>
        <v>-4</v>
      </c>
      <c r="M155" s="16">
        <f t="shared" si="73"/>
        <v>3499.21</v>
      </c>
    </row>
    <row r="156" spans="1:13" s="11" customFormat="1" ht="10.5" customHeight="1" x14ac:dyDescent="0.25">
      <c r="A156" s="22" t="s">
        <v>261</v>
      </c>
      <c r="B156" s="13" t="s">
        <v>262</v>
      </c>
      <c r="C156" s="23" t="s">
        <v>267</v>
      </c>
      <c r="D156" s="14" t="s">
        <v>192</v>
      </c>
      <c r="E156" s="15">
        <f t="shared" si="69"/>
        <v>30</v>
      </c>
      <c r="F156" s="15">
        <f>VLOOKUP($A156,[1]Hoja1!$A$9:$AM$280,3,0)</f>
        <v>900</v>
      </c>
      <c r="G156" s="15">
        <f>VLOOKUP($A156,[1]Hoja1!$A$9:$AM$280,8,0)</f>
        <v>1315.07</v>
      </c>
      <c r="H156" s="15">
        <f>VLOOKUP($A156,[1]Hoja1!$A$9:$AM$280,5,0)+VLOOKUP($A156,[1]Hoja1!$A$9:$AM$280,7,0)</f>
        <v>184.11</v>
      </c>
      <c r="I156" s="15">
        <f>VLOOKUP($A156,[1]Hoja1!$A$9:$AM$280,4,0)+VLOOKUP($A156,[1]Hoja1!$A$9:$AM$280,6,0)</f>
        <v>526.03</v>
      </c>
      <c r="J156" s="15">
        <f>VLOOKUP($A156,[1]Hoja1!$A$9:$AM$280,9,0)+VLOOKUP($A156,[1]Hoja1!$A$9:$AM$280,11,0)</f>
        <v>570</v>
      </c>
      <c r="K156" s="16">
        <f t="shared" si="72"/>
        <v>3495.21</v>
      </c>
      <c r="L156" s="15">
        <f>VLOOKUP($A156,[1]Hoja1!$A$9:$AM$280,33,0)</f>
        <v>345.64</v>
      </c>
      <c r="M156" s="16">
        <f t="shared" si="73"/>
        <v>3149.57</v>
      </c>
    </row>
    <row r="157" spans="1:13" s="11" customFormat="1" ht="10.5" customHeight="1" x14ac:dyDescent="0.25">
      <c r="A157" s="22" t="s">
        <v>263</v>
      </c>
      <c r="B157" s="13" t="s">
        <v>264</v>
      </c>
      <c r="C157" s="23" t="s">
        <v>267</v>
      </c>
      <c r="D157" s="14" t="s">
        <v>192</v>
      </c>
      <c r="E157" s="15">
        <f t="shared" si="69"/>
        <v>30</v>
      </c>
      <c r="F157" s="15">
        <f>VLOOKUP($A157,[1]Hoja1!$A$9:$AM$280,3,0)</f>
        <v>900</v>
      </c>
      <c r="G157" s="15">
        <f>VLOOKUP($A157,[1]Hoja1!$A$9:$AM$280,8,0)</f>
        <v>1315.07</v>
      </c>
      <c r="H157" s="15">
        <f>VLOOKUP($A157,[1]Hoja1!$A$9:$AM$280,5,0)+VLOOKUP($A157,[1]Hoja1!$A$9:$AM$280,7,0)</f>
        <v>184.11</v>
      </c>
      <c r="I157" s="15">
        <f>VLOOKUP($A157,[1]Hoja1!$A$9:$AM$280,4,0)+VLOOKUP($A157,[1]Hoja1!$A$9:$AM$280,6,0)</f>
        <v>526.03</v>
      </c>
      <c r="J157" s="15">
        <f>VLOOKUP($A157,[1]Hoja1!$A$9:$AM$280,9,0)+VLOOKUP($A157,[1]Hoja1!$A$9:$AM$280,11,0)</f>
        <v>570</v>
      </c>
      <c r="K157" s="16">
        <f t="shared" si="72"/>
        <v>3495.21</v>
      </c>
      <c r="L157" s="15">
        <f>VLOOKUP($A157,[1]Hoja1!$A$9:$AM$280,33,0)</f>
        <v>-4</v>
      </c>
      <c r="M157" s="16">
        <f t="shared" si="73"/>
        <v>3499.21</v>
      </c>
    </row>
    <row r="158" spans="1:13" s="11" customFormat="1" ht="10.5" customHeight="1" x14ac:dyDescent="0.25">
      <c r="A158" s="22" t="s">
        <v>265</v>
      </c>
      <c r="B158" s="13" t="s">
        <v>266</v>
      </c>
      <c r="C158" s="23" t="s">
        <v>267</v>
      </c>
      <c r="D158" s="14" t="s">
        <v>192</v>
      </c>
      <c r="E158" s="15">
        <f t="shared" si="69"/>
        <v>15</v>
      </c>
      <c r="F158" s="15">
        <f>VLOOKUP($A158,[1]Hoja1!$A$9:$AM$280,3,0)</f>
        <v>450</v>
      </c>
      <c r="G158" s="15">
        <f>VLOOKUP($A158,[1]Hoja1!$A$9:$AM$280,8,0)</f>
        <v>1232.8800000000001</v>
      </c>
      <c r="H158" s="15">
        <f>VLOOKUP($A158,[1]Hoja1!$A$9:$AM$280,5,0)+VLOOKUP($A158,[1]Hoja1!$A$9:$AM$280,7,0)</f>
        <v>172.6</v>
      </c>
      <c r="I158" s="15">
        <f>VLOOKUP($A158,[1]Hoja1!$A$9:$AM$280,4,0)+VLOOKUP($A158,[1]Hoja1!$A$9:$AM$280,6,0)</f>
        <v>493.15</v>
      </c>
      <c r="J158" s="15">
        <f>VLOOKUP($A158,[1]Hoja1!$A$9:$AM$280,9,0)+VLOOKUP($A158,[1]Hoja1!$A$9:$AM$280,11,0)</f>
        <v>0</v>
      </c>
      <c r="K158" s="16">
        <f t="shared" si="72"/>
        <v>2348.63</v>
      </c>
      <c r="L158" s="15">
        <f>VLOOKUP($A158,[1]Hoja1!$A$9:$AM$280,33,0)</f>
        <v>-103.2</v>
      </c>
      <c r="M158" s="16">
        <f t="shared" si="73"/>
        <v>2451.83</v>
      </c>
    </row>
    <row r="159" spans="1:13" s="11" customFormat="1" ht="10.5" customHeight="1" x14ac:dyDescent="0.25">
      <c r="A159" s="12"/>
      <c r="B159" s="17"/>
      <c r="C159" s="14"/>
      <c r="D159" s="14"/>
      <c r="E159" s="15"/>
      <c r="F159" s="15"/>
      <c r="G159" s="14"/>
      <c r="H159" s="14"/>
      <c r="I159" s="14"/>
      <c r="J159" s="14"/>
      <c r="K159" s="16"/>
      <c r="L159" s="16"/>
      <c r="M159" s="16"/>
    </row>
    <row r="160" spans="1:13" s="11" customFormat="1" ht="17.25" customHeight="1" x14ac:dyDescent="0.25">
      <c r="A160" s="6" t="s">
        <v>114</v>
      </c>
      <c r="B160" s="7"/>
      <c r="C160" s="8"/>
      <c r="D160" s="8"/>
      <c r="E160" s="9"/>
      <c r="F160" s="9"/>
      <c r="G160" s="8"/>
      <c r="H160" s="8"/>
      <c r="I160" s="8"/>
      <c r="J160" s="8"/>
      <c r="K160" s="10"/>
      <c r="L160" s="10"/>
      <c r="M160" s="10"/>
    </row>
    <row r="161" spans="1:13" s="11" customFormat="1" ht="10.5" customHeight="1" x14ac:dyDescent="0.25">
      <c r="A161" s="22" t="s">
        <v>115</v>
      </c>
      <c r="B161" s="13" t="s">
        <v>116</v>
      </c>
      <c r="C161" s="23" t="s">
        <v>17</v>
      </c>
      <c r="D161" s="23" t="s">
        <v>18</v>
      </c>
      <c r="E161" s="15">
        <f t="shared" ref="E161" si="74">+F161/30</f>
        <v>148.6</v>
      </c>
      <c r="F161" s="15">
        <f>VLOOKUP($A161,[1]Hoja1!$A$9:$AM$280,3,0)</f>
        <v>4458</v>
      </c>
      <c r="G161" s="15">
        <f>VLOOKUP($A161,[1]Hoja1!$A$9:$AM$280,8,0)</f>
        <v>0</v>
      </c>
      <c r="H161" s="15">
        <f>VLOOKUP($A161,[1]Hoja1!$A$9:$AM$280,5,0)+VLOOKUP($A161,[1]Hoja1!$A$9:$AM$280,7,0)</f>
        <v>0</v>
      </c>
      <c r="I161" s="15">
        <f>VLOOKUP($A161,[1]Hoja1!$A$9:$AM$280,4,0)+VLOOKUP($A161,[1]Hoja1!$A$9:$AM$280,6,0)</f>
        <v>0</v>
      </c>
      <c r="J161" s="15">
        <f>VLOOKUP($A161,[1]Hoja1!$A$9:$AM$280,9,0)+VLOOKUP($A161,[1]Hoja1!$A$9:$AM$280,11,0)</f>
        <v>1842</v>
      </c>
      <c r="K161" s="16">
        <f>SUM(F161:J161)</f>
        <v>6300</v>
      </c>
      <c r="L161" s="15">
        <f>VLOOKUP($A161,[1]Hoja1!$A$9:$AM$280,33,0)</f>
        <v>331.76</v>
      </c>
      <c r="M161" s="16">
        <f>+K161-L161</f>
        <v>5968.24</v>
      </c>
    </row>
    <row r="162" spans="1:13" s="11" customFormat="1" ht="10.5" customHeight="1" x14ac:dyDescent="0.25">
      <c r="A162" s="12"/>
      <c r="B162" s="17"/>
      <c r="C162" s="14"/>
      <c r="D162" s="14"/>
      <c r="E162" s="15"/>
      <c r="F162" s="15"/>
      <c r="G162" s="14"/>
      <c r="H162" s="14"/>
      <c r="I162" s="14"/>
      <c r="J162" s="14"/>
      <c r="K162" s="16"/>
      <c r="L162" s="16"/>
      <c r="M162" s="16"/>
    </row>
    <row r="163" spans="1:13" s="11" customFormat="1" ht="17.25" customHeight="1" x14ac:dyDescent="0.25">
      <c r="A163" s="6" t="s">
        <v>117</v>
      </c>
      <c r="B163" s="7"/>
      <c r="C163" s="8"/>
      <c r="D163" s="8"/>
      <c r="E163" s="9"/>
      <c r="F163" s="9"/>
      <c r="G163" s="8"/>
      <c r="H163" s="8"/>
      <c r="I163" s="8"/>
      <c r="J163" s="8"/>
      <c r="K163" s="10"/>
      <c r="L163" s="10"/>
      <c r="M163" s="10"/>
    </row>
    <row r="164" spans="1:13" s="11" customFormat="1" ht="10.5" customHeight="1" x14ac:dyDescent="0.2">
      <c r="A164" s="29" t="s">
        <v>126</v>
      </c>
      <c r="B164" s="24" t="s">
        <v>119</v>
      </c>
      <c r="C164" s="23" t="s">
        <v>17</v>
      </c>
      <c r="D164" s="14" t="s">
        <v>192</v>
      </c>
      <c r="E164" s="15">
        <f t="shared" ref="E164" si="75">+F164/30</f>
        <v>141.69999999999999</v>
      </c>
      <c r="F164" s="15">
        <f>VLOOKUP($A164,[1]Hoja1!$A$9:$AM$280,3,0)</f>
        <v>4251</v>
      </c>
      <c r="G164" s="15">
        <f>VLOOKUP($A164,[1]Hoja1!$A$9:$AM$280,8,0)</f>
        <v>0</v>
      </c>
      <c r="H164" s="15">
        <f>VLOOKUP($A164,[1]Hoja1!$A$9:$AM$280,5,0)+VLOOKUP($A164,[1]Hoja1!$A$9:$AM$280,7,0)</f>
        <v>0</v>
      </c>
      <c r="I164" s="15">
        <f>VLOOKUP($A164,[1]Hoja1!$A$9:$AM$280,4,0)+VLOOKUP($A164,[1]Hoja1!$A$9:$AM$280,6,0)</f>
        <v>0</v>
      </c>
      <c r="J164" s="15">
        <f>VLOOKUP($A164,[1]Hoja1!$A$9:$AM$280,9,0)+VLOOKUP($A164,[1]Hoja1!$A$9:$AM$280,11,0)</f>
        <v>96</v>
      </c>
      <c r="K164" s="16">
        <f>SUM(F164:J164)</f>
        <v>4347</v>
      </c>
      <c r="L164" s="15">
        <f>VLOOKUP($A164,[1]Hoja1!$A$9:$AM$280,33,0)</f>
        <v>-127.72</v>
      </c>
      <c r="M164" s="16">
        <f>+K164-L164</f>
        <v>4474.72</v>
      </c>
    </row>
    <row r="165" spans="1:13" x14ac:dyDescent="0.25">
      <c r="K165" s="27"/>
      <c r="L165" s="27"/>
      <c r="M165" s="27"/>
    </row>
    <row r="166" spans="1:13" x14ac:dyDescent="0.25">
      <c r="K166" s="28">
        <f>SUM(K7:K164)</f>
        <v>1060598.6599999995</v>
      </c>
      <c r="L166" s="28">
        <f>SUM(L7:L164)</f>
        <v>181500.94000000003</v>
      </c>
      <c r="M166" s="28">
        <f>SUM(M7:M164)</f>
        <v>879097.72</v>
      </c>
    </row>
    <row r="167" spans="1:13" x14ac:dyDescent="0.2">
      <c r="K167" s="33"/>
      <c r="L167" s="34"/>
      <c r="M167" s="34"/>
    </row>
    <row r="168" spans="1:13" x14ac:dyDescent="0.2">
      <c r="K168" s="39">
        <v>1066898.6599999999</v>
      </c>
      <c r="L168" s="40">
        <v>181823.8</v>
      </c>
      <c r="M168" s="40">
        <v>885074.86</v>
      </c>
    </row>
    <row r="169" spans="1:13" x14ac:dyDescent="0.25">
      <c r="K169" s="28">
        <f>+K166-K168</f>
        <v>-6300.0000000004657</v>
      </c>
      <c r="L169" s="28">
        <f t="shared" ref="L169:M169" si="76">+L166-L168</f>
        <v>-322.85999999995693</v>
      </c>
      <c r="M169" s="28">
        <f t="shared" si="76"/>
        <v>-5977.140000000014</v>
      </c>
    </row>
    <row r="170" spans="1:13" ht="17.25" hidden="1" customHeight="1" x14ac:dyDescent="0.25"/>
    <row r="171" spans="1:13" ht="17.25" hidden="1" customHeight="1" x14ac:dyDescent="0.25">
      <c r="F171" s="26">
        <f>SUBTOTAL(109,F7:F170)</f>
        <v>747102.02</v>
      </c>
      <c r="J171" s="26"/>
      <c r="K171" s="26">
        <f>SUBTOTAL(109,K7:K170)</f>
        <v>3174795.9799999981</v>
      </c>
      <c r="L171" s="26">
        <f>SUBTOTAL(109,L7:L170)</f>
        <v>544126.14</v>
      </c>
      <c r="M171" s="26">
        <f>SUBTOTAL(109,M7:M170)</f>
        <v>2630669.84</v>
      </c>
    </row>
    <row r="172" spans="1:13" ht="17.25" hidden="1" customHeight="1" x14ac:dyDescent="0.2">
      <c r="F172" s="26">
        <f>+[2]Hoja1!$C$88</f>
        <v>496744</v>
      </c>
      <c r="K172" s="31">
        <v>776770.53</v>
      </c>
      <c r="L172" s="32">
        <v>137784.6</v>
      </c>
      <c r="M172" s="32">
        <v>638985.93000000005</v>
      </c>
    </row>
    <row r="173" spans="1:13" ht="17.25" hidden="1" customHeight="1" x14ac:dyDescent="0.25">
      <c r="F173" s="26">
        <f>+F171-F172</f>
        <v>250358.02000000002</v>
      </c>
      <c r="K173" s="28">
        <f>+K171-K172</f>
        <v>2398025.4499999983</v>
      </c>
      <c r="L173" s="30">
        <f>+L171-L172</f>
        <v>406341.54000000004</v>
      </c>
      <c r="M173" s="30">
        <f>+M171-M172</f>
        <v>1991683.9099999997</v>
      </c>
    </row>
    <row r="174" spans="1:13" ht="17.25" customHeight="1" x14ac:dyDescent="0.2">
      <c r="K174" s="35"/>
      <c r="L174" s="35"/>
      <c r="M174" s="35"/>
    </row>
    <row r="175" spans="1:13" ht="17.25" customHeight="1" x14ac:dyDescent="0.25">
      <c r="K175" s="30"/>
      <c r="L175" s="30"/>
      <c r="M175" s="30"/>
    </row>
    <row r="176" spans="1:13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  <row r="220" ht="17.25" customHeight="1" x14ac:dyDescent="0.25"/>
    <row r="221" ht="17.25" customHeight="1" x14ac:dyDescent="0.25"/>
    <row r="222" ht="17.25" customHeight="1" x14ac:dyDescent="0.25"/>
  </sheetData>
  <autoFilter ref="A6:M169" xr:uid="{00000000-0009-0000-0000-000000000000}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68">
    <cfRule type="cellIs" dxfId="1" priority="3" operator="lessThan">
      <formula>0</formula>
    </cfRule>
  </conditionalFormatting>
  <conditionalFormatting sqref="L168:M168">
    <cfRule type="cellIs" dxfId="0" priority="2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2019-06-26T21:08:16Z</dcterms:created>
  <dcterms:modified xsi:type="dcterms:W3CDTF">2021-11-26T20:00:02Z</dcterms:modified>
</cp:coreProperties>
</file>