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ARACELI\Transparencia\"/>
    </mc:Choice>
  </mc:AlternateContent>
  <bookViews>
    <workbookView xWindow="0" yWindow="0" windowWidth="24000" windowHeight="9180"/>
  </bookViews>
  <sheets>
    <sheet name="mayo" sheetId="1" r:id="rId1"/>
  </sheets>
  <externalReferences>
    <externalReference r:id="rId2"/>
    <externalReference r:id="rId3"/>
  </externalReferences>
  <definedNames>
    <definedName name="_xlnm._FilterDatabase" localSheetId="0" hidden="1">mayo!$A$6:$M$178</definedName>
    <definedName name="_xlnm.Print_Area" localSheetId="0">mayo!$A$1:$M$173</definedName>
    <definedName name="_xlnm.Print_Titles" localSheetId="0">mayo!$1:$6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E41" i="1" s="1"/>
  <c r="G41" i="1"/>
  <c r="H41" i="1"/>
  <c r="K41" i="1" s="1"/>
  <c r="M41" i="1" s="1"/>
  <c r="I41" i="1"/>
  <c r="J41" i="1"/>
  <c r="L41" i="1"/>
  <c r="L81" i="1"/>
  <c r="J81" i="1"/>
  <c r="I81" i="1"/>
  <c r="H81" i="1"/>
  <c r="G81" i="1"/>
  <c r="F81" i="1"/>
  <c r="E81" i="1" s="1"/>
  <c r="L80" i="1"/>
  <c r="J80" i="1"/>
  <c r="I80" i="1"/>
  <c r="H80" i="1"/>
  <c r="G80" i="1"/>
  <c r="F80" i="1"/>
  <c r="E80" i="1" s="1"/>
  <c r="L79" i="1"/>
  <c r="J79" i="1"/>
  <c r="I79" i="1"/>
  <c r="H79" i="1"/>
  <c r="G79" i="1"/>
  <c r="F79" i="1"/>
  <c r="F32" i="1"/>
  <c r="E32" i="1" s="1"/>
  <c r="G32" i="1"/>
  <c r="H32" i="1"/>
  <c r="I32" i="1"/>
  <c r="J32" i="1"/>
  <c r="L32" i="1"/>
  <c r="L40" i="1"/>
  <c r="J40" i="1"/>
  <c r="I40" i="1"/>
  <c r="H40" i="1"/>
  <c r="G40" i="1"/>
  <c r="F40" i="1"/>
  <c r="E40" i="1" s="1"/>
  <c r="L173" i="1"/>
  <c r="L170" i="1"/>
  <c r="L167" i="1"/>
  <c r="L166" i="1"/>
  <c r="L165" i="1"/>
  <c r="L164" i="1"/>
  <c r="L163" i="1"/>
  <c r="L162" i="1"/>
  <c r="L161" i="1"/>
  <c r="L160" i="1"/>
  <c r="L159" i="1"/>
  <c r="L158" i="1"/>
  <c r="L155" i="1"/>
  <c r="L154" i="1"/>
  <c r="L151" i="1"/>
  <c r="L148" i="1"/>
  <c r="L147" i="1"/>
  <c r="L146" i="1"/>
  <c r="L143" i="1"/>
  <c r="L142" i="1"/>
  <c r="L141" i="1"/>
  <c r="L140" i="1"/>
  <c r="L137" i="1"/>
  <c r="L136" i="1"/>
  <c r="L133" i="1"/>
  <c r="L132" i="1"/>
  <c r="L131" i="1"/>
  <c r="L130" i="1"/>
  <c r="L129" i="1"/>
  <c r="L128" i="1"/>
  <c r="L125" i="1"/>
  <c r="L122" i="1"/>
  <c r="L119" i="1"/>
  <c r="L118" i="1"/>
  <c r="L115" i="1"/>
  <c r="L112" i="1"/>
  <c r="L111" i="1"/>
  <c r="L108" i="1"/>
  <c r="L107" i="1"/>
  <c r="L106" i="1"/>
  <c r="L103" i="1"/>
  <c r="L99" i="1"/>
  <c r="L98" i="1"/>
  <c r="L97" i="1"/>
  <c r="L96" i="1"/>
  <c r="L95" i="1"/>
  <c r="L94" i="1"/>
  <c r="L93" i="1"/>
  <c r="L92" i="1"/>
  <c r="L89" i="1"/>
  <c r="L88" i="1"/>
  <c r="L87" i="1"/>
  <c r="L86" i="1"/>
  <c r="L85" i="1"/>
  <c r="L82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2" i="1"/>
  <c r="L51" i="1"/>
  <c r="L50" i="1"/>
  <c r="L49" i="1"/>
  <c r="L48" i="1"/>
  <c r="L45" i="1"/>
  <c r="L42" i="1"/>
  <c r="L39" i="1"/>
  <c r="L38" i="1"/>
  <c r="L37" i="1"/>
  <c r="L36" i="1"/>
  <c r="L35" i="1"/>
  <c r="L34" i="1"/>
  <c r="L33" i="1"/>
  <c r="L31" i="1"/>
  <c r="L30" i="1"/>
  <c r="L29" i="1"/>
  <c r="L28" i="1"/>
  <c r="L27" i="1"/>
  <c r="L24" i="1"/>
  <c r="L23" i="1"/>
  <c r="L22" i="1"/>
  <c r="L19" i="1"/>
  <c r="L16" i="1"/>
  <c r="L15" i="1"/>
  <c r="L14" i="1"/>
  <c r="L13" i="1"/>
  <c r="L12" i="1"/>
  <c r="L11" i="1"/>
  <c r="L10" i="1"/>
  <c r="L9" i="1"/>
  <c r="L8" i="1"/>
  <c r="J173" i="1"/>
  <c r="I173" i="1"/>
  <c r="H173" i="1"/>
  <c r="G173" i="1"/>
  <c r="F173" i="1"/>
  <c r="J170" i="1"/>
  <c r="I170" i="1"/>
  <c r="H170" i="1"/>
  <c r="G170" i="1"/>
  <c r="F170" i="1"/>
  <c r="J167" i="1"/>
  <c r="I167" i="1"/>
  <c r="H167" i="1"/>
  <c r="G167" i="1"/>
  <c r="F167" i="1"/>
  <c r="J166" i="1"/>
  <c r="I166" i="1"/>
  <c r="H166" i="1"/>
  <c r="G166" i="1"/>
  <c r="F166" i="1"/>
  <c r="J165" i="1"/>
  <c r="I165" i="1"/>
  <c r="H165" i="1"/>
  <c r="G165" i="1"/>
  <c r="F165" i="1"/>
  <c r="J164" i="1"/>
  <c r="I164" i="1"/>
  <c r="H164" i="1"/>
  <c r="G164" i="1"/>
  <c r="F164" i="1"/>
  <c r="J163" i="1"/>
  <c r="I163" i="1"/>
  <c r="H163" i="1"/>
  <c r="G163" i="1"/>
  <c r="F163" i="1"/>
  <c r="J162" i="1"/>
  <c r="I162" i="1"/>
  <c r="H162" i="1"/>
  <c r="G162" i="1"/>
  <c r="F162" i="1"/>
  <c r="J161" i="1"/>
  <c r="I161" i="1"/>
  <c r="H161" i="1"/>
  <c r="G161" i="1"/>
  <c r="F161" i="1"/>
  <c r="J160" i="1"/>
  <c r="I160" i="1"/>
  <c r="H160" i="1"/>
  <c r="G160" i="1"/>
  <c r="F160" i="1"/>
  <c r="J159" i="1"/>
  <c r="I159" i="1"/>
  <c r="H159" i="1"/>
  <c r="G159" i="1"/>
  <c r="F159" i="1"/>
  <c r="J158" i="1"/>
  <c r="I158" i="1"/>
  <c r="H158" i="1"/>
  <c r="G158" i="1"/>
  <c r="F158" i="1"/>
  <c r="J155" i="1"/>
  <c r="I155" i="1"/>
  <c r="H155" i="1"/>
  <c r="G155" i="1"/>
  <c r="F155" i="1"/>
  <c r="J154" i="1"/>
  <c r="I154" i="1"/>
  <c r="H154" i="1"/>
  <c r="G154" i="1"/>
  <c r="F154" i="1"/>
  <c r="J151" i="1"/>
  <c r="I151" i="1"/>
  <c r="H151" i="1"/>
  <c r="G151" i="1"/>
  <c r="F151" i="1"/>
  <c r="J148" i="1"/>
  <c r="I148" i="1"/>
  <c r="H148" i="1"/>
  <c r="G148" i="1"/>
  <c r="F148" i="1"/>
  <c r="J147" i="1"/>
  <c r="I147" i="1"/>
  <c r="H147" i="1"/>
  <c r="G147" i="1"/>
  <c r="F147" i="1"/>
  <c r="J146" i="1"/>
  <c r="I146" i="1"/>
  <c r="H146" i="1"/>
  <c r="G146" i="1"/>
  <c r="F146" i="1"/>
  <c r="J143" i="1"/>
  <c r="I143" i="1"/>
  <c r="H143" i="1"/>
  <c r="G143" i="1"/>
  <c r="F143" i="1"/>
  <c r="J142" i="1"/>
  <c r="I142" i="1"/>
  <c r="H142" i="1"/>
  <c r="G142" i="1"/>
  <c r="F142" i="1"/>
  <c r="J141" i="1"/>
  <c r="I141" i="1"/>
  <c r="H141" i="1"/>
  <c r="G141" i="1"/>
  <c r="F141" i="1"/>
  <c r="J140" i="1"/>
  <c r="I140" i="1"/>
  <c r="H140" i="1"/>
  <c r="G140" i="1"/>
  <c r="F140" i="1"/>
  <c r="J137" i="1"/>
  <c r="I137" i="1"/>
  <c r="H137" i="1"/>
  <c r="G137" i="1"/>
  <c r="F137" i="1"/>
  <c r="J136" i="1"/>
  <c r="I136" i="1"/>
  <c r="H136" i="1"/>
  <c r="G136" i="1"/>
  <c r="F136" i="1"/>
  <c r="J133" i="1"/>
  <c r="I133" i="1"/>
  <c r="H133" i="1"/>
  <c r="G133" i="1"/>
  <c r="F133" i="1"/>
  <c r="J132" i="1"/>
  <c r="I132" i="1"/>
  <c r="H132" i="1"/>
  <c r="G132" i="1"/>
  <c r="F132" i="1"/>
  <c r="J131" i="1"/>
  <c r="I131" i="1"/>
  <c r="H131" i="1"/>
  <c r="G131" i="1"/>
  <c r="F131" i="1"/>
  <c r="J130" i="1"/>
  <c r="I130" i="1"/>
  <c r="H130" i="1"/>
  <c r="G130" i="1"/>
  <c r="F130" i="1"/>
  <c r="J129" i="1"/>
  <c r="I129" i="1"/>
  <c r="H129" i="1"/>
  <c r="G129" i="1"/>
  <c r="F129" i="1"/>
  <c r="J128" i="1"/>
  <c r="I128" i="1"/>
  <c r="H128" i="1"/>
  <c r="G128" i="1"/>
  <c r="F128" i="1"/>
  <c r="J125" i="1"/>
  <c r="I125" i="1"/>
  <c r="H125" i="1"/>
  <c r="G125" i="1"/>
  <c r="F125" i="1"/>
  <c r="J122" i="1"/>
  <c r="I122" i="1"/>
  <c r="H122" i="1"/>
  <c r="G122" i="1"/>
  <c r="F122" i="1"/>
  <c r="J119" i="1"/>
  <c r="I119" i="1"/>
  <c r="H119" i="1"/>
  <c r="G119" i="1"/>
  <c r="F119" i="1"/>
  <c r="J118" i="1"/>
  <c r="I118" i="1"/>
  <c r="H118" i="1"/>
  <c r="G118" i="1"/>
  <c r="F118" i="1"/>
  <c r="J115" i="1"/>
  <c r="I115" i="1"/>
  <c r="H115" i="1"/>
  <c r="G115" i="1"/>
  <c r="F115" i="1"/>
  <c r="J112" i="1"/>
  <c r="I112" i="1"/>
  <c r="H112" i="1"/>
  <c r="G112" i="1"/>
  <c r="F112" i="1"/>
  <c r="J111" i="1"/>
  <c r="I111" i="1"/>
  <c r="H111" i="1"/>
  <c r="G111" i="1"/>
  <c r="F111" i="1"/>
  <c r="J108" i="1"/>
  <c r="I108" i="1"/>
  <c r="H108" i="1"/>
  <c r="G108" i="1"/>
  <c r="F108" i="1"/>
  <c r="J107" i="1"/>
  <c r="I107" i="1"/>
  <c r="H107" i="1"/>
  <c r="G107" i="1"/>
  <c r="F107" i="1"/>
  <c r="J106" i="1"/>
  <c r="I106" i="1"/>
  <c r="H106" i="1"/>
  <c r="G106" i="1"/>
  <c r="F106" i="1"/>
  <c r="J103" i="1"/>
  <c r="I103" i="1"/>
  <c r="H103" i="1"/>
  <c r="G103" i="1"/>
  <c r="F103" i="1"/>
  <c r="J99" i="1"/>
  <c r="I99" i="1"/>
  <c r="H99" i="1"/>
  <c r="G99" i="1"/>
  <c r="F99" i="1"/>
  <c r="J98" i="1"/>
  <c r="I98" i="1"/>
  <c r="H98" i="1"/>
  <c r="G98" i="1"/>
  <c r="F98" i="1"/>
  <c r="J97" i="1"/>
  <c r="I97" i="1"/>
  <c r="H97" i="1"/>
  <c r="G97" i="1"/>
  <c r="F97" i="1"/>
  <c r="J96" i="1"/>
  <c r="I96" i="1"/>
  <c r="H96" i="1"/>
  <c r="G96" i="1"/>
  <c r="F96" i="1"/>
  <c r="J95" i="1"/>
  <c r="I95" i="1"/>
  <c r="H95" i="1"/>
  <c r="G95" i="1"/>
  <c r="F95" i="1"/>
  <c r="J94" i="1"/>
  <c r="I94" i="1"/>
  <c r="H94" i="1"/>
  <c r="G94" i="1"/>
  <c r="F94" i="1"/>
  <c r="J93" i="1"/>
  <c r="I93" i="1"/>
  <c r="H93" i="1"/>
  <c r="G93" i="1"/>
  <c r="F93" i="1"/>
  <c r="J92" i="1"/>
  <c r="I92" i="1"/>
  <c r="H92" i="1"/>
  <c r="G92" i="1"/>
  <c r="F92" i="1"/>
  <c r="J89" i="1"/>
  <c r="I89" i="1"/>
  <c r="H89" i="1"/>
  <c r="G89" i="1"/>
  <c r="F89" i="1"/>
  <c r="J88" i="1"/>
  <c r="I88" i="1"/>
  <c r="H88" i="1"/>
  <c r="G88" i="1"/>
  <c r="F88" i="1"/>
  <c r="J87" i="1"/>
  <c r="I87" i="1"/>
  <c r="H87" i="1"/>
  <c r="G87" i="1"/>
  <c r="F87" i="1"/>
  <c r="J86" i="1"/>
  <c r="I86" i="1"/>
  <c r="H86" i="1"/>
  <c r="G86" i="1"/>
  <c r="F86" i="1"/>
  <c r="J85" i="1"/>
  <c r="I85" i="1"/>
  <c r="H85" i="1"/>
  <c r="G85" i="1"/>
  <c r="F85" i="1"/>
  <c r="J82" i="1"/>
  <c r="I82" i="1"/>
  <c r="H82" i="1"/>
  <c r="G82" i="1"/>
  <c r="F82" i="1"/>
  <c r="E82" i="1" s="1"/>
  <c r="J78" i="1"/>
  <c r="I78" i="1"/>
  <c r="H78" i="1"/>
  <c r="G78" i="1"/>
  <c r="F78" i="1"/>
  <c r="J77" i="1"/>
  <c r="I77" i="1"/>
  <c r="H77" i="1"/>
  <c r="G77" i="1"/>
  <c r="F77" i="1"/>
  <c r="J76" i="1"/>
  <c r="I76" i="1"/>
  <c r="H76" i="1"/>
  <c r="G76" i="1"/>
  <c r="F76" i="1"/>
  <c r="J75" i="1"/>
  <c r="I75" i="1"/>
  <c r="H75" i="1"/>
  <c r="G75" i="1"/>
  <c r="F75" i="1"/>
  <c r="J74" i="1"/>
  <c r="I74" i="1"/>
  <c r="H74" i="1"/>
  <c r="G74" i="1"/>
  <c r="F74" i="1"/>
  <c r="J73" i="1"/>
  <c r="I73" i="1"/>
  <c r="H73" i="1"/>
  <c r="G73" i="1"/>
  <c r="F73" i="1"/>
  <c r="J72" i="1"/>
  <c r="I72" i="1"/>
  <c r="H72" i="1"/>
  <c r="G72" i="1"/>
  <c r="F72" i="1"/>
  <c r="J71" i="1"/>
  <c r="I71" i="1"/>
  <c r="H71" i="1"/>
  <c r="G71" i="1"/>
  <c r="F71" i="1"/>
  <c r="J70" i="1"/>
  <c r="I70" i="1"/>
  <c r="H70" i="1"/>
  <c r="G70" i="1"/>
  <c r="F70" i="1"/>
  <c r="J69" i="1"/>
  <c r="I69" i="1"/>
  <c r="H69" i="1"/>
  <c r="G69" i="1"/>
  <c r="F69" i="1"/>
  <c r="J68" i="1"/>
  <c r="I68" i="1"/>
  <c r="H68" i="1"/>
  <c r="G68" i="1"/>
  <c r="F68" i="1"/>
  <c r="J67" i="1"/>
  <c r="I67" i="1"/>
  <c r="H67" i="1"/>
  <c r="G67" i="1"/>
  <c r="F67" i="1"/>
  <c r="J66" i="1"/>
  <c r="I66" i="1"/>
  <c r="H66" i="1"/>
  <c r="G66" i="1"/>
  <c r="F66" i="1"/>
  <c r="J65" i="1"/>
  <c r="I65" i="1"/>
  <c r="H65" i="1"/>
  <c r="G65" i="1"/>
  <c r="F65" i="1"/>
  <c r="J64" i="1"/>
  <c r="I64" i="1"/>
  <c r="H64" i="1"/>
  <c r="G64" i="1"/>
  <c r="F64" i="1"/>
  <c r="J63" i="1"/>
  <c r="I63" i="1"/>
  <c r="H63" i="1"/>
  <c r="G63" i="1"/>
  <c r="F63" i="1"/>
  <c r="J62" i="1"/>
  <c r="I62" i="1"/>
  <c r="H62" i="1"/>
  <c r="G62" i="1"/>
  <c r="F62" i="1"/>
  <c r="J61" i="1"/>
  <c r="I61" i="1"/>
  <c r="H61" i="1"/>
  <c r="G61" i="1"/>
  <c r="F61" i="1"/>
  <c r="J60" i="1"/>
  <c r="I60" i="1"/>
  <c r="H60" i="1"/>
  <c r="G60" i="1"/>
  <c r="F60" i="1"/>
  <c r="J59" i="1"/>
  <c r="I59" i="1"/>
  <c r="H59" i="1"/>
  <c r="G59" i="1"/>
  <c r="F59" i="1"/>
  <c r="J58" i="1"/>
  <c r="I58" i="1"/>
  <c r="H58" i="1"/>
  <c r="G58" i="1"/>
  <c r="F58" i="1"/>
  <c r="J57" i="1"/>
  <c r="I57" i="1"/>
  <c r="H57" i="1"/>
  <c r="G57" i="1"/>
  <c r="F57" i="1"/>
  <c r="J56" i="1"/>
  <c r="I56" i="1"/>
  <c r="H56" i="1"/>
  <c r="G56" i="1"/>
  <c r="F56" i="1"/>
  <c r="J55" i="1"/>
  <c r="I55" i="1"/>
  <c r="H55" i="1"/>
  <c r="G55" i="1"/>
  <c r="F55" i="1"/>
  <c r="J52" i="1"/>
  <c r="I52" i="1"/>
  <c r="H52" i="1"/>
  <c r="G52" i="1"/>
  <c r="F52" i="1"/>
  <c r="J51" i="1"/>
  <c r="I51" i="1"/>
  <c r="H51" i="1"/>
  <c r="G51" i="1"/>
  <c r="F51" i="1"/>
  <c r="J50" i="1"/>
  <c r="I50" i="1"/>
  <c r="H50" i="1"/>
  <c r="G50" i="1"/>
  <c r="F50" i="1"/>
  <c r="J49" i="1"/>
  <c r="I49" i="1"/>
  <c r="H49" i="1"/>
  <c r="G49" i="1"/>
  <c r="F49" i="1"/>
  <c r="J48" i="1"/>
  <c r="I48" i="1"/>
  <c r="H48" i="1"/>
  <c r="G48" i="1"/>
  <c r="F48" i="1"/>
  <c r="J45" i="1"/>
  <c r="I45" i="1"/>
  <c r="H45" i="1"/>
  <c r="G45" i="1"/>
  <c r="F45" i="1"/>
  <c r="J42" i="1"/>
  <c r="I42" i="1"/>
  <c r="H42" i="1"/>
  <c r="G42" i="1"/>
  <c r="F42" i="1"/>
  <c r="J39" i="1"/>
  <c r="I39" i="1"/>
  <c r="H39" i="1"/>
  <c r="G39" i="1"/>
  <c r="F39" i="1"/>
  <c r="J38" i="1"/>
  <c r="I38" i="1"/>
  <c r="H38" i="1"/>
  <c r="G38" i="1"/>
  <c r="F38" i="1"/>
  <c r="J37" i="1"/>
  <c r="I37" i="1"/>
  <c r="H37" i="1"/>
  <c r="G37" i="1"/>
  <c r="F37" i="1"/>
  <c r="J36" i="1"/>
  <c r="I36" i="1"/>
  <c r="H36" i="1"/>
  <c r="G36" i="1"/>
  <c r="F36" i="1"/>
  <c r="J35" i="1"/>
  <c r="I35" i="1"/>
  <c r="H35" i="1"/>
  <c r="G35" i="1"/>
  <c r="F35" i="1"/>
  <c r="J34" i="1"/>
  <c r="I34" i="1"/>
  <c r="H34" i="1"/>
  <c r="G34" i="1"/>
  <c r="F34" i="1"/>
  <c r="J33" i="1"/>
  <c r="I33" i="1"/>
  <c r="H33" i="1"/>
  <c r="G33" i="1"/>
  <c r="F33" i="1"/>
  <c r="J31" i="1"/>
  <c r="I31" i="1"/>
  <c r="H31" i="1"/>
  <c r="G31" i="1"/>
  <c r="F31" i="1"/>
  <c r="J30" i="1"/>
  <c r="I30" i="1"/>
  <c r="H30" i="1"/>
  <c r="G30" i="1"/>
  <c r="F30" i="1"/>
  <c r="J29" i="1"/>
  <c r="I29" i="1"/>
  <c r="H29" i="1"/>
  <c r="G29" i="1"/>
  <c r="F29" i="1"/>
  <c r="J28" i="1"/>
  <c r="I28" i="1"/>
  <c r="H28" i="1"/>
  <c r="G28" i="1"/>
  <c r="F28" i="1"/>
  <c r="J27" i="1"/>
  <c r="I27" i="1"/>
  <c r="H27" i="1"/>
  <c r="G27" i="1"/>
  <c r="F27" i="1"/>
  <c r="J24" i="1"/>
  <c r="I24" i="1"/>
  <c r="H24" i="1"/>
  <c r="G24" i="1"/>
  <c r="F24" i="1"/>
  <c r="J23" i="1"/>
  <c r="I23" i="1"/>
  <c r="H23" i="1"/>
  <c r="G23" i="1"/>
  <c r="F23" i="1"/>
  <c r="J22" i="1"/>
  <c r="I22" i="1"/>
  <c r="H22" i="1"/>
  <c r="G22" i="1"/>
  <c r="F22" i="1"/>
  <c r="J19" i="1"/>
  <c r="I19" i="1"/>
  <c r="H19" i="1"/>
  <c r="G19" i="1"/>
  <c r="F19" i="1"/>
  <c r="J16" i="1"/>
  <c r="I16" i="1"/>
  <c r="H16" i="1"/>
  <c r="G16" i="1"/>
  <c r="F16" i="1"/>
  <c r="J15" i="1"/>
  <c r="I15" i="1"/>
  <c r="H15" i="1"/>
  <c r="G15" i="1"/>
  <c r="F15" i="1"/>
  <c r="J14" i="1"/>
  <c r="I14" i="1"/>
  <c r="H14" i="1"/>
  <c r="G14" i="1"/>
  <c r="F14" i="1"/>
  <c r="J13" i="1"/>
  <c r="I13" i="1"/>
  <c r="H13" i="1"/>
  <c r="G13" i="1"/>
  <c r="F13" i="1"/>
  <c r="J12" i="1"/>
  <c r="I12" i="1"/>
  <c r="H12" i="1"/>
  <c r="G12" i="1"/>
  <c r="F12" i="1"/>
  <c r="J11" i="1"/>
  <c r="I11" i="1"/>
  <c r="H11" i="1"/>
  <c r="G11" i="1"/>
  <c r="F11" i="1"/>
  <c r="J10" i="1"/>
  <c r="I10" i="1"/>
  <c r="H10" i="1"/>
  <c r="G10" i="1"/>
  <c r="F10" i="1"/>
  <c r="J9" i="1"/>
  <c r="I9" i="1"/>
  <c r="H9" i="1"/>
  <c r="G9" i="1"/>
  <c r="F9" i="1"/>
  <c r="J8" i="1"/>
  <c r="I8" i="1"/>
  <c r="H8" i="1"/>
  <c r="G8" i="1"/>
  <c r="F8" i="1"/>
  <c r="K79" i="1" l="1"/>
  <c r="M79" i="1" s="1"/>
  <c r="K80" i="1"/>
  <c r="M80" i="1" s="1"/>
  <c r="E79" i="1"/>
  <c r="K81" i="1"/>
  <c r="M81" i="1" s="1"/>
  <c r="K32" i="1"/>
  <c r="M32" i="1" s="1"/>
  <c r="K40" i="1"/>
  <c r="M40" i="1" s="1"/>
  <c r="E78" i="1"/>
  <c r="E39" i="1"/>
  <c r="E147" i="1"/>
  <c r="E159" i="1"/>
  <c r="E160" i="1"/>
  <c r="E161" i="1"/>
  <c r="E162" i="1"/>
  <c r="E163" i="1"/>
  <c r="E164" i="1"/>
  <c r="E165" i="1"/>
  <c r="E166" i="1"/>
  <c r="E167" i="1"/>
  <c r="E155" i="1"/>
  <c r="E154" i="1"/>
  <c r="E38" i="1"/>
  <c r="E77" i="1"/>
  <c r="E76" i="1"/>
  <c r="E173" i="1"/>
  <c r="E170" i="1"/>
  <c r="E158" i="1"/>
  <c r="E151" i="1"/>
  <c r="E148" i="1"/>
  <c r="E146" i="1"/>
  <c r="E143" i="1"/>
  <c r="E142" i="1"/>
  <c r="E141" i="1"/>
  <c r="E140" i="1"/>
  <c r="E137" i="1"/>
  <c r="E136" i="1"/>
  <c r="E133" i="1"/>
  <c r="E132" i="1"/>
  <c r="E131" i="1"/>
  <c r="E130" i="1"/>
  <c r="E129" i="1"/>
  <c r="E128" i="1"/>
  <c r="E125" i="1"/>
  <c r="E122" i="1"/>
  <c r="E119" i="1"/>
  <c r="E118" i="1"/>
  <c r="E115" i="1"/>
  <c r="E112" i="1"/>
  <c r="E111" i="1"/>
  <c r="E108" i="1"/>
  <c r="E107" i="1"/>
  <c r="E106" i="1"/>
  <c r="E103" i="1"/>
  <c r="E99" i="1"/>
  <c r="E98" i="1"/>
  <c r="E97" i="1"/>
  <c r="E96" i="1"/>
  <c r="E95" i="1"/>
  <c r="E94" i="1"/>
  <c r="E93" i="1"/>
  <c r="E92" i="1"/>
  <c r="E89" i="1"/>
  <c r="E88" i="1"/>
  <c r="E87" i="1"/>
  <c r="E86" i="1"/>
  <c r="E85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2" i="1"/>
  <c r="E51" i="1"/>
  <c r="E50" i="1"/>
  <c r="E49" i="1"/>
  <c r="E48" i="1"/>
  <c r="E45" i="1"/>
  <c r="E42" i="1"/>
  <c r="E37" i="1"/>
  <c r="E36" i="1"/>
  <c r="E35" i="1"/>
  <c r="E34" i="1"/>
  <c r="E33" i="1"/>
  <c r="E31" i="1"/>
  <c r="E30" i="1"/>
  <c r="E29" i="1"/>
  <c r="E28" i="1"/>
  <c r="E27" i="1"/>
  <c r="E24" i="1"/>
  <c r="E23" i="1"/>
  <c r="E22" i="1"/>
  <c r="E19" i="1"/>
  <c r="E16" i="1"/>
  <c r="E15" i="1"/>
  <c r="E14" i="1"/>
  <c r="E13" i="1"/>
  <c r="E12" i="1"/>
  <c r="E11" i="1"/>
  <c r="E10" i="1"/>
  <c r="E9" i="1"/>
  <c r="E8" i="1"/>
  <c r="K78" i="1" l="1"/>
  <c r="M78" i="1" s="1"/>
  <c r="K39" i="1"/>
  <c r="M39" i="1" s="1"/>
  <c r="K147" i="1"/>
  <c r="M147" i="1" s="1"/>
  <c r="K166" i="1"/>
  <c r="M166" i="1" s="1"/>
  <c r="K173" i="1"/>
  <c r="K154" i="1"/>
  <c r="M154" i="1" s="1"/>
  <c r="K155" i="1"/>
  <c r="M155" i="1" s="1"/>
  <c r="K164" i="1"/>
  <c r="M164" i="1" s="1"/>
  <c r="K162" i="1"/>
  <c r="M162" i="1" s="1"/>
  <c r="K160" i="1"/>
  <c r="M160" i="1" s="1"/>
  <c r="K165" i="1"/>
  <c r="M165" i="1" s="1"/>
  <c r="K161" i="1"/>
  <c r="M161" i="1" s="1"/>
  <c r="K167" i="1"/>
  <c r="M167" i="1" s="1"/>
  <c r="K163" i="1"/>
  <c r="M163" i="1" s="1"/>
  <c r="K159" i="1"/>
  <c r="M159" i="1" s="1"/>
  <c r="K38" i="1"/>
  <c r="M38" i="1" s="1"/>
  <c r="K76" i="1"/>
  <c r="M76" i="1" s="1"/>
  <c r="K77" i="1"/>
  <c r="M77" i="1" s="1"/>
  <c r="K87" i="1"/>
  <c r="K146" i="1"/>
  <c r="K170" i="1"/>
  <c r="K140" i="1"/>
  <c r="K14" i="1"/>
  <c r="K112" i="1"/>
  <c r="K37" i="1"/>
  <c r="K49" i="1"/>
  <c r="K55" i="1"/>
  <c r="K56" i="1"/>
  <c r="K57" i="1"/>
  <c r="K58" i="1"/>
  <c r="K59" i="1"/>
  <c r="K63" i="1"/>
  <c r="K67" i="1"/>
  <c r="K71" i="1"/>
  <c r="K72" i="1"/>
  <c r="K73" i="1"/>
  <c r="K74" i="1"/>
  <c r="K75" i="1"/>
  <c r="K9" i="1"/>
  <c r="K10" i="1"/>
  <c r="K93" i="1"/>
  <c r="K97" i="1"/>
  <c r="K98" i="1"/>
  <c r="K99" i="1"/>
  <c r="K103" i="1"/>
  <c r="K106" i="1"/>
  <c r="K12" i="1"/>
  <c r="K22" i="1"/>
  <c r="K28" i="1"/>
  <c r="K29" i="1"/>
  <c r="K30" i="1"/>
  <c r="K31" i="1"/>
  <c r="K33" i="1"/>
  <c r="K122" i="1"/>
  <c r="K130" i="1"/>
  <c r="K131" i="1"/>
  <c r="K132" i="1"/>
  <c r="K133" i="1"/>
  <c r="K13" i="1"/>
  <c r="K34" i="1"/>
  <c r="K35" i="1"/>
  <c r="K36" i="1"/>
  <c r="K60" i="1"/>
  <c r="K61" i="1"/>
  <c r="K62" i="1"/>
  <c r="K82" i="1"/>
  <c r="K85" i="1"/>
  <c r="K86" i="1"/>
  <c r="K107" i="1"/>
  <c r="K108" i="1"/>
  <c r="K111" i="1"/>
  <c r="K136" i="1"/>
  <c r="K137" i="1"/>
  <c r="K19" i="1"/>
  <c r="K42" i="1"/>
  <c r="K45" i="1"/>
  <c r="K48" i="1"/>
  <c r="K64" i="1"/>
  <c r="K65" i="1"/>
  <c r="K66" i="1"/>
  <c r="K88" i="1"/>
  <c r="K89" i="1"/>
  <c r="K92" i="1"/>
  <c r="K115" i="1"/>
  <c r="K118" i="1"/>
  <c r="K119" i="1"/>
  <c r="K141" i="1"/>
  <c r="K142" i="1"/>
  <c r="K143" i="1"/>
  <c r="K15" i="1"/>
  <c r="K11" i="1"/>
  <c r="K16" i="1"/>
  <c r="K23" i="1"/>
  <c r="K24" i="1"/>
  <c r="K27" i="1"/>
  <c r="K50" i="1"/>
  <c r="K51" i="1"/>
  <c r="K52" i="1"/>
  <c r="K68" i="1"/>
  <c r="K69" i="1"/>
  <c r="K70" i="1"/>
  <c r="K94" i="1"/>
  <c r="K95" i="1"/>
  <c r="K96" i="1"/>
  <c r="K125" i="1"/>
  <c r="K128" i="1"/>
  <c r="K129" i="1"/>
  <c r="K148" i="1"/>
  <c r="K151" i="1"/>
  <c r="K158" i="1"/>
  <c r="M82" i="1" l="1"/>
  <c r="M73" i="1"/>
  <c r="M74" i="1"/>
  <c r="M75" i="1"/>
  <c r="M37" i="1" l="1"/>
  <c r="M30" i="1"/>
  <c r="M36" i="1"/>
  <c r="M33" i="1"/>
  <c r="M34" i="1"/>
  <c r="M29" i="1"/>
  <c r="M35" i="1"/>
  <c r="M42" i="1"/>
  <c r="M31" i="1"/>
  <c r="L175" i="1"/>
  <c r="M142" i="1"/>
  <c r="M97" i="1"/>
  <c r="M50" i="1"/>
  <c r="M51" i="1"/>
  <c r="M98" i="1"/>
  <c r="M103" i="1"/>
  <c r="M28" i="1" l="1"/>
  <c r="M49" i="1"/>
  <c r="M96" i="1"/>
  <c r="M19" i="1"/>
  <c r="M27" i="1"/>
  <c r="M52" i="1"/>
  <c r="M58" i="1"/>
  <c r="M62" i="1"/>
  <c r="M66" i="1"/>
  <c r="M70" i="1"/>
  <c r="M85" i="1"/>
  <c r="M89" i="1"/>
  <c r="M99" i="1"/>
  <c r="M108" i="1"/>
  <c r="M118" i="1"/>
  <c r="M128" i="1"/>
  <c r="M132" i="1"/>
  <c r="M137" i="1"/>
  <c r="M143" i="1"/>
  <c r="M158" i="1"/>
  <c r="M9" i="1"/>
  <c r="M13" i="1"/>
  <c r="M95" i="1"/>
  <c r="M14" i="1"/>
  <c r="M22" i="1"/>
  <c r="M55" i="1"/>
  <c r="M59" i="1"/>
  <c r="M63" i="1"/>
  <c r="M67" i="1"/>
  <c r="M71" i="1"/>
  <c r="M86" i="1"/>
  <c r="M92" i="1"/>
  <c r="M111" i="1"/>
  <c r="M119" i="1"/>
  <c r="M129" i="1"/>
  <c r="M133" i="1"/>
  <c r="M146" i="1"/>
  <c r="M10" i="1"/>
  <c r="M11" i="1"/>
  <c r="M15" i="1"/>
  <c r="M23" i="1"/>
  <c r="M45" i="1"/>
  <c r="M56" i="1"/>
  <c r="M60" i="1"/>
  <c r="M64" i="1"/>
  <c r="M68" i="1"/>
  <c r="M72" i="1"/>
  <c r="M87" i="1"/>
  <c r="M93" i="1"/>
  <c r="M106" i="1"/>
  <c r="M112" i="1"/>
  <c r="M122" i="1"/>
  <c r="M130" i="1"/>
  <c r="M140" i="1"/>
  <c r="M148" i="1"/>
  <c r="M170" i="1"/>
  <c r="M12" i="1"/>
  <c r="M16" i="1"/>
  <c r="M24" i="1"/>
  <c r="M48" i="1"/>
  <c r="M57" i="1"/>
  <c r="M61" i="1"/>
  <c r="M65" i="1"/>
  <c r="M69" i="1"/>
  <c r="M88" i="1"/>
  <c r="M94" i="1"/>
  <c r="M107" i="1"/>
  <c r="M115" i="1"/>
  <c r="M125" i="1"/>
  <c r="M131" i="1"/>
  <c r="M136" i="1"/>
  <c r="M141" i="1"/>
  <c r="M151" i="1"/>
  <c r="M173" i="1"/>
  <c r="K8" i="1" l="1"/>
  <c r="M8" i="1" l="1"/>
  <c r="M175" i="1" l="1"/>
  <c r="L178" i="1"/>
  <c r="F181" i="1" l="1"/>
  <c r="L180" i="1" l="1"/>
  <c r="L182" i="1" s="1"/>
  <c r="K175" i="1"/>
  <c r="K178" i="1" s="1"/>
  <c r="K180" i="1" l="1"/>
  <c r="K182" i="1" s="1"/>
  <c r="F180" i="1"/>
  <c r="F182" i="1" s="1"/>
  <c r="M178" i="1" l="1"/>
  <c r="M180" i="1" s="1"/>
  <c r="M182" i="1" s="1"/>
</calcChain>
</file>

<file path=xl/sharedStrings.xml><?xml version="1.0" encoding="utf-8"?>
<sst xmlns="http://schemas.openxmlformats.org/spreadsheetml/2006/main" count="510" uniqueCount="304">
  <si>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</si>
  <si>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</si>
  <si>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</si>
  <si>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</si>
  <si>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</si>
  <si>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</si>
  <si>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</si>
  <si>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</si>
  <si>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</si>
  <si>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</si>
  <si>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</si>
  <si>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</si>
  <si>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</si>
  <si>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</si>
  <si>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</si>
  <si>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</si>
  <si>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De León Corona Jane Vanessa</t>
  </si>
  <si>
    <t>Auxiliar Administrativo</t>
  </si>
  <si>
    <t>Sueldos</t>
  </si>
  <si>
    <t>00216</t>
  </si>
  <si>
    <t>Decena Hernandez Lizette</t>
  </si>
  <si>
    <t>00113</t>
  </si>
  <si>
    <t>Hernandez Murillo Jose Adrian</t>
  </si>
  <si>
    <t>00199</t>
  </si>
  <si>
    <t>Meza Arana Mayra Gisela</t>
  </si>
  <si>
    <t>Departamento 4104 CDE SECRETARIA GENERAL</t>
  </si>
  <si>
    <t>00023</t>
  </si>
  <si>
    <t>Santoyo Ramos María Guadalupe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</si>
  <si>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</si>
  <si>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</si>
  <si>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</si>
  <si>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</si>
  <si>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</si>
  <si>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</si>
  <si>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</si>
  <si>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</si>
  <si>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</si>
  <si>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</si>
  <si>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</si>
  <si>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</si>
  <si>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</si>
  <si>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</si>
  <si>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</si>
  <si>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</si>
  <si>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</si>
  <si>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</si>
  <si>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</si>
  <si>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</si>
  <si>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</si>
  <si>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00003</t>
  </si>
  <si>
    <t>Carbajal Ruvalcaba Ma.  De Jesús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</si>
  <si>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</si>
  <si>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</si>
  <si>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</si>
  <si>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</si>
  <si>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</si>
  <si>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</si>
  <si>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</si>
  <si>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Ramirez Gallegos Lorena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</si>
  <si>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</si>
  <si>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</si>
  <si>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</si>
  <si>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</si>
  <si>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</si>
  <si>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</si>
  <si>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</si>
  <si>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</si>
  <si>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</si>
  <si>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Reyes Granada Araceli Janeth</t>
  </si>
  <si>
    <t>00843</t>
  </si>
  <si>
    <t>Navarro Villa Lorena</t>
  </si>
  <si>
    <t>Larios Calvario Manuel</t>
  </si>
  <si>
    <t>Mantenimiento</t>
  </si>
  <si>
    <t>Luna Medrano Cesar Alejandro</t>
  </si>
  <si>
    <t>Departamento JUBILADOS</t>
  </si>
  <si>
    <t>Delgado Valenzuela Roberto</t>
  </si>
  <si>
    <t>Jubilado</t>
  </si>
  <si>
    <t>Rodriguez Ramirez Magdaleno</t>
  </si>
  <si>
    <t>Santillan Gonzalez Maria De La Paz</t>
  </si>
  <si>
    <t>Departamento 4105 CDE SECRETARIA DE ORGANIZACION</t>
  </si>
  <si>
    <t>00517</t>
  </si>
  <si>
    <t>Alvarado Rojas Mayra Alejandra</t>
  </si>
  <si>
    <t>00158</t>
  </si>
  <si>
    <t>Melendez Quezada Owen Mario</t>
  </si>
  <si>
    <t>Ortiz Mora Jose Alberto</t>
  </si>
  <si>
    <t>Departamento 4110 CDE SECRETARIA JURIDICA Y DE TRANSPARENCIA</t>
  </si>
  <si>
    <t>00195</t>
  </si>
  <si>
    <t>Murguia Escobedo Sandra Buenaventura</t>
  </si>
  <si>
    <t>Abogada</t>
  </si>
  <si>
    <t>Leon Guzman Maribel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</si>
  <si>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</si>
  <si>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</si>
  <si>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</si>
  <si>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</si>
  <si>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</si>
  <si>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</si>
  <si>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</si>
  <si>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</si>
  <si>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</si>
  <si>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</si>
  <si>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</si>
  <si>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</si>
  <si>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</si>
  <si>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Flores Diaz Maria De La Luz</t>
  </si>
  <si>
    <t>Departamento 4501 ORG CNC</t>
  </si>
  <si>
    <t>00156</t>
  </si>
  <si>
    <t>Carrillo Carrillo Sandra Luz</t>
  </si>
  <si>
    <t>00091</t>
  </si>
  <si>
    <t>Gonzalez Hernandez Javier</t>
  </si>
  <si>
    <t>00096</t>
  </si>
  <si>
    <t>Sanchez Sanchez Micaela</t>
  </si>
  <si>
    <t>Gonzalez Vizcaino Maria Lucia</t>
  </si>
  <si>
    <t>Departamento 4502 ORG CNOP</t>
  </si>
  <si>
    <t>00781</t>
  </si>
  <si>
    <t>Hernandez Diaz Genesis</t>
  </si>
  <si>
    <t>Departamento 4741 COM MUN GUADALAJARA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</si>
  <si>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</si>
  <si>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</si>
  <si>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</si>
  <si>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</si>
  <si>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</si>
  <si>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</si>
  <si>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00846</t>
  </si>
  <si>
    <t>Gonzalez Real Blanca Lucero</t>
  </si>
  <si>
    <t>00844</t>
  </si>
  <si>
    <t>00845</t>
  </si>
  <si>
    <t>Cuellar Hernández Rocío Elizabeth</t>
  </si>
  <si>
    <t>Ortiz Gallardo Yuri Ernestina</t>
  </si>
  <si>
    <t>00842</t>
  </si>
  <si>
    <t>Rivas Padilla  Margarita</t>
  </si>
  <si>
    <t>00873</t>
  </si>
  <si>
    <t>Mendez Salcedo Jorge Alberto</t>
  </si>
  <si>
    <t>Sub-Secretario de Finanzas</t>
  </si>
  <si>
    <t>00874</t>
  </si>
  <si>
    <t>Resendiz Mora Martha Dolores</t>
  </si>
  <si>
    <t>Secretaria de Comunicación Social</t>
  </si>
  <si>
    <t>Secretario de Organización</t>
  </si>
  <si>
    <t>Guerrero Torres Edgar Emmanuel</t>
  </si>
  <si>
    <t>Hernandez Garcia Ramiro</t>
  </si>
  <si>
    <t>Enriquez Sierra Juan Pablo</t>
  </si>
  <si>
    <t>Presidente</t>
  </si>
  <si>
    <t>Administrativo</t>
  </si>
  <si>
    <t>Departamento 4108 CDE SECRETARIA DE GESTION SOCIAL</t>
  </si>
  <si>
    <t>Departamento 4112 CDE SECRETARIA TECNICA DEL CPE</t>
  </si>
  <si>
    <t>Gonzalez Ramirez Miriam Noemi</t>
  </si>
  <si>
    <t>López Samano Claudia</t>
  </si>
  <si>
    <t>Iñiguez Ibarra Gustavo</t>
  </si>
  <si>
    <t>Secretario de Procesos Internos</t>
  </si>
  <si>
    <t>Departamento 4303 SECT FRENTE JUVENIL REVOLUCIONARIO</t>
  </si>
  <si>
    <t>Chavez Mora Jesus Armando</t>
  </si>
  <si>
    <t>Chavira Vargas Jose Trinidad</t>
  </si>
  <si>
    <t>Ayala  Rodriguez Eliazer</t>
  </si>
  <si>
    <t>Encargado</t>
  </si>
  <si>
    <t>Camiruaga López Monica Del Carmen</t>
  </si>
  <si>
    <t>Gil Medina Miriam Elyada</t>
  </si>
  <si>
    <t>Secretaria Juridica y de Tranparencia</t>
  </si>
  <si>
    <t>REMUNERACIONES DEL ORGANO ESTRUCTURA ORGANICA</t>
  </si>
  <si>
    <t>Dominguez Vazquez Fernando</t>
  </si>
  <si>
    <t>00856</t>
  </si>
  <si>
    <t>00865</t>
  </si>
  <si>
    <t>00866</t>
  </si>
  <si>
    <t>00067</t>
  </si>
  <si>
    <t>00869</t>
  </si>
  <si>
    <t>00863</t>
  </si>
  <si>
    <t>00855</t>
  </si>
  <si>
    <t>00857</t>
  </si>
  <si>
    <t>00837</t>
  </si>
  <si>
    <t>00870</t>
  </si>
  <si>
    <t>00864</t>
  </si>
  <si>
    <t>00868</t>
  </si>
  <si>
    <t>00871</t>
  </si>
  <si>
    <t>00849</t>
  </si>
  <si>
    <t>00853</t>
  </si>
  <si>
    <t>00848</t>
  </si>
  <si>
    <t>00858</t>
  </si>
  <si>
    <t>00839</t>
  </si>
  <si>
    <t>00840</t>
  </si>
  <si>
    <t>00861</t>
  </si>
  <si>
    <t>00862</t>
  </si>
  <si>
    <t>00838</t>
  </si>
  <si>
    <t>00876</t>
  </si>
  <si>
    <t>Perez Palacios Jorge Antonio</t>
  </si>
  <si>
    <t>00850</t>
  </si>
  <si>
    <t>Becerra Iñiguez Julio Ricardo</t>
  </si>
  <si>
    <t>Negrete Francisco</t>
  </si>
  <si>
    <t>Departamento 9115 CDE COORD DE ORG Y CONSERVACION DE ARCHI</t>
  </si>
  <si>
    <t>Encargado de Archivo de Concentracion</t>
  </si>
  <si>
    <t>Abogada-Asistente juridico en proteccion de datos</t>
  </si>
  <si>
    <t>00879</t>
  </si>
  <si>
    <t>00878</t>
  </si>
  <si>
    <t>Tovar Covarrubias Brianda Jackeline</t>
  </si>
  <si>
    <t>00881</t>
  </si>
  <si>
    <t>Vazquez Ochoa Ismael Isaac</t>
  </si>
  <si>
    <t>00880</t>
  </si>
  <si>
    <t>Macias Lopez Roberto</t>
  </si>
  <si>
    <t>Sueldo - Bruto  Mensual</t>
  </si>
  <si>
    <t xml:space="preserve">Sueldos </t>
  </si>
  <si>
    <t>00885</t>
  </si>
  <si>
    <t>Homs Tirado Maria Elena</t>
  </si>
  <si>
    <t>Secretario de Administracion y Finanzas</t>
  </si>
  <si>
    <t>00886</t>
  </si>
  <si>
    <t>Robles Limon Carlos Guillermo</t>
  </si>
  <si>
    <t>Zamora Vazquez Samuel Hector</t>
  </si>
  <si>
    <t>00163</t>
  </si>
  <si>
    <t>00887</t>
  </si>
  <si>
    <t>De Leon Meza Hugo Fidencio</t>
  </si>
  <si>
    <t>Subsecretario</t>
  </si>
  <si>
    <t>00889</t>
  </si>
  <si>
    <t>Rodriguez Orozco Luis Manuel</t>
  </si>
  <si>
    <t>00890</t>
  </si>
  <si>
    <t>Macias Velasco Gregorio</t>
  </si>
  <si>
    <t>00891</t>
  </si>
  <si>
    <t>Anguiano Santiago Jorge Alejandro</t>
  </si>
  <si>
    <t>00888</t>
  </si>
  <si>
    <t>Palacios Morquecho Ruben Efrain</t>
  </si>
  <si>
    <t>00906</t>
  </si>
  <si>
    <t>Topete Tovar Hector Gerardo Domingo</t>
  </si>
  <si>
    <t>00909</t>
  </si>
  <si>
    <t>Valdivia Torres Asunción Daniel</t>
  </si>
  <si>
    <t>00860</t>
  </si>
  <si>
    <t>De La Torre Gonzalez Juan Carlos</t>
  </si>
  <si>
    <t xml:space="preserve">Secretario </t>
  </si>
  <si>
    <t>00902</t>
  </si>
  <si>
    <t>Diaz Cervantes Oscar Ivan</t>
  </si>
  <si>
    <t>00905</t>
  </si>
  <si>
    <t>Ortiz Perez Jose De Jesus</t>
  </si>
  <si>
    <t>00912</t>
  </si>
  <si>
    <t>Cuevas Chacon Jose Luis</t>
  </si>
  <si>
    <t>00897</t>
  </si>
  <si>
    <t>Macias Baez David Eduardo</t>
  </si>
  <si>
    <t>00899</t>
  </si>
  <si>
    <t>Ayala Martinez Carlos Mitchel</t>
  </si>
  <si>
    <t>00903</t>
  </si>
  <si>
    <t>Pulido Marquez Maria Clauida</t>
  </si>
  <si>
    <t>00904</t>
  </si>
  <si>
    <t>Rosales Montes Jose Rosalio</t>
  </si>
  <si>
    <t>00907</t>
  </si>
  <si>
    <t>Reynoso Castellanos Lucia</t>
  </si>
  <si>
    <t>00908</t>
  </si>
  <si>
    <t>Martinez Garcia Alvaro</t>
  </si>
  <si>
    <t>00913</t>
  </si>
  <si>
    <t>Jimenez Villarroel Lisset Carolina</t>
  </si>
  <si>
    <t>00915</t>
  </si>
  <si>
    <t>Carrillo Vazquez Jose Manuel</t>
  </si>
  <si>
    <t>00910</t>
  </si>
  <si>
    <t>Rodriguez Prudencio Brenda Citlali</t>
  </si>
  <si>
    <t>00911</t>
  </si>
  <si>
    <t>Galaviz Hernandez Nayeli Alejandra</t>
  </si>
  <si>
    <t>00914</t>
  </si>
  <si>
    <t>Hermosillo Sandoval Valentin</t>
  </si>
  <si>
    <t>00931</t>
  </si>
  <si>
    <t>Gracian Cisneros Rosa Alicia</t>
  </si>
  <si>
    <t>00927</t>
  </si>
  <si>
    <t>Coronado Rojas Jenifer Yaneth</t>
  </si>
  <si>
    <t>00934</t>
  </si>
  <si>
    <t>Linares Villa Ruy Bernardo</t>
  </si>
  <si>
    <t>00918</t>
  </si>
  <si>
    <t>Obregon Estudillo Johana Lizbeth</t>
  </si>
  <si>
    <t>00933</t>
  </si>
  <si>
    <t>Gallardo Flores Emmanuel Alejandro</t>
  </si>
  <si>
    <t>00917</t>
  </si>
  <si>
    <t>Plazola Gomez Lucia Mercedes</t>
  </si>
  <si>
    <t>Departamento 9116 CDE ACTIVISMO</t>
  </si>
  <si>
    <t>00919</t>
  </si>
  <si>
    <t>Santana Becerra Daisy Janet</t>
  </si>
  <si>
    <t>00920</t>
  </si>
  <si>
    <t>Gonzalez Trujillo Yuriria</t>
  </si>
  <si>
    <t>00921</t>
  </si>
  <si>
    <t>Magallon Cueto Juan Manuel</t>
  </si>
  <si>
    <t>00922</t>
  </si>
  <si>
    <t>Cabrales Venegas Yazmin</t>
  </si>
  <si>
    <t>00923</t>
  </si>
  <si>
    <t>Brambila Garcia  Claudia Mireya</t>
  </si>
  <si>
    <t>00924</t>
  </si>
  <si>
    <t>Sanchez Orta Gustavo Jesus</t>
  </si>
  <si>
    <t>00925</t>
  </si>
  <si>
    <t>Chagollan Trujillo Haide</t>
  </si>
  <si>
    <t>00928</t>
  </si>
  <si>
    <t>Zazueta Gonzalez Valeria Alexandra</t>
  </si>
  <si>
    <t>00929</t>
  </si>
  <si>
    <t>Hernandez Ornelas Paola Dominique</t>
  </si>
  <si>
    <t>00930</t>
  </si>
  <si>
    <t>Loreto Saldivar Karla Alejandra</t>
  </si>
  <si>
    <t>Auxiliar</t>
  </si>
  <si>
    <t>00935</t>
  </si>
  <si>
    <t>Ruiz Nuño Martha Guadalupe</t>
  </si>
  <si>
    <t>00916</t>
  </si>
  <si>
    <t>Valencia Clemente  Jesus</t>
  </si>
  <si>
    <t>00932</t>
  </si>
  <si>
    <t>Hernandez Ororzco Michel Cecilia</t>
  </si>
  <si>
    <t>MAYO DE 2021</t>
  </si>
  <si>
    <t>00066</t>
  </si>
  <si>
    <t>Guerrero Cordero Benjamin</t>
  </si>
  <si>
    <t>Sub Secretario Accion Electoral</t>
  </si>
  <si>
    <t>00901</t>
  </si>
  <si>
    <t>Padilla Cruz Margarita</t>
  </si>
  <si>
    <t>00936</t>
  </si>
  <si>
    <t>Hernandez Arriaga Erik Daniel</t>
  </si>
  <si>
    <t>00937</t>
  </si>
  <si>
    <t>Nuño Flores Juan Carlos</t>
  </si>
  <si>
    <t>00938</t>
  </si>
  <si>
    <t>Guzman Rodriguez Maria Filomena</t>
  </si>
  <si>
    <t>00939</t>
  </si>
  <si>
    <t>Cantu Perez Jose Manuel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</si>
</sst>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3">
    <xf numFmtId="0" fontId="0" fillId="0" borderId="0"/>
    <xf numFmtId="43" fontId="12" fillId="0" borderId="0" applyFont="0" applyFill="0" applyBorder="0" applyAlignment="0" applyProtection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14" fillId="0" borderId="0" xfId="0" applyFont="1" applyAlignment="1">
      <alignment vertical="center"/>
    </xf>
    <xf numFmtId="0" fontId="15" fillId="0" borderId="0" xfId="0" applyFont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16" fillId="3" borderId="2" xfId="0" applyNumberFormat="1" applyFont="1" applyFill="1" applyBorder="1" applyAlignment="1">
      <alignment horizontal="left" vertical="center"/>
    </xf>
    <xf numFmtId="0" fontId="18" fillId="3" borderId="2" xfId="0" applyFont="1" applyFill="1" applyBorder="1" applyAlignment="1">
      <alignment vertical="center"/>
    </xf>
    <xf numFmtId="0" fontId="18" fillId="3" borderId="2" xfId="0" applyFont="1" applyFill="1" applyBorder="1" applyAlignment="1">
      <alignment horizontal="center" vertical="center"/>
    </xf>
    <xf numFmtId="43" fontId="18" fillId="3" borderId="2" xfId="1" applyFont="1" applyFill="1" applyBorder="1" applyAlignment="1">
      <alignment horizontal="center" vertical="center"/>
    </xf>
    <xf numFmtId="40" fontId="18" fillId="3" borderId="2" xfId="1" applyNumberFormat="1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49" fontId="17" fillId="0" borderId="2" xfId="0" applyNumberFormat="1" applyFont="1" applyBorder="1" applyAlignment="1">
      <alignment horizontal="center" vertical="center"/>
    </xf>
    <xf numFmtId="0" fontId="17" fillId="0" borderId="2" xfId="0" applyFont="1" applyFill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43" fontId="17" fillId="0" borderId="2" xfId="1" applyFont="1" applyBorder="1" applyAlignment="1">
      <alignment horizontal="center" vertical="center"/>
    </xf>
    <xf numFmtId="40" fontId="17" fillId="0" borderId="2" xfId="1" applyNumberFormat="1" applyFont="1" applyBorder="1" applyAlignment="1">
      <alignment horizontal="right" vertical="center"/>
    </xf>
    <xf numFmtId="0" fontId="17" fillId="0" borderId="2" xfId="0" applyFont="1" applyBorder="1" applyAlignment="1">
      <alignment vertical="center"/>
    </xf>
    <xf numFmtId="49" fontId="19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49" fontId="19" fillId="0" borderId="2" xfId="0" applyNumberFormat="1" applyFont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49" fontId="17" fillId="0" borderId="0" xfId="0" applyNumberFormat="1" applyFont="1" applyAlignment="1">
      <alignment horizontal="left" vertical="center"/>
    </xf>
    <xf numFmtId="43" fontId="17" fillId="0" borderId="0" xfId="1" applyFont="1" applyAlignment="1">
      <alignment horizontal="center" vertical="center"/>
    </xf>
    <xf numFmtId="40" fontId="19" fillId="0" borderId="0" xfId="1" applyNumberFormat="1" applyFont="1" applyAlignment="1">
      <alignment horizontal="right" vertical="center"/>
    </xf>
    <xf numFmtId="40" fontId="17" fillId="0" borderId="0" xfId="1" applyNumberFormat="1" applyFont="1" applyAlignment="1">
      <alignment horizontal="right" vertical="center"/>
    </xf>
    <xf numFmtId="49" fontId="20" fillId="0" borderId="0" xfId="0" applyNumberFormat="1" applyFont="1"/>
    <xf numFmtId="43" fontId="17" fillId="0" borderId="0" xfId="1" applyFont="1" applyAlignment="1">
      <alignment horizontal="right" vertical="center"/>
    </xf>
    <xf numFmtId="164" fontId="21" fillId="0" borderId="0" xfId="4" applyNumberFormat="1" applyFont="1"/>
    <xf numFmtId="164" fontId="21" fillId="0" borderId="0" xfId="4" applyNumberFormat="1" applyFont="1"/>
    <xf numFmtId="164" fontId="21" fillId="0" borderId="0" xfId="6" applyNumberFormat="1" applyFont="1"/>
    <xf numFmtId="164" fontId="21" fillId="0" borderId="0" xfId="7" applyNumberFormat="1" applyFont="1"/>
    <xf numFmtId="164" fontId="21" fillId="0" borderId="0" xfId="0" applyNumberFormat="1" applyFont="1"/>
    <xf numFmtId="49" fontId="17" fillId="0" borderId="0" xfId="0" applyNumberFormat="1" applyFont="1" applyBorder="1" applyAlignment="1">
      <alignment horizontal="center" vertical="center"/>
    </xf>
    <xf numFmtId="164" fontId="20" fillId="0" borderId="0" xfId="11" applyNumberFormat="1" applyFont="1"/>
    <xf numFmtId="49" fontId="20" fillId="0" borderId="0" xfId="11" applyNumberFormat="1" applyFont="1"/>
    <xf numFmtId="164" fontId="21" fillId="0" borderId="0" xfId="12" applyNumberFormat="1" applyFont="1"/>
    <xf numFmtId="164" fontId="21" fillId="0" borderId="0" xfId="12" applyNumberFormat="1" applyFont="1"/>
    <xf numFmtId="40" fontId="16" fillId="2" borderId="1" xfId="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7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</cellXfs>
  <cellStyles count="13">
    <cellStyle name="Millares" xfId="1" builtinId="3"/>
    <cellStyle name="Normal" xfId="0" builtinId="0"/>
    <cellStyle name="Normal 10" xfId="10"/>
    <cellStyle name="Normal 11" xfId="11"/>
    <cellStyle name="Normal 12" xfId="12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11%20NOVIEMBRE%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05%20MAYO%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88">
          <cell r="C88">
            <v>496744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1">
          <cell r="A11" t="str">
            <v xml:space="preserve">    Reg. Pat. IMSS:  B9010102109</v>
          </cell>
        </row>
        <row r="13">
          <cell r="A13" t="str">
            <v>Departamento 0 (Ninguno)</v>
          </cell>
        </row>
        <row r="14">
          <cell r="A14" t="str">
            <v>00932</v>
          </cell>
          <cell r="B14" t="str">
            <v>Hernandez Ororzco Michel Cecilia</v>
          </cell>
          <cell r="C14">
            <v>4500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2500</v>
          </cell>
          <cell r="L14">
            <v>0</v>
          </cell>
          <cell r="M14">
            <v>0</v>
          </cell>
          <cell r="N14">
            <v>0</v>
          </cell>
          <cell r="O14">
            <v>7000</v>
          </cell>
          <cell r="P14">
            <v>0</v>
          </cell>
          <cell r="Q14">
            <v>0</v>
          </cell>
          <cell r="R14">
            <v>0</v>
          </cell>
          <cell r="S14">
            <v>-250.2</v>
          </cell>
          <cell r="T14">
            <v>0</v>
          </cell>
          <cell r="U14">
            <v>491.22</v>
          </cell>
          <cell r="V14">
            <v>0</v>
          </cell>
          <cell r="W14">
            <v>241.02</v>
          </cell>
          <cell r="X14">
            <v>138.68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379.7</v>
          </cell>
          <cell r="AK14">
            <v>6620.3</v>
          </cell>
          <cell r="AL14">
            <v>102.18</v>
          </cell>
          <cell r="AM14">
            <v>183.92</v>
          </cell>
        </row>
        <row r="15">
          <cell r="A15" t="str">
            <v>Total Depto</v>
          </cell>
          <cell r="C15" t="str">
            <v xml:space="preserve">  -----------------------</v>
          </cell>
          <cell r="D15" t="str">
            <v xml:space="preserve">  -----------------------</v>
          </cell>
          <cell r="E15" t="str">
            <v xml:space="preserve">  -----------------------</v>
          </cell>
          <cell r="F15" t="str">
            <v xml:space="preserve">  -----------------------</v>
          </cell>
          <cell r="G15" t="str">
            <v xml:space="preserve">  -----------------------</v>
          </cell>
          <cell r="H15" t="str">
            <v xml:space="preserve">  -----------------------</v>
          </cell>
          <cell r="I15" t="str">
            <v xml:space="preserve">  -----------------------</v>
          </cell>
          <cell r="J15" t="str">
            <v xml:space="preserve">  -----------------------</v>
          </cell>
          <cell r="K15" t="str">
            <v xml:space="preserve">  -----------------------</v>
          </cell>
          <cell r="L15" t="str">
            <v xml:space="preserve">  -----------------------</v>
          </cell>
          <cell r="M15" t="str">
            <v xml:space="preserve">  -----------------------</v>
          </cell>
          <cell r="N15" t="str">
            <v xml:space="preserve">  -----------------------</v>
          </cell>
          <cell r="O15" t="str">
            <v xml:space="preserve">  -----------------------</v>
          </cell>
          <cell r="P15" t="str">
            <v xml:space="preserve">  -----------------------</v>
          </cell>
          <cell r="Q15" t="str">
            <v xml:space="preserve">  -----------------------</v>
          </cell>
          <cell r="R15" t="str">
            <v xml:space="preserve">  -----------------------</v>
          </cell>
          <cell r="S15" t="str">
            <v xml:space="preserve">  -----------------------</v>
          </cell>
          <cell r="T15" t="str">
            <v xml:space="preserve">  -----------------------</v>
          </cell>
          <cell r="U15" t="str">
            <v xml:space="preserve">  -----------------------</v>
          </cell>
          <cell r="V15" t="str">
            <v xml:space="preserve">  -----------------------</v>
          </cell>
          <cell r="W15" t="str">
            <v xml:space="preserve">  -----------------------</v>
          </cell>
          <cell r="X15" t="str">
            <v xml:space="preserve">  -----------------------</v>
          </cell>
          <cell r="Y15" t="str">
            <v xml:space="preserve">  -----------------------</v>
          </cell>
          <cell r="Z15" t="str">
            <v xml:space="preserve">  -----------------------</v>
          </cell>
          <cell r="AA15" t="str">
            <v xml:space="preserve">  -----------------------</v>
          </cell>
          <cell r="AB15" t="str">
            <v xml:space="preserve">  -----------------------</v>
          </cell>
          <cell r="AC15" t="str">
            <v xml:space="preserve">  -----------------------</v>
          </cell>
          <cell r="AD15" t="str">
            <v xml:space="preserve">  -----------------------</v>
          </cell>
          <cell r="AE15" t="str">
            <v xml:space="preserve">  -----------------------</v>
          </cell>
          <cell r="AF15" t="str">
            <v xml:space="preserve">  -----------------------</v>
          </cell>
          <cell r="AG15" t="str">
            <v xml:space="preserve">  -----------------------</v>
          </cell>
          <cell r="AH15" t="str">
            <v xml:space="preserve">  -----------------------</v>
          </cell>
          <cell r="AI15" t="str">
            <v xml:space="preserve">  -----------------------</v>
          </cell>
          <cell r="AJ15" t="str">
            <v xml:space="preserve">  -----------------------</v>
          </cell>
          <cell r="AK15" t="str">
            <v xml:space="preserve">  -----------------------</v>
          </cell>
          <cell r="AL15" t="str">
            <v xml:space="preserve">  -----------------------</v>
          </cell>
          <cell r="AM15" t="str">
            <v xml:space="preserve">  -----------------------</v>
          </cell>
        </row>
        <row r="16">
          <cell r="C16">
            <v>4500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2500</v>
          </cell>
          <cell r="L16">
            <v>0</v>
          </cell>
          <cell r="M16">
            <v>0</v>
          </cell>
          <cell r="N16">
            <v>0</v>
          </cell>
          <cell r="O16">
            <v>7000</v>
          </cell>
          <cell r="P16">
            <v>0</v>
          </cell>
          <cell r="Q16">
            <v>0</v>
          </cell>
          <cell r="R16">
            <v>0</v>
          </cell>
          <cell r="S16">
            <v>-250.2</v>
          </cell>
          <cell r="T16">
            <v>0</v>
          </cell>
          <cell r="U16">
            <v>491.22</v>
          </cell>
          <cell r="V16">
            <v>0</v>
          </cell>
          <cell r="W16">
            <v>241.02</v>
          </cell>
          <cell r="X16">
            <v>138.68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379.7</v>
          </cell>
          <cell r="AK16">
            <v>6620.3</v>
          </cell>
          <cell r="AL16">
            <v>102.18</v>
          </cell>
          <cell r="AM16">
            <v>183.92</v>
          </cell>
        </row>
        <row r="18">
          <cell r="A18" t="str">
            <v>Departamento 4 SECRETARIA DE ADMINISTRACION Y FINANZAS</v>
          </cell>
        </row>
        <row r="19">
          <cell r="A19" t="str">
            <v>00885</v>
          </cell>
          <cell r="B19" t="str">
            <v>Homs Tirado Maria Elena</v>
          </cell>
          <cell r="C19">
            <v>10440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6989.48</v>
          </cell>
          <cell r="L19">
            <v>0</v>
          </cell>
          <cell r="M19">
            <v>0</v>
          </cell>
          <cell r="N19">
            <v>0</v>
          </cell>
          <cell r="O19">
            <v>17429.48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2300.7399999999998</v>
          </cell>
          <cell r="V19">
            <v>0</v>
          </cell>
          <cell r="W19">
            <v>2300.7399999999998</v>
          </cell>
          <cell r="X19">
            <v>499.94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2800.68</v>
          </cell>
          <cell r="AK19">
            <v>14628.8</v>
          </cell>
          <cell r="AL19">
            <v>335.62</v>
          </cell>
          <cell r="AM19">
            <v>604.12</v>
          </cell>
        </row>
        <row r="20">
          <cell r="A20" t="str">
            <v>00886</v>
          </cell>
          <cell r="B20" t="str">
            <v>Robles Limon Carlos Guillermo</v>
          </cell>
          <cell r="C20">
            <v>4500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6940</v>
          </cell>
          <cell r="L20">
            <v>0</v>
          </cell>
          <cell r="M20">
            <v>0</v>
          </cell>
          <cell r="N20">
            <v>0</v>
          </cell>
          <cell r="O20">
            <v>11440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1082.1199999999999</v>
          </cell>
          <cell r="V20">
            <v>0</v>
          </cell>
          <cell r="W20">
            <v>1082.1199999999999</v>
          </cell>
          <cell r="X20">
            <v>254.4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1336.52</v>
          </cell>
          <cell r="AK20">
            <v>10103.48</v>
          </cell>
          <cell r="AL20">
            <v>180.78</v>
          </cell>
          <cell r="AM20">
            <v>325.42</v>
          </cell>
        </row>
        <row r="21">
          <cell r="A21" t="str">
            <v>Total Depto</v>
          </cell>
          <cell r="C21" t="str">
            <v xml:space="preserve">  -----------------------</v>
          </cell>
          <cell r="D21" t="str">
            <v xml:space="preserve">  -----------------------</v>
          </cell>
          <cell r="E21" t="str">
            <v xml:space="preserve">  -----------------------</v>
          </cell>
          <cell r="F21" t="str">
            <v xml:space="preserve">  -----------------------</v>
          </cell>
          <cell r="G21" t="str">
            <v xml:space="preserve">  -----------------------</v>
          </cell>
          <cell r="H21" t="str">
            <v xml:space="preserve">  -----------------------</v>
          </cell>
          <cell r="I21" t="str">
            <v xml:space="preserve">  -----------------------</v>
          </cell>
          <cell r="J21" t="str">
            <v xml:space="preserve">  -----------------------</v>
          </cell>
          <cell r="K21" t="str">
            <v xml:space="preserve">  -----------------------</v>
          </cell>
          <cell r="L21" t="str">
            <v xml:space="preserve">  -----------------------</v>
          </cell>
          <cell r="M21" t="str">
            <v xml:space="preserve">  -----------------------</v>
          </cell>
          <cell r="N21" t="str">
            <v xml:space="preserve">  -----------------------</v>
          </cell>
          <cell r="O21" t="str">
            <v xml:space="preserve">  -----------------------</v>
          </cell>
          <cell r="P21" t="str">
            <v xml:space="preserve">  -----------------------</v>
          </cell>
          <cell r="Q21" t="str">
            <v xml:space="preserve">  -----------------------</v>
          </cell>
          <cell r="R21" t="str">
            <v xml:space="preserve">  -----------------------</v>
          </cell>
          <cell r="S21" t="str">
            <v xml:space="preserve">  -----------------------</v>
          </cell>
          <cell r="T21" t="str">
            <v xml:space="preserve">  -----------------------</v>
          </cell>
          <cell r="U21" t="str">
            <v xml:space="preserve">  -----------------------</v>
          </cell>
          <cell r="V21" t="str">
            <v xml:space="preserve">  -----------------------</v>
          </cell>
          <cell r="W21" t="str">
            <v xml:space="preserve">  -----------------------</v>
          </cell>
          <cell r="X21" t="str">
            <v xml:space="preserve">  -----------------------</v>
          </cell>
          <cell r="Y21" t="str">
            <v xml:space="preserve">  -----------------------</v>
          </cell>
          <cell r="Z21" t="str">
            <v xml:space="preserve">  -----------------------</v>
          </cell>
          <cell r="AA21" t="str">
            <v xml:space="preserve">  -----------------------</v>
          </cell>
          <cell r="AB21" t="str">
            <v xml:space="preserve">  -----------------------</v>
          </cell>
          <cell r="AC21" t="str">
            <v xml:space="preserve">  -----------------------</v>
          </cell>
          <cell r="AD21" t="str">
            <v xml:space="preserve">  -----------------------</v>
          </cell>
          <cell r="AE21" t="str">
            <v xml:space="preserve">  -----------------------</v>
          </cell>
          <cell r="AF21" t="str">
            <v xml:space="preserve">  -----------------------</v>
          </cell>
          <cell r="AG21" t="str">
            <v xml:space="preserve">  -----------------------</v>
          </cell>
          <cell r="AH21" t="str">
            <v xml:space="preserve">  -----------------------</v>
          </cell>
          <cell r="AI21" t="str">
            <v xml:space="preserve">  -----------------------</v>
          </cell>
          <cell r="AJ21" t="str">
            <v xml:space="preserve">  -----------------------</v>
          </cell>
          <cell r="AK21" t="str">
            <v xml:space="preserve">  -----------------------</v>
          </cell>
          <cell r="AL21" t="str">
            <v xml:space="preserve">  -----------------------</v>
          </cell>
          <cell r="AM21" t="str">
            <v xml:space="preserve">  -----------------------</v>
          </cell>
        </row>
        <row r="22">
          <cell r="C22">
            <v>14940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13929.48</v>
          </cell>
          <cell r="L22">
            <v>0</v>
          </cell>
          <cell r="M22">
            <v>0</v>
          </cell>
          <cell r="N22">
            <v>0</v>
          </cell>
          <cell r="O22">
            <v>28869.48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3382.86</v>
          </cell>
          <cell r="V22">
            <v>0</v>
          </cell>
          <cell r="W22">
            <v>3382.86</v>
          </cell>
          <cell r="X22">
            <v>754.34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4137.2</v>
          </cell>
          <cell r="AK22">
            <v>24732.28</v>
          </cell>
          <cell r="AL22">
            <v>516.4</v>
          </cell>
          <cell r="AM22">
            <v>929.54</v>
          </cell>
        </row>
        <row r="24">
          <cell r="A24" t="str">
            <v>Departamento 13 JUBILADOS Y TERCERA E</v>
          </cell>
        </row>
        <row r="25">
          <cell r="A25" t="str">
            <v>00067</v>
          </cell>
          <cell r="B25" t="str">
            <v>Flores Diaz Maria De La Luz</v>
          </cell>
          <cell r="C25">
            <v>4251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4251</v>
          </cell>
          <cell r="P25">
            <v>0</v>
          </cell>
          <cell r="Q25">
            <v>0</v>
          </cell>
          <cell r="R25">
            <v>0</v>
          </cell>
          <cell r="S25">
            <v>-377.42</v>
          </cell>
          <cell r="T25">
            <v>-133.86000000000001</v>
          </cell>
          <cell r="U25">
            <v>243.58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-133.86000000000001</v>
          </cell>
          <cell r="AK25">
            <v>4384.8599999999997</v>
          </cell>
          <cell r="AL25">
            <v>116.72</v>
          </cell>
          <cell r="AM25">
            <v>210.12</v>
          </cell>
        </row>
        <row r="26">
          <cell r="A26" t="str">
            <v>00845</v>
          </cell>
          <cell r="B26" t="str">
            <v>Santillan Gonzalez Maria De La Paz</v>
          </cell>
          <cell r="C26">
            <v>4251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4251</v>
          </cell>
          <cell r="P26">
            <v>0</v>
          </cell>
          <cell r="Q26">
            <v>0</v>
          </cell>
          <cell r="R26">
            <v>0</v>
          </cell>
          <cell r="S26">
            <v>-377.42</v>
          </cell>
          <cell r="T26">
            <v>-133.86000000000001</v>
          </cell>
          <cell r="U26">
            <v>243.58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-133.86000000000001</v>
          </cell>
          <cell r="AK26">
            <v>4384.8599999999997</v>
          </cell>
          <cell r="AL26">
            <v>116.72</v>
          </cell>
          <cell r="AM26">
            <v>210.12</v>
          </cell>
        </row>
        <row r="27">
          <cell r="A27" t="str">
            <v>00846</v>
          </cell>
          <cell r="B27" t="str">
            <v>Rodriguez Ramirez Magdaleno</v>
          </cell>
          <cell r="C27">
            <v>4251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4251</v>
          </cell>
          <cell r="P27">
            <v>0</v>
          </cell>
          <cell r="Q27">
            <v>0</v>
          </cell>
          <cell r="R27">
            <v>0</v>
          </cell>
          <cell r="S27">
            <v>-377.42</v>
          </cell>
          <cell r="T27">
            <v>-133.86000000000001</v>
          </cell>
          <cell r="U27">
            <v>243.58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-133.86000000000001</v>
          </cell>
          <cell r="AK27">
            <v>4384.8599999999997</v>
          </cell>
          <cell r="AL27">
            <v>116.72</v>
          </cell>
          <cell r="AM27">
            <v>210.12</v>
          </cell>
        </row>
        <row r="28">
          <cell r="A28" t="str">
            <v>00857</v>
          </cell>
          <cell r="B28" t="str">
            <v>Delgado Valenzuela Roberto</v>
          </cell>
          <cell r="C28">
            <v>5334.6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5334.6</v>
          </cell>
          <cell r="P28">
            <v>0</v>
          </cell>
          <cell r="Q28">
            <v>0</v>
          </cell>
          <cell r="R28">
            <v>0</v>
          </cell>
          <cell r="S28">
            <v>-290.76</v>
          </cell>
          <cell r="T28">
            <v>0</v>
          </cell>
          <cell r="U28">
            <v>312.92</v>
          </cell>
          <cell r="V28">
            <v>0</v>
          </cell>
          <cell r="W28">
            <v>22.16</v>
          </cell>
          <cell r="X28">
            <v>146.5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168.66</v>
          </cell>
          <cell r="AK28">
            <v>5165.9399999999996</v>
          </cell>
          <cell r="AL28">
            <v>107.94</v>
          </cell>
          <cell r="AM28">
            <v>194.3</v>
          </cell>
        </row>
        <row r="29">
          <cell r="A29" t="str">
            <v>Total Depto</v>
          </cell>
          <cell r="C29" t="str">
            <v xml:space="preserve">  -----------------------</v>
          </cell>
          <cell r="D29" t="str">
            <v xml:space="preserve">  -----------------------</v>
          </cell>
          <cell r="E29" t="str">
            <v xml:space="preserve">  -----------------------</v>
          </cell>
          <cell r="F29" t="str">
            <v xml:space="preserve">  -----------------------</v>
          </cell>
          <cell r="G29" t="str">
            <v xml:space="preserve">  -----------------------</v>
          </cell>
          <cell r="H29" t="str">
            <v xml:space="preserve">  -----------------------</v>
          </cell>
          <cell r="I29" t="str">
            <v xml:space="preserve">  -----------------------</v>
          </cell>
          <cell r="J29" t="str">
            <v xml:space="preserve">  -----------------------</v>
          </cell>
          <cell r="K29" t="str">
            <v xml:space="preserve">  -----------------------</v>
          </cell>
          <cell r="L29" t="str">
            <v xml:space="preserve">  -----------------------</v>
          </cell>
          <cell r="M29" t="str">
            <v xml:space="preserve">  -----------------------</v>
          </cell>
          <cell r="N29" t="str">
            <v xml:space="preserve">  -----------------------</v>
          </cell>
          <cell r="O29" t="str">
            <v xml:space="preserve">  -----------------------</v>
          </cell>
          <cell r="P29" t="str">
            <v xml:space="preserve">  -----------------------</v>
          </cell>
          <cell r="Q29" t="str">
            <v xml:space="preserve">  -----------------------</v>
          </cell>
          <cell r="R29" t="str">
            <v xml:space="preserve">  -----------------------</v>
          </cell>
          <cell r="S29" t="str">
            <v xml:space="preserve">  -----------------------</v>
          </cell>
          <cell r="T29" t="str">
            <v xml:space="preserve">  -----------------------</v>
          </cell>
          <cell r="U29" t="str">
            <v xml:space="preserve">  -----------------------</v>
          </cell>
          <cell r="V29" t="str">
            <v xml:space="preserve">  -----------------------</v>
          </cell>
          <cell r="W29" t="str">
            <v xml:space="preserve">  -----------------------</v>
          </cell>
          <cell r="X29" t="str">
            <v xml:space="preserve">  -----------------------</v>
          </cell>
          <cell r="Y29" t="str">
            <v xml:space="preserve">  -----------------------</v>
          </cell>
          <cell r="Z29" t="str">
            <v xml:space="preserve">  -----------------------</v>
          </cell>
          <cell r="AA29" t="str">
            <v xml:space="preserve">  -----------------------</v>
          </cell>
          <cell r="AB29" t="str">
            <v xml:space="preserve">  -----------------------</v>
          </cell>
          <cell r="AC29" t="str">
            <v xml:space="preserve">  -----------------------</v>
          </cell>
          <cell r="AD29" t="str">
            <v xml:space="preserve">  -----------------------</v>
          </cell>
          <cell r="AE29" t="str">
            <v xml:space="preserve">  -----------------------</v>
          </cell>
          <cell r="AF29" t="str">
            <v xml:space="preserve">  -----------------------</v>
          </cell>
          <cell r="AG29" t="str">
            <v xml:space="preserve">  -----------------------</v>
          </cell>
          <cell r="AH29" t="str">
            <v xml:space="preserve">  -----------------------</v>
          </cell>
          <cell r="AI29" t="str">
            <v xml:space="preserve">  -----------------------</v>
          </cell>
          <cell r="AJ29" t="str">
            <v xml:space="preserve">  -----------------------</v>
          </cell>
          <cell r="AK29" t="str">
            <v xml:space="preserve">  -----------------------</v>
          </cell>
          <cell r="AL29" t="str">
            <v xml:space="preserve">  -----------------------</v>
          </cell>
          <cell r="AM29" t="str">
            <v xml:space="preserve">  -----------------------</v>
          </cell>
        </row>
        <row r="30">
          <cell r="C30">
            <v>18087.599999999999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18087.599999999999</v>
          </cell>
          <cell r="P30">
            <v>0</v>
          </cell>
          <cell r="Q30">
            <v>0</v>
          </cell>
          <cell r="R30">
            <v>0</v>
          </cell>
          <cell r="S30">
            <v>-1423.02</v>
          </cell>
          <cell r="T30">
            <v>-401.58</v>
          </cell>
          <cell r="U30">
            <v>1043.6600000000001</v>
          </cell>
          <cell r="V30">
            <v>0</v>
          </cell>
          <cell r="W30">
            <v>22.16</v>
          </cell>
          <cell r="X30">
            <v>146.5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-232.92</v>
          </cell>
          <cell r="AK30">
            <v>18320.52</v>
          </cell>
          <cell r="AL30">
            <v>458.1</v>
          </cell>
          <cell r="AM30">
            <v>824.66</v>
          </cell>
        </row>
        <row r="32">
          <cell r="A32" t="str">
            <v>Departamento 17 OMPRI</v>
          </cell>
        </row>
        <row r="33">
          <cell r="A33" t="str">
            <v>00156</v>
          </cell>
          <cell r="B33" t="str">
            <v>Carrillo Carrillo Sandra Luz</v>
          </cell>
          <cell r="C33">
            <v>7918.2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7918.2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591.12</v>
          </cell>
          <cell r="V33">
            <v>0</v>
          </cell>
          <cell r="W33">
            <v>591.12</v>
          </cell>
          <cell r="X33">
            <v>221.8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812.92</v>
          </cell>
          <cell r="AK33">
            <v>7105.28</v>
          </cell>
          <cell r="AL33">
            <v>160.22</v>
          </cell>
          <cell r="AM33">
            <v>288.38</v>
          </cell>
        </row>
        <row r="34">
          <cell r="A34" t="str">
            <v>Total Depto</v>
          </cell>
          <cell r="C34" t="str">
            <v xml:space="preserve">  -----------------------</v>
          </cell>
          <cell r="D34" t="str">
            <v xml:space="preserve">  -----------------------</v>
          </cell>
          <cell r="E34" t="str">
            <v xml:space="preserve">  -----------------------</v>
          </cell>
          <cell r="F34" t="str">
            <v xml:space="preserve">  -----------------------</v>
          </cell>
          <cell r="G34" t="str">
            <v xml:space="preserve">  -----------------------</v>
          </cell>
          <cell r="H34" t="str">
            <v xml:space="preserve">  -----------------------</v>
          </cell>
          <cell r="I34" t="str">
            <v xml:space="preserve">  -----------------------</v>
          </cell>
          <cell r="J34" t="str">
            <v xml:space="preserve">  -----------------------</v>
          </cell>
          <cell r="K34" t="str">
            <v xml:space="preserve">  -----------------------</v>
          </cell>
          <cell r="L34" t="str">
            <v xml:space="preserve">  -----------------------</v>
          </cell>
          <cell r="M34" t="str">
            <v xml:space="preserve">  -----------------------</v>
          </cell>
          <cell r="N34" t="str">
            <v xml:space="preserve">  -----------------------</v>
          </cell>
          <cell r="O34" t="str">
            <v xml:space="preserve">  -----------------------</v>
          </cell>
          <cell r="P34" t="str">
            <v xml:space="preserve">  -----------------------</v>
          </cell>
          <cell r="Q34" t="str">
            <v xml:space="preserve">  -----------------------</v>
          </cell>
          <cell r="R34" t="str">
            <v xml:space="preserve">  -----------------------</v>
          </cell>
          <cell r="S34" t="str">
            <v xml:space="preserve">  -----------------------</v>
          </cell>
          <cell r="T34" t="str">
            <v xml:space="preserve">  -----------------------</v>
          </cell>
          <cell r="U34" t="str">
            <v xml:space="preserve">  -----------------------</v>
          </cell>
          <cell r="V34" t="str">
            <v xml:space="preserve">  -----------------------</v>
          </cell>
          <cell r="W34" t="str">
            <v xml:space="preserve">  -----------------------</v>
          </cell>
          <cell r="X34" t="str">
            <v xml:space="preserve">  -----------------------</v>
          </cell>
          <cell r="Y34" t="str">
            <v xml:space="preserve">  -----------------------</v>
          </cell>
          <cell r="Z34" t="str">
            <v xml:space="preserve">  -----------------------</v>
          </cell>
          <cell r="AA34" t="str">
            <v xml:space="preserve">  -----------------------</v>
          </cell>
          <cell r="AB34" t="str">
            <v xml:space="preserve">  -----------------------</v>
          </cell>
          <cell r="AC34" t="str">
            <v xml:space="preserve">  -----------------------</v>
          </cell>
          <cell r="AD34" t="str">
            <v xml:space="preserve">  -----------------------</v>
          </cell>
          <cell r="AE34" t="str">
            <v xml:space="preserve">  -----------------------</v>
          </cell>
          <cell r="AF34" t="str">
            <v xml:space="preserve">  -----------------------</v>
          </cell>
          <cell r="AG34" t="str">
            <v xml:space="preserve">  -----------------------</v>
          </cell>
          <cell r="AH34" t="str">
            <v xml:space="preserve">  -----------------------</v>
          </cell>
          <cell r="AI34" t="str">
            <v xml:space="preserve">  -----------------------</v>
          </cell>
          <cell r="AJ34" t="str">
            <v xml:space="preserve">  -----------------------</v>
          </cell>
          <cell r="AK34" t="str">
            <v xml:space="preserve">  -----------------------</v>
          </cell>
          <cell r="AL34" t="str">
            <v xml:space="preserve">  -----------------------</v>
          </cell>
          <cell r="AM34" t="str">
            <v xml:space="preserve">  -----------------------</v>
          </cell>
        </row>
        <row r="35">
          <cell r="C35">
            <v>7918.2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7918.2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591.12</v>
          </cell>
          <cell r="V35">
            <v>0</v>
          </cell>
          <cell r="W35">
            <v>591.12</v>
          </cell>
          <cell r="X35">
            <v>221.8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812.92</v>
          </cell>
          <cell r="AK35">
            <v>7105.28</v>
          </cell>
          <cell r="AL35">
            <v>160.22</v>
          </cell>
          <cell r="AM35">
            <v>288.38</v>
          </cell>
        </row>
        <row r="37">
          <cell r="A37" t="str">
            <v>Departamento 24 SECRETARIA GRAL</v>
          </cell>
        </row>
        <row r="38">
          <cell r="A38" t="str">
            <v>00874</v>
          </cell>
          <cell r="B38" t="str">
            <v>Camiruaga Lopez Monica Del Carmen</v>
          </cell>
          <cell r="C38">
            <v>6000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2705.1</v>
          </cell>
          <cell r="L38">
            <v>0</v>
          </cell>
          <cell r="M38">
            <v>0</v>
          </cell>
          <cell r="N38">
            <v>0</v>
          </cell>
          <cell r="O38">
            <v>8705.1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676.74</v>
          </cell>
          <cell r="V38">
            <v>0</v>
          </cell>
          <cell r="W38">
            <v>676.74</v>
          </cell>
          <cell r="X38">
            <v>236.6</v>
          </cell>
          <cell r="Y38">
            <v>3000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3913.34</v>
          </cell>
          <cell r="AK38">
            <v>4791.76</v>
          </cell>
          <cell r="AL38">
            <v>169.54</v>
          </cell>
          <cell r="AM38">
            <v>305.18</v>
          </cell>
        </row>
        <row r="39">
          <cell r="A39" t="str">
            <v>Total Depto</v>
          </cell>
          <cell r="C39" t="str">
            <v xml:space="preserve">  -----------------------</v>
          </cell>
          <cell r="D39" t="str">
            <v xml:space="preserve">  -----------------------</v>
          </cell>
          <cell r="E39" t="str">
            <v xml:space="preserve">  -----------------------</v>
          </cell>
          <cell r="F39" t="str">
            <v xml:space="preserve">  -----------------------</v>
          </cell>
          <cell r="G39" t="str">
            <v xml:space="preserve">  -----------------------</v>
          </cell>
          <cell r="H39" t="str">
            <v xml:space="preserve">  -----------------------</v>
          </cell>
          <cell r="I39" t="str">
            <v xml:space="preserve">  -----------------------</v>
          </cell>
          <cell r="J39" t="str">
            <v xml:space="preserve">  -----------------------</v>
          </cell>
          <cell r="K39" t="str">
            <v xml:space="preserve">  -----------------------</v>
          </cell>
          <cell r="L39" t="str">
            <v xml:space="preserve">  -----------------------</v>
          </cell>
          <cell r="M39" t="str">
            <v xml:space="preserve">  -----------------------</v>
          </cell>
          <cell r="N39" t="str">
            <v xml:space="preserve">  -----------------------</v>
          </cell>
          <cell r="O39" t="str">
            <v xml:space="preserve">  -----------------------</v>
          </cell>
          <cell r="P39" t="str">
            <v xml:space="preserve">  -----------------------</v>
          </cell>
          <cell r="Q39" t="str">
            <v xml:space="preserve">  -----------------------</v>
          </cell>
          <cell r="R39" t="str">
            <v xml:space="preserve">  -----------------------</v>
          </cell>
          <cell r="S39" t="str">
            <v xml:space="preserve">  -----------------------</v>
          </cell>
          <cell r="T39" t="str">
            <v xml:space="preserve">  -----------------------</v>
          </cell>
          <cell r="U39" t="str">
            <v xml:space="preserve">  -----------------------</v>
          </cell>
          <cell r="V39" t="str">
            <v xml:space="preserve">  -----------------------</v>
          </cell>
          <cell r="W39" t="str">
            <v xml:space="preserve">  -----------------------</v>
          </cell>
          <cell r="X39" t="str">
            <v xml:space="preserve">  -----------------------</v>
          </cell>
          <cell r="Y39" t="str">
            <v xml:space="preserve">  -----------------------</v>
          </cell>
          <cell r="Z39" t="str">
            <v xml:space="preserve">  -----------------------</v>
          </cell>
          <cell r="AA39" t="str">
            <v xml:space="preserve">  -----------------------</v>
          </cell>
          <cell r="AB39" t="str">
            <v xml:space="preserve">  -----------------------</v>
          </cell>
          <cell r="AC39" t="str">
            <v xml:space="preserve">  -----------------------</v>
          </cell>
          <cell r="AD39" t="str">
            <v xml:space="preserve">  -----------------------</v>
          </cell>
          <cell r="AE39" t="str">
            <v xml:space="preserve">  -----------------------</v>
          </cell>
          <cell r="AF39" t="str">
            <v xml:space="preserve">  -----------------------</v>
          </cell>
          <cell r="AG39" t="str">
            <v xml:space="preserve">  -----------------------</v>
          </cell>
          <cell r="AH39" t="str">
            <v xml:space="preserve">  -----------------------</v>
          </cell>
          <cell r="AI39" t="str">
            <v xml:space="preserve">  -----------------------</v>
          </cell>
          <cell r="AJ39" t="str">
            <v xml:space="preserve">  -----------------------</v>
          </cell>
          <cell r="AK39" t="str">
            <v xml:space="preserve">  -----------------------</v>
          </cell>
          <cell r="AL39" t="str">
            <v xml:space="preserve">  -----------------------</v>
          </cell>
          <cell r="AM39" t="str">
            <v xml:space="preserve">  -----------------------</v>
          </cell>
        </row>
        <row r="40">
          <cell r="C40">
            <v>6000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2705.1</v>
          </cell>
          <cell r="L40">
            <v>0</v>
          </cell>
          <cell r="M40">
            <v>0</v>
          </cell>
          <cell r="N40">
            <v>0</v>
          </cell>
          <cell r="O40">
            <v>8705.1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676.74</v>
          </cell>
          <cell r="V40">
            <v>0</v>
          </cell>
          <cell r="W40">
            <v>676.74</v>
          </cell>
          <cell r="X40">
            <v>236.6</v>
          </cell>
          <cell r="Y40">
            <v>3000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3913.34</v>
          </cell>
          <cell r="AK40">
            <v>4791.76</v>
          </cell>
          <cell r="AL40">
            <v>169.54</v>
          </cell>
          <cell r="AM40">
            <v>305.18</v>
          </cell>
        </row>
        <row r="42">
          <cell r="A42" t="str">
            <v>Departamento 60 CDE SECRETARIA JURIDICA Y DE TRANSPARENC</v>
          </cell>
        </row>
        <row r="43">
          <cell r="A43" t="str">
            <v>00195</v>
          </cell>
          <cell r="B43" t="str">
            <v>Murguia Escobedo Sandra Buenaventura</v>
          </cell>
          <cell r="C43">
            <v>7918.2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7918.2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591.12</v>
          </cell>
          <cell r="V43">
            <v>0</v>
          </cell>
          <cell r="W43">
            <v>591.12</v>
          </cell>
          <cell r="X43">
            <v>221.76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812.88</v>
          </cell>
          <cell r="AK43">
            <v>7105.32</v>
          </cell>
          <cell r="AL43">
            <v>160.19999999999999</v>
          </cell>
          <cell r="AM43">
            <v>288.36</v>
          </cell>
        </row>
        <row r="44">
          <cell r="A44" t="str">
            <v>00844</v>
          </cell>
          <cell r="B44" t="str">
            <v>Leon Guzman Maribel</v>
          </cell>
          <cell r="C44">
            <v>10440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6989.48</v>
          </cell>
          <cell r="L44">
            <v>0</v>
          </cell>
          <cell r="M44">
            <v>0</v>
          </cell>
          <cell r="N44">
            <v>0</v>
          </cell>
          <cell r="O44">
            <v>17429.48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2300.7399999999998</v>
          </cell>
          <cell r="V44">
            <v>0</v>
          </cell>
          <cell r="W44">
            <v>2300.7399999999998</v>
          </cell>
          <cell r="X44">
            <v>499.94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2800.68</v>
          </cell>
          <cell r="AK44">
            <v>14628.8</v>
          </cell>
          <cell r="AL44">
            <v>335.62</v>
          </cell>
          <cell r="AM44">
            <v>604.12</v>
          </cell>
        </row>
        <row r="45">
          <cell r="A45" t="str">
            <v>00870</v>
          </cell>
          <cell r="B45" t="str">
            <v>Gil Medina Miriam Elyada</v>
          </cell>
          <cell r="C45">
            <v>14250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9537.56</v>
          </cell>
          <cell r="L45">
            <v>0</v>
          </cell>
          <cell r="M45">
            <v>0</v>
          </cell>
          <cell r="N45">
            <v>0</v>
          </cell>
          <cell r="O45">
            <v>23787.56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3658.82</v>
          </cell>
          <cell r="V45">
            <v>0</v>
          </cell>
          <cell r="W45">
            <v>3658.82</v>
          </cell>
          <cell r="X45">
            <v>1197.56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4856.38</v>
          </cell>
          <cell r="AK45">
            <v>18931.18</v>
          </cell>
          <cell r="AL45">
            <v>775.56</v>
          </cell>
          <cell r="AM45">
            <v>1396.02</v>
          </cell>
        </row>
        <row r="46">
          <cell r="A46" t="str">
            <v>Total Depto</v>
          </cell>
          <cell r="C46" t="str">
            <v xml:space="preserve">  -----------------------</v>
          </cell>
          <cell r="D46" t="str">
            <v xml:space="preserve">  -----------------------</v>
          </cell>
          <cell r="E46" t="str">
            <v xml:space="preserve">  -----------------------</v>
          </cell>
          <cell r="F46" t="str">
            <v xml:space="preserve">  -----------------------</v>
          </cell>
          <cell r="G46" t="str">
            <v xml:space="preserve">  -----------------------</v>
          </cell>
          <cell r="H46" t="str">
            <v xml:space="preserve">  -----------------------</v>
          </cell>
          <cell r="I46" t="str">
            <v xml:space="preserve">  -----------------------</v>
          </cell>
          <cell r="J46" t="str">
            <v xml:space="preserve">  -----------------------</v>
          </cell>
          <cell r="K46" t="str">
            <v xml:space="preserve">  -----------------------</v>
          </cell>
          <cell r="L46" t="str">
            <v xml:space="preserve">  -----------------------</v>
          </cell>
          <cell r="M46" t="str">
            <v xml:space="preserve">  -----------------------</v>
          </cell>
          <cell r="N46" t="str">
            <v xml:space="preserve">  -----------------------</v>
          </cell>
          <cell r="O46" t="str">
            <v xml:space="preserve">  -----------------------</v>
          </cell>
          <cell r="P46" t="str">
            <v xml:space="preserve">  -----------------------</v>
          </cell>
          <cell r="Q46" t="str">
            <v xml:space="preserve">  -----------------------</v>
          </cell>
          <cell r="R46" t="str">
            <v xml:space="preserve">  -----------------------</v>
          </cell>
          <cell r="S46" t="str">
            <v xml:space="preserve">  -----------------------</v>
          </cell>
          <cell r="T46" t="str">
            <v xml:space="preserve">  -----------------------</v>
          </cell>
          <cell r="U46" t="str">
            <v xml:space="preserve">  -----------------------</v>
          </cell>
          <cell r="V46" t="str">
            <v xml:space="preserve">  -----------------------</v>
          </cell>
          <cell r="W46" t="str">
            <v xml:space="preserve">  -----------------------</v>
          </cell>
          <cell r="X46" t="str">
            <v xml:space="preserve">  -----------------------</v>
          </cell>
          <cell r="Y46" t="str">
            <v xml:space="preserve">  -----------------------</v>
          </cell>
          <cell r="Z46" t="str">
            <v xml:space="preserve">  -----------------------</v>
          </cell>
          <cell r="AA46" t="str">
            <v xml:space="preserve">  -----------------------</v>
          </cell>
          <cell r="AB46" t="str">
            <v xml:space="preserve">  -----------------------</v>
          </cell>
          <cell r="AC46" t="str">
            <v xml:space="preserve">  -----------------------</v>
          </cell>
          <cell r="AD46" t="str">
            <v xml:space="preserve">  -----------------------</v>
          </cell>
          <cell r="AE46" t="str">
            <v xml:space="preserve">  -----------------------</v>
          </cell>
          <cell r="AF46" t="str">
            <v xml:space="preserve">  -----------------------</v>
          </cell>
          <cell r="AG46" t="str">
            <v xml:space="preserve">  -----------------------</v>
          </cell>
          <cell r="AH46" t="str">
            <v xml:space="preserve">  -----------------------</v>
          </cell>
          <cell r="AI46" t="str">
            <v xml:space="preserve">  -----------------------</v>
          </cell>
          <cell r="AJ46" t="str">
            <v xml:space="preserve">  -----------------------</v>
          </cell>
          <cell r="AK46" t="str">
            <v xml:space="preserve">  -----------------------</v>
          </cell>
          <cell r="AL46" t="str">
            <v xml:space="preserve">  -----------------------</v>
          </cell>
          <cell r="AM46" t="str">
            <v xml:space="preserve">  -----------------------</v>
          </cell>
        </row>
        <row r="47">
          <cell r="C47">
            <v>32608.2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16527.04</v>
          </cell>
          <cell r="L47">
            <v>0</v>
          </cell>
          <cell r="M47">
            <v>0</v>
          </cell>
          <cell r="N47">
            <v>0</v>
          </cell>
          <cell r="O47">
            <v>49135.24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6550.68</v>
          </cell>
          <cell r="V47">
            <v>0</v>
          </cell>
          <cell r="W47">
            <v>6550.68</v>
          </cell>
          <cell r="X47">
            <v>1919.26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8469.94</v>
          </cell>
          <cell r="AK47">
            <v>40665.300000000003</v>
          </cell>
          <cell r="AL47">
            <v>1271.3800000000001</v>
          </cell>
          <cell r="AM47">
            <v>2288.5</v>
          </cell>
        </row>
        <row r="49">
          <cell r="A49" t="str">
            <v>Departamento 1014 SECRETARIA DE ORGANIZACION</v>
          </cell>
        </row>
        <row r="50">
          <cell r="A50" t="str">
            <v>00163</v>
          </cell>
          <cell r="B50" t="str">
            <v>Zamora Vazquez Samuel Hector</v>
          </cell>
          <cell r="C50">
            <v>10440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6989.48</v>
          </cell>
          <cell r="L50">
            <v>0</v>
          </cell>
          <cell r="M50">
            <v>0</v>
          </cell>
          <cell r="N50">
            <v>0</v>
          </cell>
          <cell r="O50">
            <v>17429.48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2300.7399999999998</v>
          </cell>
          <cell r="V50">
            <v>0</v>
          </cell>
          <cell r="W50">
            <v>2300.7399999999998</v>
          </cell>
          <cell r="X50">
            <v>499.94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2800.68</v>
          </cell>
          <cell r="AK50">
            <v>14628.8</v>
          </cell>
          <cell r="AL50">
            <v>335.62</v>
          </cell>
          <cell r="AM50">
            <v>604.12</v>
          </cell>
        </row>
        <row r="51">
          <cell r="A51" t="str">
            <v>00887</v>
          </cell>
          <cell r="B51" t="str">
            <v>De Leon Meza Hugo Fidencio</v>
          </cell>
          <cell r="C51">
            <v>10440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8489.48</v>
          </cell>
          <cell r="L51">
            <v>0</v>
          </cell>
          <cell r="M51">
            <v>0</v>
          </cell>
          <cell r="N51">
            <v>0</v>
          </cell>
          <cell r="O51">
            <v>18929.48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2621.14</v>
          </cell>
          <cell r="V51">
            <v>0</v>
          </cell>
          <cell r="W51">
            <v>2621.14</v>
          </cell>
          <cell r="X51">
            <v>540.94000000000005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3162.08</v>
          </cell>
          <cell r="AK51">
            <v>15767.4</v>
          </cell>
          <cell r="AL51">
            <v>361.48</v>
          </cell>
          <cell r="AM51">
            <v>650.66</v>
          </cell>
        </row>
        <row r="52">
          <cell r="A52" t="str">
            <v>00889</v>
          </cell>
          <cell r="B52" t="str">
            <v>Rodriguez Orozco Luis Manuel</v>
          </cell>
          <cell r="C52">
            <v>4500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2500</v>
          </cell>
          <cell r="L52">
            <v>0</v>
          </cell>
          <cell r="M52">
            <v>0</v>
          </cell>
          <cell r="N52">
            <v>0</v>
          </cell>
          <cell r="O52">
            <v>7000</v>
          </cell>
          <cell r="P52">
            <v>0</v>
          </cell>
          <cell r="Q52">
            <v>0</v>
          </cell>
          <cell r="R52">
            <v>0</v>
          </cell>
          <cell r="S52">
            <v>-250.2</v>
          </cell>
          <cell r="T52">
            <v>0</v>
          </cell>
          <cell r="U52">
            <v>491.22</v>
          </cell>
          <cell r="V52">
            <v>0</v>
          </cell>
          <cell r="W52">
            <v>241.02</v>
          </cell>
          <cell r="X52">
            <v>183.94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424.96</v>
          </cell>
          <cell r="AK52">
            <v>6575.04</v>
          </cell>
          <cell r="AL52">
            <v>135.54</v>
          </cell>
          <cell r="AM52">
            <v>243.98</v>
          </cell>
        </row>
        <row r="53">
          <cell r="A53" t="str">
            <v>00890</v>
          </cell>
          <cell r="B53" t="str">
            <v>Macias Velasco Gregorio</v>
          </cell>
          <cell r="C53">
            <v>4500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2500</v>
          </cell>
          <cell r="L53">
            <v>0</v>
          </cell>
          <cell r="M53">
            <v>0</v>
          </cell>
          <cell r="N53">
            <v>0</v>
          </cell>
          <cell r="O53">
            <v>7000</v>
          </cell>
          <cell r="P53">
            <v>0</v>
          </cell>
          <cell r="Q53">
            <v>0</v>
          </cell>
          <cell r="R53">
            <v>0</v>
          </cell>
          <cell r="S53">
            <v>-250.2</v>
          </cell>
          <cell r="T53">
            <v>0</v>
          </cell>
          <cell r="U53">
            <v>491.22</v>
          </cell>
          <cell r="V53">
            <v>0</v>
          </cell>
          <cell r="W53">
            <v>241.02</v>
          </cell>
          <cell r="X53">
            <v>183.94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424.96</v>
          </cell>
          <cell r="AK53">
            <v>6575.04</v>
          </cell>
          <cell r="AL53">
            <v>135.54</v>
          </cell>
          <cell r="AM53">
            <v>243.98</v>
          </cell>
        </row>
        <row r="54">
          <cell r="A54" t="str">
            <v>Total Depto</v>
          </cell>
          <cell r="C54" t="str">
            <v xml:space="preserve">  -----------------------</v>
          </cell>
          <cell r="D54" t="str">
            <v xml:space="preserve">  -----------------------</v>
          </cell>
          <cell r="E54" t="str">
            <v xml:space="preserve">  -----------------------</v>
          </cell>
          <cell r="F54" t="str">
            <v xml:space="preserve">  -----------------------</v>
          </cell>
          <cell r="G54" t="str">
            <v xml:space="preserve">  -----------------------</v>
          </cell>
          <cell r="H54" t="str">
            <v xml:space="preserve">  -----------------------</v>
          </cell>
          <cell r="I54" t="str">
            <v xml:space="preserve">  -----------------------</v>
          </cell>
          <cell r="J54" t="str">
            <v xml:space="preserve">  -----------------------</v>
          </cell>
          <cell r="K54" t="str">
            <v xml:space="preserve">  -----------------------</v>
          </cell>
          <cell r="L54" t="str">
            <v xml:space="preserve">  -----------------------</v>
          </cell>
          <cell r="M54" t="str">
            <v xml:space="preserve">  -----------------------</v>
          </cell>
          <cell r="N54" t="str">
            <v xml:space="preserve">  -----------------------</v>
          </cell>
          <cell r="O54" t="str">
            <v xml:space="preserve">  -----------------------</v>
          </cell>
          <cell r="P54" t="str">
            <v xml:space="preserve">  -----------------------</v>
          </cell>
          <cell r="Q54" t="str">
            <v xml:space="preserve">  -----------------------</v>
          </cell>
          <cell r="R54" t="str">
            <v xml:space="preserve">  -----------------------</v>
          </cell>
          <cell r="S54" t="str">
            <v xml:space="preserve">  -----------------------</v>
          </cell>
          <cell r="T54" t="str">
            <v xml:space="preserve">  -----------------------</v>
          </cell>
          <cell r="U54" t="str">
            <v xml:space="preserve">  -----------------------</v>
          </cell>
          <cell r="V54" t="str">
            <v xml:space="preserve">  -----------------------</v>
          </cell>
          <cell r="W54" t="str">
            <v xml:space="preserve">  -----------------------</v>
          </cell>
          <cell r="X54" t="str">
            <v xml:space="preserve">  -----------------------</v>
          </cell>
          <cell r="Y54" t="str">
            <v xml:space="preserve">  -----------------------</v>
          </cell>
          <cell r="Z54" t="str">
            <v xml:space="preserve">  -----------------------</v>
          </cell>
          <cell r="AA54" t="str">
            <v xml:space="preserve">  -----------------------</v>
          </cell>
          <cell r="AB54" t="str">
            <v xml:space="preserve">  -----------------------</v>
          </cell>
          <cell r="AC54" t="str">
            <v xml:space="preserve">  -----------------------</v>
          </cell>
          <cell r="AD54" t="str">
            <v xml:space="preserve">  -----------------------</v>
          </cell>
          <cell r="AE54" t="str">
            <v xml:space="preserve">  -----------------------</v>
          </cell>
          <cell r="AF54" t="str">
            <v xml:space="preserve">  -----------------------</v>
          </cell>
          <cell r="AG54" t="str">
            <v xml:space="preserve">  -----------------------</v>
          </cell>
          <cell r="AH54" t="str">
            <v xml:space="preserve">  -----------------------</v>
          </cell>
          <cell r="AI54" t="str">
            <v xml:space="preserve">  -----------------------</v>
          </cell>
          <cell r="AJ54" t="str">
            <v xml:space="preserve">  -----------------------</v>
          </cell>
          <cell r="AK54" t="str">
            <v xml:space="preserve">  -----------------------</v>
          </cell>
          <cell r="AL54" t="str">
            <v xml:space="preserve">  -----------------------</v>
          </cell>
          <cell r="AM54" t="str">
            <v xml:space="preserve">  -----------------------</v>
          </cell>
        </row>
        <row r="55">
          <cell r="C55">
            <v>29880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20478.96</v>
          </cell>
          <cell r="L55">
            <v>0</v>
          </cell>
          <cell r="M55">
            <v>0</v>
          </cell>
          <cell r="N55">
            <v>0</v>
          </cell>
          <cell r="O55">
            <v>50358.96</v>
          </cell>
          <cell r="P55">
            <v>0</v>
          </cell>
          <cell r="Q55">
            <v>0</v>
          </cell>
          <cell r="R55">
            <v>0</v>
          </cell>
          <cell r="S55">
            <v>-500.4</v>
          </cell>
          <cell r="T55">
            <v>0</v>
          </cell>
          <cell r="U55">
            <v>5904.32</v>
          </cell>
          <cell r="V55">
            <v>0</v>
          </cell>
          <cell r="W55">
            <v>5403.92</v>
          </cell>
          <cell r="X55">
            <v>1408.76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6812.68</v>
          </cell>
          <cell r="AK55">
            <v>43546.28</v>
          </cell>
          <cell r="AL55">
            <v>968.18</v>
          </cell>
          <cell r="AM55">
            <v>1742.74</v>
          </cell>
        </row>
        <row r="57">
          <cell r="A57" t="str">
            <v>Departamento 4103 CDE PRESIDENCIA</v>
          </cell>
        </row>
        <row r="58">
          <cell r="A58" t="str">
            <v>00007</v>
          </cell>
          <cell r="B58" t="str">
            <v>De León Corona Jane Vanessa</v>
          </cell>
          <cell r="C58">
            <v>11767.5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11767.5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1140.8</v>
          </cell>
          <cell r="V58">
            <v>0</v>
          </cell>
          <cell r="W58">
            <v>1140.8</v>
          </cell>
          <cell r="X58">
            <v>345.3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1486.1</v>
          </cell>
          <cell r="AK58">
            <v>10281.4</v>
          </cell>
          <cell r="AL58">
            <v>238.1</v>
          </cell>
          <cell r="AM58">
            <v>428.58</v>
          </cell>
        </row>
        <row r="59">
          <cell r="A59" t="str">
            <v>00113</v>
          </cell>
          <cell r="B59" t="str">
            <v>Hernandez Murillo Jose Adrian</v>
          </cell>
          <cell r="C59">
            <v>17429.400000000001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17429.400000000001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2300.7199999999998</v>
          </cell>
          <cell r="V59">
            <v>0</v>
          </cell>
          <cell r="W59">
            <v>2300.7199999999998</v>
          </cell>
          <cell r="X59">
            <v>566.88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2867.6</v>
          </cell>
          <cell r="AK59">
            <v>14561.8</v>
          </cell>
          <cell r="AL59">
            <v>377.84</v>
          </cell>
          <cell r="AM59">
            <v>680.12</v>
          </cell>
        </row>
        <row r="60">
          <cell r="A60" t="str">
            <v>00118</v>
          </cell>
          <cell r="B60" t="str">
            <v>Ramirez Gallegos Lorena</v>
          </cell>
          <cell r="C60">
            <v>8550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8550</v>
          </cell>
          <cell r="P60">
            <v>15</v>
          </cell>
          <cell r="Q60">
            <v>0</v>
          </cell>
          <cell r="R60">
            <v>3127.15</v>
          </cell>
          <cell r="S60">
            <v>0</v>
          </cell>
          <cell r="T60">
            <v>0</v>
          </cell>
          <cell r="U60">
            <v>659.86</v>
          </cell>
          <cell r="V60">
            <v>0</v>
          </cell>
          <cell r="W60">
            <v>659.86</v>
          </cell>
          <cell r="X60">
            <v>242.08</v>
          </cell>
          <cell r="Y60">
            <v>1000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5044.09</v>
          </cell>
          <cell r="AK60">
            <v>3505.91</v>
          </cell>
          <cell r="AL60">
            <v>173</v>
          </cell>
          <cell r="AM60">
            <v>311.39999999999998</v>
          </cell>
        </row>
        <row r="61">
          <cell r="A61" t="str">
            <v>00199</v>
          </cell>
          <cell r="B61" t="str">
            <v>Meza Arana Mayra Gisela</v>
          </cell>
          <cell r="C61">
            <v>11767.5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11767.5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1140.8</v>
          </cell>
          <cell r="V61">
            <v>0</v>
          </cell>
          <cell r="W61">
            <v>1140.8</v>
          </cell>
          <cell r="X61">
            <v>345.3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1486.1</v>
          </cell>
          <cell r="AK61">
            <v>10281.4</v>
          </cell>
          <cell r="AL61">
            <v>238.1</v>
          </cell>
          <cell r="AM61">
            <v>428.58</v>
          </cell>
        </row>
        <row r="62">
          <cell r="A62" t="str">
            <v>00838</v>
          </cell>
          <cell r="B62" t="str">
            <v>Hernandez García Ramiro</v>
          </cell>
          <cell r="C62">
            <v>14250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9537.56</v>
          </cell>
          <cell r="L62">
            <v>0</v>
          </cell>
          <cell r="M62">
            <v>0</v>
          </cell>
          <cell r="N62">
            <v>0</v>
          </cell>
          <cell r="O62">
            <v>23787.56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3658.82</v>
          </cell>
          <cell r="V62">
            <v>0</v>
          </cell>
          <cell r="W62">
            <v>3658.82</v>
          </cell>
          <cell r="X62">
            <v>694.1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4352.92</v>
          </cell>
          <cell r="AK62">
            <v>19434.64</v>
          </cell>
          <cell r="AL62">
            <v>458.06</v>
          </cell>
          <cell r="AM62">
            <v>824.52</v>
          </cell>
        </row>
        <row r="63">
          <cell r="A63" t="str">
            <v>00843</v>
          </cell>
          <cell r="B63" t="str">
            <v>Dominguez Vazquez Fernando</v>
          </cell>
          <cell r="C63">
            <v>6000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2850.18</v>
          </cell>
          <cell r="L63">
            <v>0</v>
          </cell>
          <cell r="M63">
            <v>0</v>
          </cell>
          <cell r="N63">
            <v>0</v>
          </cell>
          <cell r="O63">
            <v>8850.18</v>
          </cell>
          <cell r="P63">
            <v>0</v>
          </cell>
          <cell r="Q63">
            <v>2697.34</v>
          </cell>
          <cell r="R63">
            <v>0</v>
          </cell>
          <cell r="S63">
            <v>0</v>
          </cell>
          <cell r="T63">
            <v>0</v>
          </cell>
          <cell r="U63">
            <v>692.53</v>
          </cell>
          <cell r="V63">
            <v>0</v>
          </cell>
          <cell r="W63">
            <v>692.53</v>
          </cell>
          <cell r="X63">
            <v>281.36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3671.23</v>
          </cell>
          <cell r="AK63">
            <v>5178.95</v>
          </cell>
          <cell r="AL63">
            <v>197.78</v>
          </cell>
          <cell r="AM63">
            <v>356</v>
          </cell>
        </row>
        <row r="64">
          <cell r="A64" t="str">
            <v>00865</v>
          </cell>
          <cell r="B64" t="str">
            <v>Guerrero Torres Edgar Emmanuel</v>
          </cell>
          <cell r="C64">
            <v>10440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6989.48</v>
          </cell>
          <cell r="L64">
            <v>0</v>
          </cell>
          <cell r="M64">
            <v>0</v>
          </cell>
          <cell r="N64">
            <v>0</v>
          </cell>
          <cell r="O64">
            <v>17429.48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2300.7399999999998</v>
          </cell>
          <cell r="V64">
            <v>0</v>
          </cell>
          <cell r="W64">
            <v>2300.7399999999998</v>
          </cell>
          <cell r="X64">
            <v>499.94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2800.68</v>
          </cell>
          <cell r="AK64">
            <v>14628.8</v>
          </cell>
          <cell r="AL64">
            <v>335.62</v>
          </cell>
          <cell r="AM64">
            <v>604.12</v>
          </cell>
        </row>
        <row r="65">
          <cell r="A65" t="str">
            <v>00866</v>
          </cell>
          <cell r="B65" t="str">
            <v>Enriquez Sierra Juan Pablo</v>
          </cell>
          <cell r="C65">
            <v>10440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6989.48</v>
          </cell>
          <cell r="L65">
            <v>0</v>
          </cell>
          <cell r="M65">
            <v>0</v>
          </cell>
          <cell r="N65">
            <v>0</v>
          </cell>
          <cell r="O65">
            <v>17429.48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2300.7399999999998</v>
          </cell>
          <cell r="V65">
            <v>0</v>
          </cell>
          <cell r="W65">
            <v>2300.7399999999998</v>
          </cell>
          <cell r="X65">
            <v>499.94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2800.68</v>
          </cell>
          <cell r="AK65">
            <v>14628.8</v>
          </cell>
          <cell r="AL65">
            <v>335.62</v>
          </cell>
          <cell r="AM65">
            <v>604.12</v>
          </cell>
        </row>
        <row r="66">
          <cell r="A66" t="str">
            <v>Total Depto</v>
          </cell>
          <cell r="C66" t="str">
            <v xml:space="preserve">  -----------------------</v>
          </cell>
          <cell r="D66" t="str">
            <v xml:space="preserve">  -----------------------</v>
          </cell>
          <cell r="E66" t="str">
            <v xml:space="preserve">  -----------------------</v>
          </cell>
          <cell r="F66" t="str">
            <v xml:space="preserve">  -----------------------</v>
          </cell>
          <cell r="G66" t="str">
            <v xml:space="preserve">  -----------------------</v>
          </cell>
          <cell r="H66" t="str">
            <v xml:space="preserve">  -----------------------</v>
          </cell>
          <cell r="I66" t="str">
            <v xml:space="preserve">  -----------------------</v>
          </cell>
          <cell r="J66" t="str">
            <v xml:space="preserve">  -----------------------</v>
          </cell>
          <cell r="K66" t="str">
            <v xml:space="preserve">  -----------------------</v>
          </cell>
          <cell r="L66" t="str">
            <v xml:space="preserve">  -----------------------</v>
          </cell>
          <cell r="M66" t="str">
            <v xml:space="preserve">  -----------------------</v>
          </cell>
          <cell r="N66" t="str">
            <v xml:space="preserve">  -----------------------</v>
          </cell>
          <cell r="O66" t="str">
            <v xml:space="preserve">  -----------------------</v>
          </cell>
          <cell r="P66" t="str">
            <v xml:space="preserve">  -----------------------</v>
          </cell>
          <cell r="Q66" t="str">
            <v xml:space="preserve">  -----------------------</v>
          </cell>
          <cell r="R66" t="str">
            <v xml:space="preserve">  -----------------------</v>
          </cell>
          <cell r="S66" t="str">
            <v xml:space="preserve">  -----------------------</v>
          </cell>
          <cell r="T66" t="str">
            <v xml:space="preserve">  -----------------------</v>
          </cell>
          <cell r="U66" t="str">
            <v xml:space="preserve">  -----------------------</v>
          </cell>
          <cell r="V66" t="str">
            <v xml:space="preserve">  -----------------------</v>
          </cell>
          <cell r="W66" t="str">
            <v xml:space="preserve">  -----------------------</v>
          </cell>
          <cell r="X66" t="str">
            <v xml:space="preserve">  -----------------------</v>
          </cell>
          <cell r="Y66" t="str">
            <v xml:space="preserve">  -----------------------</v>
          </cell>
          <cell r="Z66" t="str">
            <v xml:space="preserve">  -----------------------</v>
          </cell>
          <cell r="AA66" t="str">
            <v xml:space="preserve">  -----------------------</v>
          </cell>
          <cell r="AB66" t="str">
            <v xml:space="preserve">  -----------------------</v>
          </cell>
          <cell r="AC66" t="str">
            <v xml:space="preserve">  -----------------------</v>
          </cell>
          <cell r="AD66" t="str">
            <v xml:space="preserve">  -----------------------</v>
          </cell>
          <cell r="AE66" t="str">
            <v xml:space="preserve">  -----------------------</v>
          </cell>
          <cell r="AF66" t="str">
            <v xml:space="preserve">  -----------------------</v>
          </cell>
          <cell r="AG66" t="str">
            <v xml:space="preserve">  -----------------------</v>
          </cell>
          <cell r="AH66" t="str">
            <v xml:space="preserve">  -----------------------</v>
          </cell>
          <cell r="AI66" t="str">
            <v xml:space="preserve">  -----------------------</v>
          </cell>
          <cell r="AJ66" t="str">
            <v xml:space="preserve">  -----------------------</v>
          </cell>
          <cell r="AK66" t="str">
            <v xml:space="preserve">  -----------------------</v>
          </cell>
          <cell r="AL66" t="str">
            <v xml:space="preserve">  -----------------------</v>
          </cell>
          <cell r="AM66" t="str">
            <v xml:space="preserve">  -----------------------</v>
          </cell>
        </row>
        <row r="67">
          <cell r="C67">
            <v>90644.4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26366.7</v>
          </cell>
          <cell r="L67">
            <v>0</v>
          </cell>
          <cell r="M67">
            <v>0</v>
          </cell>
          <cell r="N67">
            <v>0</v>
          </cell>
          <cell r="O67">
            <v>117011.1</v>
          </cell>
          <cell r="P67">
            <v>15</v>
          </cell>
          <cell r="Q67">
            <v>2697.34</v>
          </cell>
          <cell r="R67">
            <v>3127.15</v>
          </cell>
          <cell r="S67">
            <v>0</v>
          </cell>
          <cell r="T67">
            <v>0</v>
          </cell>
          <cell r="U67">
            <v>14195.01</v>
          </cell>
          <cell r="V67">
            <v>0</v>
          </cell>
          <cell r="W67">
            <v>14195.01</v>
          </cell>
          <cell r="X67">
            <v>3474.9</v>
          </cell>
          <cell r="Y67">
            <v>1000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24509.4</v>
          </cell>
          <cell r="AK67">
            <v>92501.7</v>
          </cell>
          <cell r="AL67">
            <v>2354.12</v>
          </cell>
          <cell r="AM67">
            <v>4237.4399999999996</v>
          </cell>
        </row>
        <row r="69">
          <cell r="A69" t="str">
            <v>Departamento 4104 CDE SECRETARIA GENERAL</v>
          </cell>
        </row>
        <row r="70">
          <cell r="A70" t="str">
            <v>00023</v>
          </cell>
          <cell r="B70" t="str">
            <v>Santoyo Ramos María Guadalupe</v>
          </cell>
          <cell r="C70">
            <v>7051.5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7051.5</v>
          </cell>
          <cell r="P70">
            <v>0</v>
          </cell>
          <cell r="Q70">
            <v>0</v>
          </cell>
          <cell r="R70">
            <v>0</v>
          </cell>
          <cell r="S70">
            <v>-214.74</v>
          </cell>
          <cell r="T70">
            <v>0</v>
          </cell>
          <cell r="U70">
            <v>496.84</v>
          </cell>
          <cell r="V70">
            <v>0</v>
          </cell>
          <cell r="W70">
            <v>282.08</v>
          </cell>
          <cell r="X70">
            <v>193.98</v>
          </cell>
          <cell r="Y70">
            <v>900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1376.06</v>
          </cell>
          <cell r="AK70">
            <v>5675.44</v>
          </cell>
          <cell r="AL70">
            <v>142.68</v>
          </cell>
          <cell r="AM70">
            <v>256.82</v>
          </cell>
        </row>
        <row r="71">
          <cell r="A71" t="str">
            <v>Total Depto</v>
          </cell>
          <cell r="C71" t="str">
            <v xml:space="preserve">  -----------------------</v>
          </cell>
          <cell r="D71" t="str">
            <v xml:space="preserve">  -----------------------</v>
          </cell>
          <cell r="E71" t="str">
            <v xml:space="preserve">  -----------------------</v>
          </cell>
          <cell r="F71" t="str">
            <v xml:space="preserve">  -----------------------</v>
          </cell>
          <cell r="G71" t="str">
            <v xml:space="preserve">  -----------------------</v>
          </cell>
          <cell r="H71" t="str">
            <v xml:space="preserve">  -----------------------</v>
          </cell>
          <cell r="I71" t="str">
            <v xml:space="preserve">  -----------------------</v>
          </cell>
          <cell r="J71" t="str">
            <v xml:space="preserve">  -----------------------</v>
          </cell>
          <cell r="K71" t="str">
            <v xml:space="preserve">  -----------------------</v>
          </cell>
          <cell r="L71" t="str">
            <v xml:space="preserve">  -----------------------</v>
          </cell>
          <cell r="M71" t="str">
            <v xml:space="preserve">  -----------------------</v>
          </cell>
          <cell r="N71" t="str">
            <v xml:space="preserve">  -----------------------</v>
          </cell>
          <cell r="O71" t="str">
            <v xml:space="preserve">  -----------------------</v>
          </cell>
          <cell r="P71" t="str">
            <v xml:space="preserve">  -----------------------</v>
          </cell>
          <cell r="Q71" t="str">
            <v xml:space="preserve">  -----------------------</v>
          </cell>
          <cell r="R71" t="str">
            <v xml:space="preserve">  -----------------------</v>
          </cell>
          <cell r="S71" t="str">
            <v xml:space="preserve">  -----------------------</v>
          </cell>
          <cell r="T71" t="str">
            <v xml:space="preserve">  -----------------------</v>
          </cell>
          <cell r="U71" t="str">
            <v xml:space="preserve">  -----------------------</v>
          </cell>
          <cell r="V71" t="str">
            <v xml:space="preserve">  -----------------------</v>
          </cell>
          <cell r="W71" t="str">
            <v xml:space="preserve">  -----------------------</v>
          </cell>
          <cell r="X71" t="str">
            <v xml:space="preserve">  -----------------------</v>
          </cell>
          <cell r="Y71" t="str">
            <v xml:space="preserve">  -----------------------</v>
          </cell>
          <cell r="Z71" t="str">
            <v xml:space="preserve">  -----------------------</v>
          </cell>
          <cell r="AA71" t="str">
            <v xml:space="preserve">  -----------------------</v>
          </cell>
          <cell r="AB71" t="str">
            <v xml:space="preserve">  -----------------------</v>
          </cell>
          <cell r="AC71" t="str">
            <v xml:space="preserve">  -----------------------</v>
          </cell>
          <cell r="AD71" t="str">
            <v xml:space="preserve">  -----------------------</v>
          </cell>
          <cell r="AE71" t="str">
            <v xml:space="preserve">  -----------------------</v>
          </cell>
          <cell r="AF71" t="str">
            <v xml:space="preserve">  -----------------------</v>
          </cell>
          <cell r="AG71" t="str">
            <v xml:space="preserve">  -----------------------</v>
          </cell>
          <cell r="AH71" t="str">
            <v xml:space="preserve">  -----------------------</v>
          </cell>
          <cell r="AI71" t="str">
            <v xml:space="preserve">  -----------------------</v>
          </cell>
          <cell r="AJ71" t="str">
            <v xml:space="preserve">  -----------------------</v>
          </cell>
          <cell r="AK71" t="str">
            <v xml:space="preserve">  -----------------------</v>
          </cell>
          <cell r="AL71" t="str">
            <v xml:space="preserve">  -----------------------</v>
          </cell>
          <cell r="AM71" t="str">
            <v xml:space="preserve">  -----------------------</v>
          </cell>
        </row>
        <row r="72">
          <cell r="C72">
            <v>7051.5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7051.5</v>
          </cell>
          <cell r="P72">
            <v>0</v>
          </cell>
          <cell r="Q72">
            <v>0</v>
          </cell>
          <cell r="R72">
            <v>0</v>
          </cell>
          <cell r="S72">
            <v>-214.74</v>
          </cell>
          <cell r="T72">
            <v>0</v>
          </cell>
          <cell r="U72">
            <v>496.84</v>
          </cell>
          <cell r="V72">
            <v>0</v>
          </cell>
          <cell r="W72">
            <v>282.08</v>
          </cell>
          <cell r="X72">
            <v>193.98</v>
          </cell>
          <cell r="Y72">
            <v>900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1376.06</v>
          </cell>
          <cell r="AK72">
            <v>5675.44</v>
          </cell>
          <cell r="AL72">
            <v>142.68</v>
          </cell>
          <cell r="AM72">
            <v>256.82</v>
          </cell>
        </row>
        <row r="74">
          <cell r="A74" t="str">
            <v>Departamento 4105 CDE SECRETARIA DE ORGANIZACION</v>
          </cell>
        </row>
        <row r="75">
          <cell r="A75" t="str">
            <v>00158</v>
          </cell>
          <cell r="B75" t="str">
            <v>Melendez Quezada Owen Mario</v>
          </cell>
          <cell r="C75">
            <v>9168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9168</v>
          </cell>
          <cell r="P75">
            <v>15</v>
          </cell>
          <cell r="Q75">
            <v>1018.58</v>
          </cell>
          <cell r="R75">
            <v>0</v>
          </cell>
          <cell r="S75">
            <v>0</v>
          </cell>
          <cell r="T75">
            <v>0</v>
          </cell>
          <cell r="U75">
            <v>727.1</v>
          </cell>
          <cell r="V75">
            <v>0</v>
          </cell>
          <cell r="W75">
            <v>727.1</v>
          </cell>
          <cell r="X75">
            <v>261.92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2022.6</v>
          </cell>
          <cell r="AK75">
            <v>7145.4</v>
          </cell>
          <cell r="AL75">
            <v>185.5</v>
          </cell>
          <cell r="AM75">
            <v>333.9</v>
          </cell>
        </row>
        <row r="76">
          <cell r="A76" t="str">
            <v>00517</v>
          </cell>
          <cell r="B76" t="str">
            <v>Alvarado Rojas Mayra Alejandra</v>
          </cell>
          <cell r="C76">
            <v>6430.5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1000</v>
          </cell>
          <cell r="L76">
            <v>0</v>
          </cell>
          <cell r="M76">
            <v>0</v>
          </cell>
          <cell r="N76">
            <v>0</v>
          </cell>
          <cell r="O76">
            <v>7430.5</v>
          </cell>
          <cell r="P76">
            <v>0</v>
          </cell>
          <cell r="Q76">
            <v>0</v>
          </cell>
          <cell r="R76">
            <v>2739.21</v>
          </cell>
          <cell r="S76">
            <v>-125.1</v>
          </cell>
          <cell r="T76">
            <v>0</v>
          </cell>
          <cell r="U76">
            <v>538.05999999999995</v>
          </cell>
          <cell r="V76">
            <v>0</v>
          </cell>
          <cell r="W76">
            <v>412.96</v>
          </cell>
          <cell r="X76">
            <v>188.64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125.1</v>
          </cell>
          <cell r="AF76">
            <v>-125.1</v>
          </cell>
          <cell r="AG76">
            <v>125.1</v>
          </cell>
          <cell r="AH76">
            <v>180</v>
          </cell>
          <cell r="AI76">
            <v>0</v>
          </cell>
          <cell r="AJ76">
            <v>3645.91</v>
          </cell>
          <cell r="AK76">
            <v>3784.59</v>
          </cell>
          <cell r="AL76">
            <v>139</v>
          </cell>
          <cell r="AM76">
            <v>250.22</v>
          </cell>
        </row>
        <row r="77">
          <cell r="A77" t="str">
            <v>00837</v>
          </cell>
          <cell r="B77" t="str">
            <v>Ortiz Mora Jose Alberto</v>
          </cell>
          <cell r="C77">
            <v>9999.9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4614.72</v>
          </cell>
          <cell r="L77">
            <v>0</v>
          </cell>
          <cell r="M77">
            <v>0</v>
          </cell>
          <cell r="N77">
            <v>0</v>
          </cell>
          <cell r="O77">
            <v>14614.62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1699.48</v>
          </cell>
          <cell r="V77">
            <v>0</v>
          </cell>
          <cell r="W77">
            <v>1699.48</v>
          </cell>
          <cell r="X77">
            <v>404.68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2104.16</v>
          </cell>
          <cell r="AK77">
            <v>12510.46</v>
          </cell>
          <cell r="AL77">
            <v>275.56</v>
          </cell>
          <cell r="AM77">
            <v>496.02</v>
          </cell>
        </row>
        <row r="78">
          <cell r="A78" t="str">
            <v>00906</v>
          </cell>
          <cell r="B78" t="str">
            <v>Topete Tovar Hector Gerardo Domingo</v>
          </cell>
          <cell r="C78">
            <v>4500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2500</v>
          </cell>
          <cell r="L78">
            <v>0</v>
          </cell>
          <cell r="M78">
            <v>0</v>
          </cell>
          <cell r="N78">
            <v>0</v>
          </cell>
          <cell r="O78">
            <v>7000</v>
          </cell>
          <cell r="P78">
            <v>0</v>
          </cell>
          <cell r="Q78">
            <v>0</v>
          </cell>
          <cell r="R78">
            <v>0</v>
          </cell>
          <cell r="S78">
            <v>-250.2</v>
          </cell>
          <cell r="T78">
            <v>0</v>
          </cell>
          <cell r="U78">
            <v>491.22</v>
          </cell>
          <cell r="V78">
            <v>0</v>
          </cell>
          <cell r="W78">
            <v>241.02</v>
          </cell>
          <cell r="X78">
            <v>197.48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438.5</v>
          </cell>
          <cell r="AK78">
            <v>6561.5</v>
          </cell>
          <cell r="AL78">
            <v>144.88</v>
          </cell>
          <cell r="AM78">
            <v>260.8</v>
          </cell>
        </row>
        <row r="79">
          <cell r="A79" t="str">
            <v>00909</v>
          </cell>
          <cell r="B79" t="str">
            <v>Valdivia Torres Asunción Daniel</v>
          </cell>
          <cell r="C79">
            <v>4500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2500</v>
          </cell>
          <cell r="L79">
            <v>0</v>
          </cell>
          <cell r="M79">
            <v>0</v>
          </cell>
          <cell r="N79">
            <v>0</v>
          </cell>
          <cell r="O79">
            <v>7000</v>
          </cell>
          <cell r="P79">
            <v>0</v>
          </cell>
          <cell r="Q79">
            <v>0</v>
          </cell>
          <cell r="R79">
            <v>0</v>
          </cell>
          <cell r="S79">
            <v>-250.2</v>
          </cell>
          <cell r="T79">
            <v>0</v>
          </cell>
          <cell r="U79">
            <v>491.22</v>
          </cell>
          <cell r="V79">
            <v>0</v>
          </cell>
          <cell r="W79">
            <v>241.02</v>
          </cell>
          <cell r="X79">
            <v>168.86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409.88</v>
          </cell>
          <cell r="AK79">
            <v>6590.12</v>
          </cell>
          <cell r="AL79">
            <v>124.42</v>
          </cell>
          <cell r="AM79">
            <v>223.96</v>
          </cell>
        </row>
        <row r="80">
          <cell r="A80" t="str">
            <v>00931</v>
          </cell>
          <cell r="B80" t="str">
            <v>Gracian Cisneros Rosa Alicia</v>
          </cell>
          <cell r="C80">
            <v>9999.9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3614.72</v>
          </cell>
          <cell r="L80">
            <v>0</v>
          </cell>
          <cell r="M80">
            <v>0</v>
          </cell>
          <cell r="N80">
            <v>0</v>
          </cell>
          <cell r="O80">
            <v>13614.62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1485.88</v>
          </cell>
          <cell r="V80">
            <v>0</v>
          </cell>
          <cell r="W80">
            <v>1485.88</v>
          </cell>
          <cell r="X80">
            <v>410.14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1896.02</v>
          </cell>
          <cell r="AK80">
            <v>11718.6</v>
          </cell>
          <cell r="AL80">
            <v>279</v>
          </cell>
          <cell r="AM80">
            <v>502.18</v>
          </cell>
        </row>
        <row r="81">
          <cell r="A81" t="str">
            <v>Total Depto</v>
          </cell>
          <cell r="C81" t="str">
            <v xml:space="preserve">  -----------------------</v>
          </cell>
          <cell r="D81" t="str">
            <v xml:space="preserve">  -----------------------</v>
          </cell>
          <cell r="E81" t="str">
            <v xml:space="preserve">  -----------------------</v>
          </cell>
          <cell r="F81" t="str">
            <v xml:space="preserve">  -----------------------</v>
          </cell>
          <cell r="G81" t="str">
            <v xml:space="preserve">  -----------------------</v>
          </cell>
          <cell r="H81" t="str">
            <v xml:space="preserve">  -----------------------</v>
          </cell>
          <cell r="I81" t="str">
            <v xml:space="preserve">  -----------------------</v>
          </cell>
          <cell r="J81" t="str">
            <v xml:space="preserve">  -----------------------</v>
          </cell>
          <cell r="K81" t="str">
            <v xml:space="preserve">  -----------------------</v>
          </cell>
          <cell r="L81" t="str">
            <v xml:space="preserve">  -----------------------</v>
          </cell>
          <cell r="M81" t="str">
            <v xml:space="preserve">  -----------------------</v>
          </cell>
          <cell r="N81" t="str">
            <v xml:space="preserve">  -----------------------</v>
          </cell>
          <cell r="O81" t="str">
            <v xml:space="preserve">  -----------------------</v>
          </cell>
          <cell r="P81" t="str">
            <v xml:space="preserve">  -----------------------</v>
          </cell>
          <cell r="Q81" t="str">
            <v xml:space="preserve">  -----------------------</v>
          </cell>
          <cell r="R81" t="str">
            <v xml:space="preserve">  -----------------------</v>
          </cell>
          <cell r="S81" t="str">
            <v xml:space="preserve">  -----------------------</v>
          </cell>
          <cell r="T81" t="str">
            <v xml:space="preserve">  -----------------------</v>
          </cell>
          <cell r="U81" t="str">
            <v xml:space="preserve">  -----------------------</v>
          </cell>
          <cell r="V81" t="str">
            <v xml:space="preserve">  -----------------------</v>
          </cell>
          <cell r="W81" t="str">
            <v xml:space="preserve">  -----------------------</v>
          </cell>
          <cell r="X81" t="str">
            <v xml:space="preserve">  -----------------------</v>
          </cell>
          <cell r="Y81" t="str">
            <v xml:space="preserve">  -----------------------</v>
          </cell>
          <cell r="Z81" t="str">
            <v xml:space="preserve">  -----------------------</v>
          </cell>
          <cell r="AA81" t="str">
            <v xml:space="preserve">  -----------------------</v>
          </cell>
          <cell r="AB81" t="str">
            <v xml:space="preserve">  -----------------------</v>
          </cell>
          <cell r="AC81" t="str">
            <v xml:space="preserve">  -----------------------</v>
          </cell>
          <cell r="AD81" t="str">
            <v xml:space="preserve">  -----------------------</v>
          </cell>
          <cell r="AE81" t="str">
            <v xml:space="preserve">  -----------------------</v>
          </cell>
          <cell r="AF81" t="str">
            <v xml:space="preserve">  -----------------------</v>
          </cell>
          <cell r="AG81" t="str">
            <v xml:space="preserve">  -----------------------</v>
          </cell>
          <cell r="AH81" t="str">
            <v xml:space="preserve">  -----------------------</v>
          </cell>
          <cell r="AI81" t="str">
            <v xml:space="preserve">  -----------------------</v>
          </cell>
          <cell r="AJ81" t="str">
            <v xml:space="preserve">  -----------------------</v>
          </cell>
          <cell r="AK81" t="str">
            <v xml:space="preserve">  -----------------------</v>
          </cell>
          <cell r="AL81" t="str">
            <v xml:space="preserve">  -----------------------</v>
          </cell>
          <cell r="AM81" t="str">
            <v xml:space="preserve">  -----------------------</v>
          </cell>
        </row>
        <row r="82">
          <cell r="C82">
            <v>44598.3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14229.44</v>
          </cell>
          <cell r="L82">
            <v>0</v>
          </cell>
          <cell r="M82">
            <v>0</v>
          </cell>
          <cell r="N82">
            <v>0</v>
          </cell>
          <cell r="O82">
            <v>58827.74</v>
          </cell>
          <cell r="P82">
            <v>15</v>
          </cell>
          <cell r="Q82">
            <v>1018.58</v>
          </cell>
          <cell r="R82">
            <v>2739.21</v>
          </cell>
          <cell r="S82">
            <v>-625.5</v>
          </cell>
          <cell r="T82">
            <v>0</v>
          </cell>
          <cell r="U82">
            <v>5432.96</v>
          </cell>
          <cell r="V82">
            <v>0</v>
          </cell>
          <cell r="W82">
            <v>4807.46</v>
          </cell>
          <cell r="X82">
            <v>1631.72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125.1</v>
          </cell>
          <cell r="AF82">
            <v>-125.1</v>
          </cell>
          <cell r="AG82">
            <v>125.1</v>
          </cell>
          <cell r="AH82">
            <v>180</v>
          </cell>
          <cell r="AI82">
            <v>0</v>
          </cell>
          <cell r="AJ82">
            <v>10517.07</v>
          </cell>
          <cell r="AK82">
            <v>48310.67</v>
          </cell>
          <cell r="AL82">
            <v>1148.3599999999999</v>
          </cell>
          <cell r="AM82">
            <v>2067.08</v>
          </cell>
        </row>
        <row r="84">
          <cell r="A84" t="str">
            <v>Departamento 4106 CDE SECRETARIA DE ACCION ELECTORAL</v>
          </cell>
        </row>
        <row r="85">
          <cell r="A85" t="str">
            <v>00202</v>
          </cell>
          <cell r="B85" t="str">
            <v>Arciniega Oropeza Alejandra Paola</v>
          </cell>
          <cell r="C85">
            <v>9168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3300</v>
          </cell>
          <cell r="L85">
            <v>0</v>
          </cell>
          <cell r="M85">
            <v>0</v>
          </cell>
          <cell r="N85">
            <v>0</v>
          </cell>
          <cell r="O85">
            <v>12468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1336.47</v>
          </cell>
          <cell r="V85">
            <v>0</v>
          </cell>
          <cell r="W85">
            <v>1336.47</v>
          </cell>
          <cell r="X85">
            <v>270.36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1606.83</v>
          </cell>
          <cell r="AK85">
            <v>10861.17</v>
          </cell>
          <cell r="AL85">
            <v>190.84</v>
          </cell>
          <cell r="AM85">
            <v>343.52</v>
          </cell>
        </row>
        <row r="86">
          <cell r="A86" t="str">
            <v>00743</v>
          </cell>
          <cell r="B86" t="str">
            <v>Martinez Macias  Norma Irene</v>
          </cell>
          <cell r="C86">
            <v>11544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3300</v>
          </cell>
          <cell r="L86">
            <v>0</v>
          </cell>
          <cell r="M86">
            <v>0</v>
          </cell>
          <cell r="N86">
            <v>0</v>
          </cell>
          <cell r="O86">
            <v>14844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1777.05</v>
          </cell>
          <cell r="V86">
            <v>0</v>
          </cell>
          <cell r="W86">
            <v>1777.05</v>
          </cell>
          <cell r="X86">
            <v>338.12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2115.17</v>
          </cell>
          <cell r="AK86">
            <v>12728.83</v>
          </cell>
          <cell r="AL86">
            <v>233.58</v>
          </cell>
          <cell r="AM86">
            <v>420.44</v>
          </cell>
        </row>
        <row r="87">
          <cell r="A87" t="str">
            <v>00888</v>
          </cell>
          <cell r="B87" t="str">
            <v>Palacios Morquecho Ruben Efrain</v>
          </cell>
          <cell r="C87">
            <v>2436</v>
          </cell>
          <cell r="D87">
            <v>1697.1</v>
          </cell>
          <cell r="E87">
            <v>0</v>
          </cell>
          <cell r="F87">
            <v>0</v>
          </cell>
          <cell r="G87">
            <v>593.98</v>
          </cell>
          <cell r="H87">
            <v>4242.74</v>
          </cell>
          <cell r="I87">
            <v>0</v>
          </cell>
          <cell r="J87">
            <v>0</v>
          </cell>
          <cell r="K87">
            <v>1630.88</v>
          </cell>
          <cell r="L87">
            <v>0</v>
          </cell>
          <cell r="M87">
            <v>0</v>
          </cell>
          <cell r="N87">
            <v>0</v>
          </cell>
          <cell r="O87">
            <v>10600.7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548.94000000000005</v>
          </cell>
          <cell r="V87">
            <v>248.66</v>
          </cell>
          <cell r="W87">
            <v>548.94000000000005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797.6</v>
          </cell>
          <cell r="AK87">
            <v>9803.1</v>
          </cell>
          <cell r="AL87">
            <v>147.55000000000001</v>
          </cell>
          <cell r="AM87">
            <v>265.60000000000002</v>
          </cell>
        </row>
        <row r="88">
          <cell r="A88" t="str">
            <v>00897</v>
          </cell>
          <cell r="B88" t="str">
            <v>Macias Baez David Eduardo</v>
          </cell>
          <cell r="C88">
            <v>4500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1800</v>
          </cell>
          <cell r="L88">
            <v>0</v>
          </cell>
          <cell r="M88">
            <v>0</v>
          </cell>
          <cell r="N88">
            <v>0</v>
          </cell>
          <cell r="O88">
            <v>6300</v>
          </cell>
          <cell r="P88">
            <v>0</v>
          </cell>
          <cell r="Q88">
            <v>0</v>
          </cell>
          <cell r="R88">
            <v>0</v>
          </cell>
          <cell r="S88">
            <v>-250.2</v>
          </cell>
          <cell r="T88">
            <v>0</v>
          </cell>
          <cell r="U88">
            <v>415.06</v>
          </cell>
          <cell r="V88">
            <v>0</v>
          </cell>
          <cell r="W88">
            <v>164.86</v>
          </cell>
          <cell r="X88">
            <v>123.58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288.44</v>
          </cell>
          <cell r="AK88">
            <v>6011.56</v>
          </cell>
          <cell r="AL88">
            <v>91.06</v>
          </cell>
          <cell r="AM88">
            <v>163.9</v>
          </cell>
        </row>
        <row r="89">
          <cell r="A89" t="str">
            <v>00899</v>
          </cell>
          <cell r="B89" t="str">
            <v>Ayala Martinez Carlos Mitchel</v>
          </cell>
          <cell r="C89">
            <v>4500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1800</v>
          </cell>
          <cell r="L89">
            <v>0</v>
          </cell>
          <cell r="M89">
            <v>0</v>
          </cell>
          <cell r="N89">
            <v>0</v>
          </cell>
          <cell r="O89">
            <v>6300</v>
          </cell>
          <cell r="P89">
            <v>0</v>
          </cell>
          <cell r="Q89">
            <v>0</v>
          </cell>
          <cell r="R89">
            <v>0</v>
          </cell>
          <cell r="S89">
            <v>-250.2</v>
          </cell>
          <cell r="T89">
            <v>0</v>
          </cell>
          <cell r="U89">
            <v>415.06</v>
          </cell>
          <cell r="V89">
            <v>0</v>
          </cell>
          <cell r="W89">
            <v>164.86</v>
          </cell>
          <cell r="X89">
            <v>167.04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331.9</v>
          </cell>
          <cell r="AK89">
            <v>5968.1</v>
          </cell>
          <cell r="AL89">
            <v>123.08</v>
          </cell>
          <cell r="AM89">
            <v>221.56</v>
          </cell>
        </row>
        <row r="90">
          <cell r="A90" t="str">
            <v>00901</v>
          </cell>
          <cell r="B90" t="str">
            <v>Padilla Cruz Margarita</v>
          </cell>
          <cell r="C90">
            <v>4050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5400</v>
          </cell>
          <cell r="L90">
            <v>0</v>
          </cell>
          <cell r="M90">
            <v>0</v>
          </cell>
          <cell r="N90">
            <v>0</v>
          </cell>
          <cell r="O90">
            <v>9450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852.52</v>
          </cell>
          <cell r="V90">
            <v>0</v>
          </cell>
          <cell r="W90">
            <v>852.52</v>
          </cell>
          <cell r="X90">
            <v>123.58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976.1</v>
          </cell>
          <cell r="AK90">
            <v>8473.9</v>
          </cell>
          <cell r="AL90">
            <v>91.06</v>
          </cell>
          <cell r="AM90">
            <v>163.9</v>
          </cell>
        </row>
        <row r="91">
          <cell r="A91" t="str">
            <v>00903</v>
          </cell>
          <cell r="B91" t="str">
            <v>Pulido Marquez Maria Clauida</v>
          </cell>
          <cell r="C91">
            <v>0</v>
          </cell>
          <cell r="D91">
            <v>509.59</v>
          </cell>
          <cell r="E91">
            <v>0</v>
          </cell>
          <cell r="F91">
            <v>0</v>
          </cell>
          <cell r="G91">
            <v>178.36</v>
          </cell>
          <cell r="H91">
            <v>1273.97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1961.92</v>
          </cell>
          <cell r="P91">
            <v>0</v>
          </cell>
          <cell r="Q91">
            <v>0</v>
          </cell>
          <cell r="R91">
            <v>0</v>
          </cell>
          <cell r="S91">
            <v>-200.83</v>
          </cell>
          <cell r="T91">
            <v>-182.47</v>
          </cell>
          <cell r="U91">
            <v>18.37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-182.47</v>
          </cell>
          <cell r="AK91">
            <v>2144.39</v>
          </cell>
          <cell r="AL91">
            <v>45.53</v>
          </cell>
          <cell r="AM91">
            <v>81.95</v>
          </cell>
        </row>
        <row r="92">
          <cell r="A92" t="str">
            <v>00904</v>
          </cell>
          <cell r="B92" t="str">
            <v>Rosales Montes Jose Rosalio</v>
          </cell>
          <cell r="C92">
            <v>4500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1800</v>
          </cell>
          <cell r="L92">
            <v>0</v>
          </cell>
          <cell r="M92">
            <v>0</v>
          </cell>
          <cell r="N92">
            <v>0</v>
          </cell>
          <cell r="O92">
            <v>6300</v>
          </cell>
          <cell r="P92">
            <v>0</v>
          </cell>
          <cell r="Q92">
            <v>1694.79</v>
          </cell>
          <cell r="R92">
            <v>0</v>
          </cell>
          <cell r="S92">
            <v>-250.2</v>
          </cell>
          <cell r="T92">
            <v>0</v>
          </cell>
          <cell r="U92">
            <v>415.06</v>
          </cell>
          <cell r="V92">
            <v>0</v>
          </cell>
          <cell r="W92">
            <v>164.86</v>
          </cell>
          <cell r="X92">
            <v>167.04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1675.08</v>
          </cell>
          <cell r="AI92">
            <v>0</v>
          </cell>
          <cell r="AJ92">
            <v>3701.77</v>
          </cell>
          <cell r="AK92">
            <v>2598.23</v>
          </cell>
          <cell r="AL92">
            <v>123.08</v>
          </cell>
          <cell r="AM92">
            <v>221.56</v>
          </cell>
        </row>
        <row r="93">
          <cell r="A93" t="str">
            <v>00907</v>
          </cell>
          <cell r="B93" t="str">
            <v>Reynoso Castellanos Lucia</v>
          </cell>
          <cell r="C93">
            <v>4500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2500</v>
          </cell>
          <cell r="L93">
            <v>0</v>
          </cell>
          <cell r="M93">
            <v>0</v>
          </cell>
          <cell r="N93">
            <v>0</v>
          </cell>
          <cell r="O93">
            <v>7000</v>
          </cell>
          <cell r="P93">
            <v>0</v>
          </cell>
          <cell r="Q93">
            <v>0</v>
          </cell>
          <cell r="R93">
            <v>0</v>
          </cell>
          <cell r="S93">
            <v>-250.2</v>
          </cell>
          <cell r="T93">
            <v>0</v>
          </cell>
          <cell r="U93">
            <v>491.22</v>
          </cell>
          <cell r="V93">
            <v>0</v>
          </cell>
          <cell r="W93">
            <v>241.02</v>
          </cell>
          <cell r="X93">
            <v>197.48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438.5</v>
          </cell>
          <cell r="AK93">
            <v>6561.5</v>
          </cell>
          <cell r="AL93">
            <v>144.88</v>
          </cell>
          <cell r="AM93">
            <v>260.8</v>
          </cell>
        </row>
        <row r="94">
          <cell r="A94" t="str">
            <v>00908</v>
          </cell>
          <cell r="B94" t="str">
            <v>Martinez Garcia Alvaro</v>
          </cell>
          <cell r="C94">
            <v>10440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6989.48</v>
          </cell>
          <cell r="L94">
            <v>0</v>
          </cell>
          <cell r="M94">
            <v>0</v>
          </cell>
          <cell r="N94">
            <v>0</v>
          </cell>
          <cell r="O94">
            <v>17429.48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2300.7399999999998</v>
          </cell>
          <cell r="V94">
            <v>0</v>
          </cell>
          <cell r="W94">
            <v>2300.7399999999998</v>
          </cell>
          <cell r="X94">
            <v>450.64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2751.38</v>
          </cell>
          <cell r="AK94">
            <v>14678.1</v>
          </cell>
          <cell r="AL94">
            <v>304.54000000000002</v>
          </cell>
          <cell r="AM94">
            <v>548.16</v>
          </cell>
        </row>
        <row r="95">
          <cell r="A95" t="str">
            <v>00913</v>
          </cell>
          <cell r="B95" t="str">
            <v>Jimenez Villarroel Lisset Carolina</v>
          </cell>
          <cell r="C95">
            <v>4500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1800</v>
          </cell>
          <cell r="L95">
            <v>0</v>
          </cell>
          <cell r="M95">
            <v>0</v>
          </cell>
          <cell r="N95">
            <v>0</v>
          </cell>
          <cell r="O95">
            <v>6300</v>
          </cell>
          <cell r="P95">
            <v>0</v>
          </cell>
          <cell r="Q95">
            <v>0</v>
          </cell>
          <cell r="R95">
            <v>0</v>
          </cell>
          <cell r="S95">
            <v>-250.2</v>
          </cell>
          <cell r="T95">
            <v>0</v>
          </cell>
          <cell r="U95">
            <v>415.06</v>
          </cell>
          <cell r="V95">
            <v>0</v>
          </cell>
          <cell r="W95">
            <v>164.86</v>
          </cell>
          <cell r="X95">
            <v>158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322.86</v>
          </cell>
          <cell r="AK95">
            <v>5977.14</v>
          </cell>
          <cell r="AL95">
            <v>116.42</v>
          </cell>
          <cell r="AM95">
            <v>209.54</v>
          </cell>
        </row>
        <row r="96">
          <cell r="A96" t="str">
            <v>00915</v>
          </cell>
          <cell r="B96" t="str">
            <v>Carrillo Vazquez Jose Manuel</v>
          </cell>
          <cell r="C96">
            <v>4500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1800</v>
          </cell>
          <cell r="L96">
            <v>0</v>
          </cell>
          <cell r="M96">
            <v>0</v>
          </cell>
          <cell r="N96">
            <v>0</v>
          </cell>
          <cell r="O96">
            <v>6300</v>
          </cell>
          <cell r="P96">
            <v>0</v>
          </cell>
          <cell r="Q96">
            <v>0</v>
          </cell>
          <cell r="R96">
            <v>0</v>
          </cell>
          <cell r="S96">
            <v>-250.2</v>
          </cell>
          <cell r="T96">
            <v>0</v>
          </cell>
          <cell r="U96">
            <v>415.06</v>
          </cell>
          <cell r="V96">
            <v>0</v>
          </cell>
          <cell r="W96">
            <v>164.86</v>
          </cell>
          <cell r="X96">
            <v>158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322.86</v>
          </cell>
          <cell r="AK96">
            <v>5977.14</v>
          </cell>
          <cell r="AL96">
            <v>116.42</v>
          </cell>
          <cell r="AM96">
            <v>209.54</v>
          </cell>
        </row>
        <row r="97">
          <cell r="A97" t="str">
            <v>00916</v>
          </cell>
          <cell r="B97" t="str">
            <v>Valencia Clemente  Jesus</v>
          </cell>
          <cell r="C97">
            <v>4500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1800</v>
          </cell>
          <cell r="L97">
            <v>0</v>
          </cell>
          <cell r="M97">
            <v>0</v>
          </cell>
          <cell r="N97">
            <v>0</v>
          </cell>
          <cell r="O97">
            <v>6300</v>
          </cell>
          <cell r="P97">
            <v>0</v>
          </cell>
          <cell r="Q97">
            <v>0</v>
          </cell>
          <cell r="R97">
            <v>0</v>
          </cell>
          <cell r="S97">
            <v>-250.2</v>
          </cell>
          <cell r="T97">
            <v>0</v>
          </cell>
          <cell r="U97">
            <v>415.06</v>
          </cell>
          <cell r="V97">
            <v>0</v>
          </cell>
          <cell r="W97">
            <v>164.86</v>
          </cell>
          <cell r="X97">
            <v>145.30000000000001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310.16000000000003</v>
          </cell>
          <cell r="AK97">
            <v>5989.84</v>
          </cell>
          <cell r="AL97">
            <v>107.06</v>
          </cell>
          <cell r="AM97">
            <v>192.72</v>
          </cell>
        </row>
        <row r="98">
          <cell r="A98" t="str">
            <v>00939</v>
          </cell>
          <cell r="B98" t="str">
            <v>Cantu Perez Jose Manuel</v>
          </cell>
          <cell r="C98">
            <v>1050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2100</v>
          </cell>
          <cell r="L98">
            <v>0</v>
          </cell>
          <cell r="M98">
            <v>0</v>
          </cell>
          <cell r="N98">
            <v>0</v>
          </cell>
          <cell r="O98">
            <v>3150</v>
          </cell>
          <cell r="P98">
            <v>0</v>
          </cell>
          <cell r="Q98">
            <v>0</v>
          </cell>
          <cell r="R98">
            <v>0</v>
          </cell>
          <cell r="S98">
            <v>-125.1</v>
          </cell>
          <cell r="T98">
            <v>0</v>
          </cell>
          <cell r="U98">
            <v>207.53</v>
          </cell>
          <cell r="V98">
            <v>0</v>
          </cell>
          <cell r="W98">
            <v>82.43</v>
          </cell>
          <cell r="X98">
            <v>61.79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144.22</v>
          </cell>
          <cell r="AK98">
            <v>3005.78</v>
          </cell>
          <cell r="AL98">
            <v>45.53</v>
          </cell>
          <cell r="AM98">
            <v>81.95</v>
          </cell>
        </row>
        <row r="99">
          <cell r="A99" t="str">
            <v>Total Depto</v>
          </cell>
          <cell r="C99" t="str">
            <v xml:space="preserve">  -----------------------</v>
          </cell>
          <cell r="D99" t="str">
            <v xml:space="preserve">  -----------------------</v>
          </cell>
          <cell r="E99" t="str">
            <v xml:space="preserve">  -----------------------</v>
          </cell>
          <cell r="F99" t="str">
            <v xml:space="preserve">  -----------------------</v>
          </cell>
          <cell r="G99" t="str">
            <v xml:space="preserve">  -----------------------</v>
          </cell>
          <cell r="H99" t="str">
            <v xml:space="preserve">  -----------------------</v>
          </cell>
          <cell r="I99" t="str">
            <v xml:space="preserve">  -----------------------</v>
          </cell>
          <cell r="J99" t="str">
            <v xml:space="preserve">  -----------------------</v>
          </cell>
          <cell r="K99" t="str">
            <v xml:space="preserve">  -----------------------</v>
          </cell>
          <cell r="L99" t="str">
            <v xml:space="preserve">  -----------------------</v>
          </cell>
          <cell r="M99" t="str">
            <v xml:space="preserve">  -----------------------</v>
          </cell>
          <cell r="N99" t="str">
            <v xml:space="preserve">  -----------------------</v>
          </cell>
          <cell r="O99" t="str">
            <v xml:space="preserve">  -----------------------</v>
          </cell>
          <cell r="P99" t="str">
            <v xml:space="preserve">  -----------------------</v>
          </cell>
          <cell r="Q99" t="str">
            <v xml:space="preserve">  -----------------------</v>
          </cell>
          <cell r="R99" t="str">
            <v xml:space="preserve">  -----------------------</v>
          </cell>
          <cell r="S99" t="str">
            <v xml:space="preserve">  -----------------------</v>
          </cell>
          <cell r="T99" t="str">
            <v xml:space="preserve">  -----------------------</v>
          </cell>
          <cell r="U99" t="str">
            <v xml:space="preserve">  -----------------------</v>
          </cell>
          <cell r="V99" t="str">
            <v xml:space="preserve">  -----------------------</v>
          </cell>
          <cell r="W99" t="str">
            <v xml:space="preserve">  -----------------------</v>
          </cell>
          <cell r="X99" t="str">
            <v xml:space="preserve">  -----------------------</v>
          </cell>
          <cell r="Y99" t="str">
            <v xml:space="preserve">  -----------------------</v>
          </cell>
          <cell r="Z99" t="str">
            <v xml:space="preserve">  -----------------------</v>
          </cell>
          <cell r="AA99" t="str">
            <v xml:space="preserve">  -----------------------</v>
          </cell>
          <cell r="AB99" t="str">
            <v xml:space="preserve">  -----------------------</v>
          </cell>
          <cell r="AC99" t="str">
            <v xml:space="preserve">  -----------------------</v>
          </cell>
          <cell r="AD99" t="str">
            <v xml:space="preserve">  -----------------------</v>
          </cell>
          <cell r="AE99" t="str">
            <v xml:space="preserve">  -----------------------</v>
          </cell>
          <cell r="AF99" t="str">
            <v xml:space="preserve">  -----------------------</v>
          </cell>
          <cell r="AG99" t="str">
            <v xml:space="preserve">  -----------------------</v>
          </cell>
          <cell r="AH99" t="str">
            <v xml:space="preserve">  -----------------------</v>
          </cell>
          <cell r="AI99" t="str">
            <v xml:space="preserve">  -----------------------</v>
          </cell>
          <cell r="AJ99" t="str">
            <v xml:space="preserve">  -----------------------</v>
          </cell>
          <cell r="AK99" t="str">
            <v xml:space="preserve">  -----------------------</v>
          </cell>
          <cell r="AL99" t="str">
            <v xml:space="preserve">  -----------------------</v>
          </cell>
          <cell r="AM99" t="str">
            <v xml:space="preserve">  -----------------------</v>
          </cell>
        </row>
        <row r="100">
          <cell r="C100">
            <v>70188</v>
          </cell>
          <cell r="D100">
            <v>2206.69</v>
          </cell>
          <cell r="E100">
            <v>0</v>
          </cell>
          <cell r="F100">
            <v>0</v>
          </cell>
          <cell r="G100">
            <v>772.34</v>
          </cell>
          <cell r="H100">
            <v>5516.71</v>
          </cell>
          <cell r="I100">
            <v>0</v>
          </cell>
          <cell r="J100">
            <v>0</v>
          </cell>
          <cell r="K100">
            <v>36020.36</v>
          </cell>
          <cell r="L100">
            <v>0</v>
          </cell>
          <cell r="M100">
            <v>0</v>
          </cell>
          <cell r="N100">
            <v>0</v>
          </cell>
          <cell r="O100">
            <v>114704.1</v>
          </cell>
          <cell r="P100">
            <v>0</v>
          </cell>
          <cell r="Q100">
            <v>1694.79</v>
          </cell>
          <cell r="R100">
            <v>0</v>
          </cell>
          <cell r="S100">
            <v>-2077.33</v>
          </cell>
          <cell r="T100">
            <v>-182.47</v>
          </cell>
          <cell r="U100">
            <v>10023.200000000001</v>
          </cell>
          <cell r="V100">
            <v>248.66</v>
          </cell>
          <cell r="W100">
            <v>8128.33</v>
          </cell>
          <cell r="X100">
            <v>2360.9299999999998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1675.08</v>
          </cell>
          <cell r="AI100">
            <v>0</v>
          </cell>
          <cell r="AJ100">
            <v>13925.32</v>
          </cell>
          <cell r="AK100">
            <v>100778.78</v>
          </cell>
          <cell r="AL100">
            <v>1880.63</v>
          </cell>
          <cell r="AM100">
            <v>3385.14</v>
          </cell>
        </row>
        <row r="102">
          <cell r="A102" t="str">
            <v>Departamento 4107 CDE SECRETARIA DE FINANZAS Y ADMINISTRA</v>
          </cell>
        </row>
        <row r="103">
          <cell r="A103" t="str">
            <v>00001</v>
          </cell>
          <cell r="B103" t="str">
            <v>Andrade Padilla Daniel</v>
          </cell>
          <cell r="C103">
            <v>11767.5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539.34</v>
          </cell>
          <cell r="L103">
            <v>0</v>
          </cell>
          <cell r="M103">
            <v>0</v>
          </cell>
          <cell r="N103">
            <v>0</v>
          </cell>
          <cell r="O103">
            <v>12306.84</v>
          </cell>
          <cell r="P103">
            <v>15</v>
          </cell>
          <cell r="Q103">
            <v>2023.64</v>
          </cell>
          <cell r="R103">
            <v>0</v>
          </cell>
          <cell r="S103">
            <v>0</v>
          </cell>
          <cell r="T103">
            <v>0</v>
          </cell>
          <cell r="U103">
            <v>1237.45</v>
          </cell>
          <cell r="V103">
            <v>0</v>
          </cell>
          <cell r="W103">
            <v>1237.45</v>
          </cell>
          <cell r="X103">
            <v>367.44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3643.53</v>
          </cell>
          <cell r="AK103">
            <v>8663.31</v>
          </cell>
          <cell r="AL103">
            <v>252.06</v>
          </cell>
          <cell r="AM103">
            <v>453.7</v>
          </cell>
        </row>
        <row r="104">
          <cell r="A104" t="str">
            <v>00003</v>
          </cell>
          <cell r="B104" t="str">
            <v>Carbajal Ruvalcaba Ma.  De Jesús</v>
          </cell>
          <cell r="C104">
            <v>518.70000000000005</v>
          </cell>
          <cell r="D104">
            <v>492.65</v>
          </cell>
          <cell r="E104">
            <v>0</v>
          </cell>
          <cell r="F104">
            <v>1383.2</v>
          </cell>
          <cell r="G104">
            <v>171.17</v>
          </cell>
          <cell r="H104">
            <v>2913.25</v>
          </cell>
          <cell r="I104">
            <v>10374</v>
          </cell>
          <cell r="J104">
            <v>37346.400000000001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53199.37</v>
          </cell>
          <cell r="P104">
            <v>0</v>
          </cell>
          <cell r="Q104">
            <v>0</v>
          </cell>
          <cell r="R104">
            <v>0</v>
          </cell>
          <cell r="S104">
            <v>-160.30000000000001</v>
          </cell>
          <cell r="T104">
            <v>-21.29</v>
          </cell>
          <cell r="U104">
            <v>139</v>
          </cell>
          <cell r="V104">
            <v>14.38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-6.91</v>
          </cell>
          <cell r="AK104">
            <v>53206.28</v>
          </cell>
          <cell r="AL104">
            <v>56.32</v>
          </cell>
          <cell r="AM104">
            <v>101.38</v>
          </cell>
        </row>
        <row r="105">
          <cell r="A105" t="str">
            <v>00021</v>
          </cell>
          <cell r="B105" t="str">
            <v>Rojas Lopez Miguel Angel</v>
          </cell>
          <cell r="C105">
            <v>7918.2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7918.2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591.12</v>
          </cell>
          <cell r="V105">
            <v>0</v>
          </cell>
          <cell r="W105">
            <v>591.12</v>
          </cell>
          <cell r="X105">
            <v>240.4</v>
          </cell>
          <cell r="Y105">
            <v>2100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2931.52</v>
          </cell>
          <cell r="AK105">
            <v>4986.68</v>
          </cell>
          <cell r="AL105">
            <v>171.96</v>
          </cell>
          <cell r="AM105">
            <v>309.52</v>
          </cell>
        </row>
        <row r="106">
          <cell r="A106" t="str">
            <v>00080</v>
          </cell>
          <cell r="B106" t="str">
            <v>Romero Romero Ingrid</v>
          </cell>
          <cell r="C106">
            <v>15504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15504</v>
          </cell>
          <cell r="P106">
            <v>15</v>
          </cell>
          <cell r="Q106">
            <v>3651.24</v>
          </cell>
          <cell r="R106">
            <v>0</v>
          </cell>
          <cell r="S106">
            <v>0</v>
          </cell>
          <cell r="T106">
            <v>0</v>
          </cell>
          <cell r="U106">
            <v>1889.46</v>
          </cell>
          <cell r="V106">
            <v>0</v>
          </cell>
          <cell r="W106">
            <v>1889.46</v>
          </cell>
          <cell r="X106">
            <v>465.18</v>
          </cell>
          <cell r="Y106">
            <v>2000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8020.88</v>
          </cell>
          <cell r="AK106">
            <v>7483.12</v>
          </cell>
          <cell r="AL106">
            <v>313.7</v>
          </cell>
          <cell r="AM106">
            <v>564.66</v>
          </cell>
        </row>
        <row r="107">
          <cell r="A107" t="str">
            <v>00165</v>
          </cell>
          <cell r="B107" t="str">
            <v>Gomez Dueñas Roselia</v>
          </cell>
          <cell r="C107">
            <v>5187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5187</v>
          </cell>
          <cell r="P107">
            <v>15</v>
          </cell>
          <cell r="Q107">
            <v>0</v>
          </cell>
          <cell r="R107">
            <v>2285.63</v>
          </cell>
          <cell r="S107">
            <v>-320.60000000000002</v>
          </cell>
          <cell r="T107">
            <v>-17.12</v>
          </cell>
          <cell r="U107">
            <v>303.48</v>
          </cell>
          <cell r="V107">
            <v>0</v>
          </cell>
          <cell r="W107">
            <v>0</v>
          </cell>
          <cell r="X107">
            <v>150.78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2434.29</v>
          </cell>
          <cell r="AK107">
            <v>2752.71</v>
          </cell>
          <cell r="AL107">
            <v>111.1</v>
          </cell>
          <cell r="AM107">
            <v>200</v>
          </cell>
        </row>
        <row r="108">
          <cell r="A108" t="str">
            <v>00169</v>
          </cell>
          <cell r="B108" t="str">
            <v>Tovar Lopez Rogelio</v>
          </cell>
          <cell r="C108">
            <v>15750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15750</v>
          </cell>
          <cell r="P108">
            <v>15</v>
          </cell>
          <cell r="Q108">
            <v>1862.32</v>
          </cell>
          <cell r="R108">
            <v>0</v>
          </cell>
          <cell r="S108">
            <v>0</v>
          </cell>
          <cell r="T108">
            <v>0</v>
          </cell>
          <cell r="U108">
            <v>1942</v>
          </cell>
          <cell r="V108">
            <v>0</v>
          </cell>
          <cell r="W108">
            <v>1942</v>
          </cell>
          <cell r="X108">
            <v>495.3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4314.62</v>
          </cell>
          <cell r="AK108">
            <v>11435.38</v>
          </cell>
          <cell r="AL108">
            <v>332.7</v>
          </cell>
          <cell r="AM108">
            <v>598.84</v>
          </cell>
        </row>
        <row r="109">
          <cell r="A109" t="str">
            <v>00187</v>
          </cell>
          <cell r="B109" t="str">
            <v>Gallegos Negrete Rosa Elena</v>
          </cell>
          <cell r="C109">
            <v>6660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6660</v>
          </cell>
          <cell r="P109">
            <v>0</v>
          </cell>
          <cell r="Q109">
            <v>0</v>
          </cell>
          <cell r="R109">
            <v>2376.09</v>
          </cell>
          <cell r="S109">
            <v>-250.2</v>
          </cell>
          <cell r="T109">
            <v>0</v>
          </cell>
          <cell r="U109">
            <v>454.24</v>
          </cell>
          <cell r="V109">
            <v>0</v>
          </cell>
          <cell r="W109">
            <v>204.04</v>
          </cell>
          <cell r="X109">
            <v>197.1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2777.23</v>
          </cell>
          <cell r="AK109">
            <v>3882.77</v>
          </cell>
          <cell r="AL109">
            <v>144.63999999999999</v>
          </cell>
          <cell r="AM109">
            <v>260.33999999999997</v>
          </cell>
        </row>
        <row r="110">
          <cell r="A110" t="str">
            <v>00451</v>
          </cell>
          <cell r="B110" t="str">
            <v>Partida Ceja Francisco Javier</v>
          </cell>
          <cell r="C110">
            <v>9168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229.2</v>
          </cell>
          <cell r="L110">
            <v>0</v>
          </cell>
          <cell r="M110">
            <v>0</v>
          </cell>
          <cell r="N110">
            <v>0</v>
          </cell>
          <cell r="O110">
            <v>9397.2000000000007</v>
          </cell>
          <cell r="P110">
            <v>15</v>
          </cell>
          <cell r="Q110">
            <v>0</v>
          </cell>
          <cell r="R110">
            <v>1684.05</v>
          </cell>
          <cell r="S110">
            <v>0</v>
          </cell>
          <cell r="T110">
            <v>0</v>
          </cell>
          <cell r="U110">
            <v>755.58</v>
          </cell>
          <cell r="V110">
            <v>0</v>
          </cell>
          <cell r="W110">
            <v>755.58</v>
          </cell>
          <cell r="X110">
            <v>297.98</v>
          </cell>
          <cell r="Y110">
            <v>300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3052.61</v>
          </cell>
          <cell r="AK110">
            <v>6344.59</v>
          </cell>
          <cell r="AL110">
            <v>208.28</v>
          </cell>
          <cell r="AM110">
            <v>374.9</v>
          </cell>
        </row>
        <row r="111">
          <cell r="A111" t="str">
            <v>00461</v>
          </cell>
          <cell r="B111" t="str">
            <v>Borrayo De La Cruz Ericka Guillermina</v>
          </cell>
          <cell r="C111">
            <v>5187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5187</v>
          </cell>
          <cell r="P111">
            <v>0</v>
          </cell>
          <cell r="Q111">
            <v>0</v>
          </cell>
          <cell r="R111">
            <v>0</v>
          </cell>
          <cell r="S111">
            <v>-320.60000000000002</v>
          </cell>
          <cell r="T111">
            <v>-17.12</v>
          </cell>
          <cell r="U111">
            <v>303.48</v>
          </cell>
          <cell r="V111">
            <v>0</v>
          </cell>
          <cell r="W111">
            <v>0</v>
          </cell>
          <cell r="X111">
            <v>152.88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135.76</v>
          </cell>
          <cell r="AK111">
            <v>5051.24</v>
          </cell>
          <cell r="AL111">
            <v>112.64</v>
          </cell>
          <cell r="AM111">
            <v>202.76</v>
          </cell>
        </row>
        <row r="112">
          <cell r="A112" t="str">
            <v>00836</v>
          </cell>
          <cell r="B112" t="str">
            <v>Arredondo Zuñiga Victor Manuel</v>
          </cell>
          <cell r="C112">
            <v>6384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6384</v>
          </cell>
          <cell r="P112">
            <v>0</v>
          </cell>
          <cell r="Q112">
            <v>0</v>
          </cell>
          <cell r="R112">
            <v>0</v>
          </cell>
          <cell r="S112">
            <v>-250.2</v>
          </cell>
          <cell r="T112">
            <v>0</v>
          </cell>
          <cell r="U112">
            <v>424.2</v>
          </cell>
          <cell r="V112">
            <v>0</v>
          </cell>
          <cell r="W112">
            <v>174</v>
          </cell>
          <cell r="X112">
            <v>175.32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349.32</v>
          </cell>
          <cell r="AK112">
            <v>6034.68</v>
          </cell>
          <cell r="AL112">
            <v>129.18</v>
          </cell>
          <cell r="AM112">
            <v>232.5</v>
          </cell>
        </row>
        <row r="113">
          <cell r="A113" t="str">
            <v>00839</v>
          </cell>
          <cell r="B113" t="str">
            <v>Reyes Granada Araceli Janeth</v>
          </cell>
          <cell r="C113">
            <v>11700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4332.84</v>
          </cell>
          <cell r="L113">
            <v>0</v>
          </cell>
          <cell r="M113">
            <v>0</v>
          </cell>
          <cell r="N113">
            <v>0</v>
          </cell>
          <cell r="O113">
            <v>16032.84</v>
          </cell>
          <cell r="P113">
            <v>15</v>
          </cell>
          <cell r="Q113">
            <v>2317.4</v>
          </cell>
          <cell r="R113">
            <v>0</v>
          </cell>
          <cell r="S113">
            <v>0</v>
          </cell>
          <cell r="T113">
            <v>0</v>
          </cell>
          <cell r="U113">
            <v>2002.42</v>
          </cell>
          <cell r="V113">
            <v>0</v>
          </cell>
          <cell r="W113">
            <v>2002.42</v>
          </cell>
          <cell r="X113">
            <v>427.3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4762.12</v>
          </cell>
          <cell r="AK113">
            <v>11270.72</v>
          </cell>
          <cell r="AL113">
            <v>289.82</v>
          </cell>
          <cell r="AM113">
            <v>521.66</v>
          </cell>
        </row>
        <row r="114">
          <cell r="A114" t="str">
            <v>00840</v>
          </cell>
          <cell r="B114" t="str">
            <v>Navarro Villa Lorena</v>
          </cell>
          <cell r="C114">
            <v>9600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3795.58</v>
          </cell>
          <cell r="L114">
            <v>0</v>
          </cell>
          <cell r="M114">
            <v>0</v>
          </cell>
          <cell r="N114">
            <v>0</v>
          </cell>
          <cell r="O114">
            <v>13395.58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1439.1</v>
          </cell>
          <cell r="V114">
            <v>0</v>
          </cell>
          <cell r="W114">
            <v>1439.1</v>
          </cell>
          <cell r="X114">
            <v>344.78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1783.88</v>
          </cell>
          <cell r="AK114">
            <v>11611.7</v>
          </cell>
          <cell r="AL114">
            <v>237.76</v>
          </cell>
          <cell r="AM114">
            <v>427.98</v>
          </cell>
        </row>
        <row r="115">
          <cell r="A115" t="str">
            <v>00842</v>
          </cell>
          <cell r="B115" t="str">
            <v>Mendez Salcedo Jorge Alberto</v>
          </cell>
          <cell r="C115">
            <v>10440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6989.48</v>
          </cell>
          <cell r="L115">
            <v>0</v>
          </cell>
          <cell r="M115">
            <v>0</v>
          </cell>
          <cell r="N115">
            <v>0</v>
          </cell>
          <cell r="O115">
            <v>17429.48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2300.7399999999998</v>
          </cell>
          <cell r="V115">
            <v>0</v>
          </cell>
          <cell r="W115">
            <v>2300.7399999999998</v>
          </cell>
          <cell r="X115">
            <v>499.94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2800.68</v>
          </cell>
          <cell r="AK115">
            <v>14628.8</v>
          </cell>
          <cell r="AL115">
            <v>335.62</v>
          </cell>
          <cell r="AM115">
            <v>604.12</v>
          </cell>
        </row>
        <row r="116">
          <cell r="A116" t="str">
            <v>00855</v>
          </cell>
          <cell r="B116" t="str">
            <v>Luna Medrano Cesar Alejandro</v>
          </cell>
          <cell r="C116">
            <v>7500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3395.58</v>
          </cell>
          <cell r="L116">
            <v>0</v>
          </cell>
          <cell r="M116">
            <v>0</v>
          </cell>
          <cell r="N116">
            <v>0</v>
          </cell>
          <cell r="O116">
            <v>10895.58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987.12</v>
          </cell>
          <cell r="V116">
            <v>0</v>
          </cell>
          <cell r="W116">
            <v>987.12</v>
          </cell>
          <cell r="X116">
            <v>299.39999999999998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1286.52</v>
          </cell>
          <cell r="AK116">
            <v>9609.06</v>
          </cell>
          <cell r="AL116">
            <v>209.16</v>
          </cell>
          <cell r="AM116">
            <v>376.48</v>
          </cell>
        </row>
        <row r="117">
          <cell r="A117" t="str">
            <v>00861</v>
          </cell>
          <cell r="B117" t="str">
            <v>Cuellar Hernandez Rocio Elizabeth</v>
          </cell>
          <cell r="C117">
            <v>3932.17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2500</v>
          </cell>
          <cell r="L117">
            <v>0</v>
          </cell>
          <cell r="M117">
            <v>318.83</v>
          </cell>
          <cell r="N117">
            <v>0</v>
          </cell>
          <cell r="O117">
            <v>6751</v>
          </cell>
          <cell r="P117">
            <v>0</v>
          </cell>
          <cell r="Q117">
            <v>0</v>
          </cell>
          <cell r="R117">
            <v>0</v>
          </cell>
          <cell r="S117">
            <v>-253.54</v>
          </cell>
          <cell r="T117">
            <v>0</v>
          </cell>
          <cell r="U117">
            <v>429.45</v>
          </cell>
          <cell r="V117">
            <v>0</v>
          </cell>
          <cell r="W117">
            <v>175.91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175.91</v>
          </cell>
          <cell r="AK117">
            <v>6575.09</v>
          </cell>
          <cell r="AL117">
            <v>159.41</v>
          </cell>
          <cell r="AM117">
            <v>286.92</v>
          </cell>
        </row>
        <row r="118">
          <cell r="A118" t="str">
            <v>00862</v>
          </cell>
          <cell r="B118" t="str">
            <v>Ortiz Gallardo Yuri Ernestina</v>
          </cell>
          <cell r="C118">
            <v>4251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2500</v>
          </cell>
          <cell r="L118">
            <v>0</v>
          </cell>
          <cell r="M118">
            <v>0</v>
          </cell>
          <cell r="N118">
            <v>0</v>
          </cell>
          <cell r="O118">
            <v>6751</v>
          </cell>
          <cell r="P118">
            <v>0</v>
          </cell>
          <cell r="Q118">
            <v>0</v>
          </cell>
          <cell r="R118">
            <v>0</v>
          </cell>
          <cell r="S118">
            <v>-250.2</v>
          </cell>
          <cell r="T118">
            <v>0</v>
          </cell>
          <cell r="U118">
            <v>464.14</v>
          </cell>
          <cell r="V118">
            <v>0</v>
          </cell>
          <cell r="W118">
            <v>213.94</v>
          </cell>
          <cell r="X118">
            <v>0</v>
          </cell>
          <cell r="Y118">
            <v>2000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2213.94</v>
          </cell>
          <cell r="AK118">
            <v>4537.0600000000004</v>
          </cell>
          <cell r="AL118">
            <v>177.12</v>
          </cell>
          <cell r="AM118">
            <v>318.8</v>
          </cell>
        </row>
        <row r="119">
          <cell r="A119" t="str">
            <v>00863</v>
          </cell>
          <cell r="B119" t="str">
            <v>Larios Calvario Manuel</v>
          </cell>
          <cell r="C119">
            <v>6999.9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1476.42</v>
          </cell>
          <cell r="L119">
            <v>0</v>
          </cell>
          <cell r="M119">
            <v>0</v>
          </cell>
          <cell r="N119">
            <v>0</v>
          </cell>
          <cell r="O119">
            <v>8476.32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651.86</v>
          </cell>
          <cell r="V119">
            <v>0</v>
          </cell>
          <cell r="W119">
            <v>651.86</v>
          </cell>
          <cell r="X119">
            <v>233.98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885.84</v>
          </cell>
          <cell r="AK119">
            <v>7590.48</v>
          </cell>
          <cell r="AL119">
            <v>167.9</v>
          </cell>
          <cell r="AM119">
            <v>302.22000000000003</v>
          </cell>
        </row>
        <row r="120">
          <cell r="A120" t="str">
            <v>00879</v>
          </cell>
          <cell r="B120" t="str">
            <v>Santana Aguilar Maria Felix</v>
          </cell>
          <cell r="C120">
            <v>7500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2395.58</v>
          </cell>
          <cell r="L120">
            <v>0</v>
          </cell>
          <cell r="M120">
            <v>0</v>
          </cell>
          <cell r="N120">
            <v>0</v>
          </cell>
          <cell r="O120">
            <v>9895.58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827.12</v>
          </cell>
          <cell r="V120">
            <v>0</v>
          </cell>
          <cell r="W120">
            <v>827.12</v>
          </cell>
          <cell r="X120">
            <v>275.95999999999998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1103.08</v>
          </cell>
          <cell r="AK120">
            <v>8792.5</v>
          </cell>
          <cell r="AL120">
            <v>194.38</v>
          </cell>
          <cell r="AM120">
            <v>349.9</v>
          </cell>
        </row>
        <row r="121">
          <cell r="A121" t="str">
            <v>00910</v>
          </cell>
          <cell r="B121" t="str">
            <v>Rodriguez Prudencio Brenda Citlali</v>
          </cell>
          <cell r="C121">
            <v>4500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2500</v>
          </cell>
          <cell r="L121">
            <v>0</v>
          </cell>
          <cell r="M121">
            <v>0</v>
          </cell>
          <cell r="N121">
            <v>0</v>
          </cell>
          <cell r="O121">
            <v>7000</v>
          </cell>
          <cell r="P121">
            <v>0</v>
          </cell>
          <cell r="Q121">
            <v>0</v>
          </cell>
          <cell r="R121">
            <v>0</v>
          </cell>
          <cell r="S121">
            <v>-250.2</v>
          </cell>
          <cell r="T121">
            <v>0</v>
          </cell>
          <cell r="U121">
            <v>491.22</v>
          </cell>
          <cell r="V121">
            <v>0</v>
          </cell>
          <cell r="W121">
            <v>241.02</v>
          </cell>
          <cell r="X121">
            <v>168.86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409.88</v>
          </cell>
          <cell r="AK121">
            <v>6590.12</v>
          </cell>
          <cell r="AL121">
            <v>124.42</v>
          </cell>
          <cell r="AM121">
            <v>223.96</v>
          </cell>
        </row>
        <row r="122">
          <cell r="A122" t="str">
            <v>00911</v>
          </cell>
          <cell r="B122" t="str">
            <v>Galaviz Hernandez Nayeli Alejandra</v>
          </cell>
          <cell r="C122">
            <v>4500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3100</v>
          </cell>
          <cell r="L122">
            <v>0</v>
          </cell>
          <cell r="M122">
            <v>0</v>
          </cell>
          <cell r="N122">
            <v>0</v>
          </cell>
          <cell r="O122">
            <v>7600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556.5</v>
          </cell>
          <cell r="V122">
            <v>0</v>
          </cell>
          <cell r="W122">
            <v>556.5</v>
          </cell>
          <cell r="X122">
            <v>168.86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725.36</v>
          </cell>
          <cell r="AK122">
            <v>6874.64</v>
          </cell>
          <cell r="AL122">
            <v>124.42</v>
          </cell>
          <cell r="AM122">
            <v>223.96</v>
          </cell>
        </row>
        <row r="123">
          <cell r="A123" t="str">
            <v>00914</v>
          </cell>
          <cell r="B123" t="str">
            <v>Hermosillo Sandoval Valentin</v>
          </cell>
          <cell r="C123">
            <v>4500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4040</v>
          </cell>
          <cell r="L123">
            <v>0</v>
          </cell>
          <cell r="M123">
            <v>0</v>
          </cell>
          <cell r="N123">
            <v>0</v>
          </cell>
          <cell r="O123">
            <v>8540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658.78</v>
          </cell>
          <cell r="V123">
            <v>0</v>
          </cell>
          <cell r="W123">
            <v>658.78</v>
          </cell>
          <cell r="X123">
            <v>187.7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846.48</v>
          </cell>
          <cell r="AK123">
            <v>7693.52</v>
          </cell>
          <cell r="AL123">
            <v>138.30000000000001</v>
          </cell>
          <cell r="AM123">
            <v>248.94</v>
          </cell>
        </row>
        <row r="124">
          <cell r="A124" t="str">
            <v>00917</v>
          </cell>
          <cell r="B124" t="str">
            <v>Plazola Gomez Lucia Mercedes</v>
          </cell>
          <cell r="C124">
            <v>4500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2500</v>
          </cell>
          <cell r="L124">
            <v>0</v>
          </cell>
          <cell r="M124">
            <v>0</v>
          </cell>
          <cell r="N124">
            <v>0</v>
          </cell>
          <cell r="O124">
            <v>7000</v>
          </cell>
          <cell r="P124">
            <v>0</v>
          </cell>
          <cell r="Q124">
            <v>0</v>
          </cell>
          <cell r="R124">
            <v>0</v>
          </cell>
          <cell r="S124">
            <v>-250.2</v>
          </cell>
          <cell r="T124">
            <v>0</v>
          </cell>
          <cell r="U124">
            <v>491.22</v>
          </cell>
          <cell r="V124">
            <v>0</v>
          </cell>
          <cell r="W124">
            <v>241.02</v>
          </cell>
          <cell r="X124">
            <v>153.76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394.78</v>
          </cell>
          <cell r="AK124">
            <v>6605.22</v>
          </cell>
          <cell r="AL124">
            <v>113.3</v>
          </cell>
          <cell r="AM124">
            <v>203.94</v>
          </cell>
        </row>
        <row r="125">
          <cell r="A125" t="str">
            <v>00918</v>
          </cell>
          <cell r="B125" t="str">
            <v>Obregon Estudillo Johana Lizbeth</v>
          </cell>
          <cell r="C125">
            <v>4500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2500</v>
          </cell>
          <cell r="L125">
            <v>0</v>
          </cell>
          <cell r="M125">
            <v>0</v>
          </cell>
          <cell r="N125">
            <v>0</v>
          </cell>
          <cell r="O125">
            <v>7000</v>
          </cell>
          <cell r="P125">
            <v>0</v>
          </cell>
          <cell r="Q125">
            <v>0</v>
          </cell>
          <cell r="R125">
            <v>0</v>
          </cell>
          <cell r="S125">
            <v>-250.2</v>
          </cell>
          <cell r="T125">
            <v>0</v>
          </cell>
          <cell r="U125">
            <v>491.22</v>
          </cell>
          <cell r="V125">
            <v>0</v>
          </cell>
          <cell r="W125">
            <v>241.02</v>
          </cell>
          <cell r="X125">
            <v>156.56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397.58</v>
          </cell>
          <cell r="AK125">
            <v>6602.42</v>
          </cell>
          <cell r="AL125">
            <v>115.38</v>
          </cell>
          <cell r="AM125">
            <v>207.68</v>
          </cell>
        </row>
        <row r="126">
          <cell r="A126" t="str">
            <v>00933</v>
          </cell>
          <cell r="B126" t="str">
            <v>Gallardo Flores Emmanuel Alejandro</v>
          </cell>
          <cell r="C126">
            <v>4500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2800</v>
          </cell>
          <cell r="L126">
            <v>0</v>
          </cell>
          <cell r="M126">
            <v>0</v>
          </cell>
          <cell r="N126">
            <v>0</v>
          </cell>
          <cell r="O126">
            <v>7300</v>
          </cell>
          <cell r="P126">
            <v>0</v>
          </cell>
          <cell r="Q126">
            <v>0</v>
          </cell>
          <cell r="R126">
            <v>0</v>
          </cell>
          <cell r="S126">
            <v>-125.1</v>
          </cell>
          <cell r="T126">
            <v>0</v>
          </cell>
          <cell r="U126">
            <v>523.86</v>
          </cell>
          <cell r="V126">
            <v>0</v>
          </cell>
          <cell r="W126">
            <v>398.76</v>
          </cell>
          <cell r="X126">
            <v>135.66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534.41999999999996</v>
          </cell>
          <cell r="AK126">
            <v>6765.58</v>
          </cell>
          <cell r="AL126">
            <v>99.94</v>
          </cell>
          <cell r="AM126">
            <v>179.9</v>
          </cell>
        </row>
        <row r="127">
          <cell r="A127" t="str">
            <v>00936</v>
          </cell>
          <cell r="B127" t="str">
            <v>Hernandez Arriaga Erik Daniel</v>
          </cell>
          <cell r="C127">
            <v>4500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3566.66</v>
          </cell>
          <cell r="L127">
            <v>0</v>
          </cell>
          <cell r="M127">
            <v>0</v>
          </cell>
          <cell r="N127">
            <v>0</v>
          </cell>
          <cell r="O127">
            <v>8066.66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607.28</v>
          </cell>
          <cell r="V127">
            <v>0</v>
          </cell>
          <cell r="W127">
            <v>607.28</v>
          </cell>
          <cell r="X127">
            <v>123.58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730.86</v>
          </cell>
          <cell r="AK127">
            <v>7335.8</v>
          </cell>
          <cell r="AL127">
            <v>91.06</v>
          </cell>
          <cell r="AM127">
            <v>163.9</v>
          </cell>
        </row>
        <row r="128">
          <cell r="A128" t="str">
            <v>00937</v>
          </cell>
          <cell r="B128" t="str">
            <v>Nuño Flores Juan Carlos</v>
          </cell>
          <cell r="C128">
            <v>4500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3266.66</v>
          </cell>
          <cell r="L128">
            <v>0</v>
          </cell>
          <cell r="M128">
            <v>0</v>
          </cell>
          <cell r="N128">
            <v>0</v>
          </cell>
          <cell r="O128">
            <v>7766.66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574.64</v>
          </cell>
          <cell r="V128">
            <v>0</v>
          </cell>
          <cell r="W128">
            <v>574.64</v>
          </cell>
          <cell r="X128">
            <v>123.58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698.22</v>
          </cell>
          <cell r="AK128">
            <v>7068.44</v>
          </cell>
          <cell r="AL128">
            <v>91.06</v>
          </cell>
          <cell r="AM128">
            <v>163.9</v>
          </cell>
        </row>
        <row r="129">
          <cell r="A129" t="str">
            <v>00938</v>
          </cell>
          <cell r="B129" t="str">
            <v>Guzman Rodriguez Maria Filomena</v>
          </cell>
          <cell r="C129">
            <v>426</v>
          </cell>
          <cell r="D129">
            <v>23.34</v>
          </cell>
          <cell r="E129">
            <v>0</v>
          </cell>
          <cell r="F129">
            <v>0</v>
          </cell>
          <cell r="G129">
            <v>8.17</v>
          </cell>
          <cell r="H129">
            <v>58.36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515.87</v>
          </cell>
          <cell r="P129">
            <v>0</v>
          </cell>
          <cell r="Q129">
            <v>0</v>
          </cell>
          <cell r="R129">
            <v>0</v>
          </cell>
          <cell r="S129">
            <v>-200.83</v>
          </cell>
          <cell r="T129">
            <v>-186.32</v>
          </cell>
          <cell r="U129">
            <v>14.51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-186.32</v>
          </cell>
          <cell r="AK129">
            <v>702.19</v>
          </cell>
          <cell r="AL129">
            <v>43.1</v>
          </cell>
          <cell r="AM129">
            <v>77.58</v>
          </cell>
        </row>
        <row r="130">
          <cell r="A130" t="str">
            <v>Total Depto</v>
          </cell>
          <cell r="C130" t="str">
            <v xml:space="preserve">  -----------------------</v>
          </cell>
          <cell r="D130" t="str">
            <v xml:space="preserve">  -----------------------</v>
          </cell>
          <cell r="E130" t="str">
            <v xml:space="preserve">  -----------------------</v>
          </cell>
          <cell r="F130" t="str">
            <v xml:space="preserve">  -----------------------</v>
          </cell>
          <cell r="G130" t="str">
            <v xml:space="preserve">  -----------------------</v>
          </cell>
          <cell r="H130" t="str">
            <v xml:space="preserve">  -----------------------</v>
          </cell>
          <cell r="I130" t="str">
            <v xml:space="preserve">  -----------------------</v>
          </cell>
          <cell r="J130" t="str">
            <v xml:space="preserve">  -----------------------</v>
          </cell>
          <cell r="K130" t="str">
            <v xml:space="preserve">  -----------------------</v>
          </cell>
          <cell r="L130" t="str">
            <v xml:space="preserve">  -----------------------</v>
          </cell>
          <cell r="M130" t="str">
            <v xml:space="preserve">  -----------------------</v>
          </cell>
          <cell r="N130" t="str">
            <v xml:space="preserve">  -----------------------</v>
          </cell>
          <cell r="O130" t="str">
            <v xml:space="preserve">  -----------------------</v>
          </cell>
          <cell r="P130" t="str">
            <v xml:space="preserve">  -----------------------</v>
          </cell>
          <cell r="Q130" t="str">
            <v xml:space="preserve">  -----------------------</v>
          </cell>
          <cell r="R130" t="str">
            <v xml:space="preserve">  -----------------------</v>
          </cell>
          <cell r="S130" t="str">
            <v xml:space="preserve">  -----------------------</v>
          </cell>
          <cell r="T130" t="str">
            <v xml:space="preserve">  -----------------------</v>
          </cell>
          <cell r="U130" t="str">
            <v xml:space="preserve">  -----------------------</v>
          </cell>
          <cell r="V130" t="str">
            <v xml:space="preserve">  -----------------------</v>
          </cell>
          <cell r="W130" t="str">
            <v xml:space="preserve">  -----------------------</v>
          </cell>
          <cell r="X130" t="str">
            <v xml:space="preserve">  -----------------------</v>
          </cell>
          <cell r="Y130" t="str">
            <v xml:space="preserve">  -----------------------</v>
          </cell>
          <cell r="Z130" t="str">
            <v xml:space="preserve">  -----------------------</v>
          </cell>
          <cell r="AA130" t="str">
            <v xml:space="preserve">  -----------------------</v>
          </cell>
          <cell r="AB130" t="str">
            <v xml:space="preserve">  -----------------------</v>
          </cell>
          <cell r="AC130" t="str">
            <v xml:space="preserve">  -----------------------</v>
          </cell>
          <cell r="AD130" t="str">
            <v xml:space="preserve">  -----------------------</v>
          </cell>
          <cell r="AE130" t="str">
            <v xml:space="preserve">  -----------------------</v>
          </cell>
          <cell r="AF130" t="str">
            <v xml:space="preserve">  -----------------------</v>
          </cell>
          <cell r="AG130" t="str">
            <v xml:space="preserve">  -----------------------</v>
          </cell>
          <cell r="AH130" t="str">
            <v xml:space="preserve">  -----------------------</v>
          </cell>
          <cell r="AI130" t="str">
            <v xml:space="preserve">  -----------------------</v>
          </cell>
          <cell r="AJ130" t="str">
            <v xml:space="preserve">  -----------------------</v>
          </cell>
          <cell r="AK130" t="str">
            <v xml:space="preserve">  -----------------------</v>
          </cell>
          <cell r="AL130" t="str">
            <v xml:space="preserve">  -----------------------</v>
          </cell>
          <cell r="AM130" t="str">
            <v xml:space="preserve">  -----------------------</v>
          </cell>
        </row>
        <row r="131">
          <cell r="C131">
            <v>182393.47</v>
          </cell>
          <cell r="D131">
            <v>515.99</v>
          </cell>
          <cell r="E131">
            <v>0</v>
          </cell>
          <cell r="F131">
            <v>1383.2</v>
          </cell>
          <cell r="G131">
            <v>179.34</v>
          </cell>
          <cell r="H131">
            <v>2971.61</v>
          </cell>
          <cell r="I131">
            <v>10374</v>
          </cell>
          <cell r="J131">
            <v>37346.400000000001</v>
          </cell>
          <cell r="K131">
            <v>52427.34</v>
          </cell>
          <cell r="L131">
            <v>0</v>
          </cell>
          <cell r="M131">
            <v>318.83</v>
          </cell>
          <cell r="N131">
            <v>0</v>
          </cell>
          <cell r="O131">
            <v>287910.18</v>
          </cell>
          <cell r="P131">
            <v>90</v>
          </cell>
          <cell r="Q131">
            <v>9854.6</v>
          </cell>
          <cell r="R131">
            <v>6345.77</v>
          </cell>
          <cell r="S131">
            <v>-2882.17</v>
          </cell>
          <cell r="T131">
            <v>-241.85</v>
          </cell>
          <cell r="U131">
            <v>21551.19</v>
          </cell>
          <cell r="V131">
            <v>14.38</v>
          </cell>
          <cell r="W131">
            <v>18910.88</v>
          </cell>
          <cell r="X131">
            <v>5842.3</v>
          </cell>
          <cell r="Y131">
            <v>6400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47216.08</v>
          </cell>
          <cell r="AK131">
            <v>240694.1</v>
          </cell>
          <cell r="AL131">
            <v>4544.7299999999996</v>
          </cell>
          <cell r="AM131">
            <v>8180.44</v>
          </cell>
        </row>
        <row r="133">
          <cell r="A133" t="str">
            <v>Departamento 4108 CDE SECRETARIA DE GESTION SOCIAL</v>
          </cell>
        </row>
        <row r="134">
          <cell r="A134" t="str">
            <v>00860</v>
          </cell>
          <cell r="B134" t="str">
            <v>De La Torre Gonzalez Juan Carlos</v>
          </cell>
          <cell r="C134">
            <v>10440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6989.48</v>
          </cell>
          <cell r="L134">
            <v>0</v>
          </cell>
          <cell r="M134">
            <v>0</v>
          </cell>
          <cell r="N134">
            <v>0</v>
          </cell>
          <cell r="O134">
            <v>17429.48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2300.7399999999998</v>
          </cell>
          <cell r="V134">
            <v>0</v>
          </cell>
          <cell r="W134">
            <v>2300.7399999999998</v>
          </cell>
          <cell r="X134">
            <v>357.48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2658.22</v>
          </cell>
          <cell r="AK134">
            <v>14771.26</v>
          </cell>
          <cell r="AL134">
            <v>245.78</v>
          </cell>
          <cell r="AM134">
            <v>442.42</v>
          </cell>
        </row>
        <row r="135">
          <cell r="A135" t="str">
            <v>Total Depto</v>
          </cell>
          <cell r="C135" t="str">
            <v xml:space="preserve">  -----------------------</v>
          </cell>
          <cell r="D135" t="str">
            <v xml:space="preserve">  -----------------------</v>
          </cell>
          <cell r="E135" t="str">
            <v xml:space="preserve">  -----------------------</v>
          </cell>
          <cell r="F135" t="str">
            <v xml:space="preserve">  -----------------------</v>
          </cell>
          <cell r="G135" t="str">
            <v xml:space="preserve">  -----------------------</v>
          </cell>
          <cell r="H135" t="str">
            <v xml:space="preserve">  -----------------------</v>
          </cell>
          <cell r="I135" t="str">
            <v xml:space="preserve">  -----------------------</v>
          </cell>
          <cell r="J135" t="str">
            <v xml:space="preserve">  -----------------------</v>
          </cell>
          <cell r="K135" t="str">
            <v xml:space="preserve">  -----------------------</v>
          </cell>
          <cell r="L135" t="str">
            <v xml:space="preserve">  -----------------------</v>
          </cell>
          <cell r="M135" t="str">
            <v xml:space="preserve">  -----------------------</v>
          </cell>
          <cell r="N135" t="str">
            <v xml:space="preserve">  -----------------------</v>
          </cell>
          <cell r="O135" t="str">
            <v xml:space="preserve">  -----------------------</v>
          </cell>
          <cell r="P135" t="str">
            <v xml:space="preserve">  -----------------------</v>
          </cell>
          <cell r="Q135" t="str">
            <v xml:space="preserve">  -----------------------</v>
          </cell>
          <cell r="R135" t="str">
            <v xml:space="preserve">  -----------------------</v>
          </cell>
          <cell r="S135" t="str">
            <v xml:space="preserve">  -----------------------</v>
          </cell>
          <cell r="T135" t="str">
            <v xml:space="preserve">  -----------------------</v>
          </cell>
          <cell r="U135" t="str">
            <v xml:space="preserve">  -----------------------</v>
          </cell>
          <cell r="V135" t="str">
            <v xml:space="preserve">  -----------------------</v>
          </cell>
          <cell r="W135" t="str">
            <v xml:space="preserve">  -----------------------</v>
          </cell>
          <cell r="X135" t="str">
            <v xml:space="preserve">  -----------------------</v>
          </cell>
          <cell r="Y135" t="str">
            <v xml:space="preserve">  -----------------------</v>
          </cell>
          <cell r="Z135" t="str">
            <v xml:space="preserve">  -----------------------</v>
          </cell>
          <cell r="AA135" t="str">
            <v xml:space="preserve">  -----------------------</v>
          </cell>
          <cell r="AB135" t="str">
            <v xml:space="preserve">  -----------------------</v>
          </cell>
          <cell r="AC135" t="str">
            <v xml:space="preserve">  -----------------------</v>
          </cell>
          <cell r="AD135" t="str">
            <v xml:space="preserve">  -----------------------</v>
          </cell>
          <cell r="AE135" t="str">
            <v xml:space="preserve">  -----------------------</v>
          </cell>
          <cell r="AF135" t="str">
            <v xml:space="preserve">  -----------------------</v>
          </cell>
          <cell r="AG135" t="str">
            <v xml:space="preserve">  -----------------------</v>
          </cell>
          <cell r="AH135" t="str">
            <v xml:space="preserve">  -----------------------</v>
          </cell>
          <cell r="AI135" t="str">
            <v xml:space="preserve">  -----------------------</v>
          </cell>
          <cell r="AJ135" t="str">
            <v xml:space="preserve">  -----------------------</v>
          </cell>
          <cell r="AK135" t="str">
            <v xml:space="preserve">  -----------------------</v>
          </cell>
          <cell r="AL135" t="str">
            <v xml:space="preserve">  -----------------------</v>
          </cell>
          <cell r="AM135" t="str">
            <v xml:space="preserve">  -----------------------</v>
          </cell>
        </row>
        <row r="136">
          <cell r="C136">
            <v>10440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6989.48</v>
          </cell>
          <cell r="L136">
            <v>0</v>
          </cell>
          <cell r="M136">
            <v>0</v>
          </cell>
          <cell r="N136">
            <v>0</v>
          </cell>
          <cell r="O136">
            <v>17429.48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2300.7399999999998</v>
          </cell>
          <cell r="V136">
            <v>0</v>
          </cell>
          <cell r="W136">
            <v>2300.7399999999998</v>
          </cell>
          <cell r="X136">
            <v>357.48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2658.22</v>
          </cell>
          <cell r="AK136">
            <v>14771.26</v>
          </cell>
          <cell r="AL136">
            <v>245.78</v>
          </cell>
          <cell r="AM136">
            <v>442.42</v>
          </cell>
        </row>
        <row r="138">
          <cell r="A138" t="str">
            <v>Departamento 4109 CDE SECRETARIA DE COMUNICACION SOCIAL</v>
          </cell>
        </row>
        <row r="139">
          <cell r="A139" t="str">
            <v>00005</v>
          </cell>
          <cell r="B139" t="str">
            <v>Contreras García Lucila</v>
          </cell>
          <cell r="C139">
            <v>14409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14409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1655.56</v>
          </cell>
          <cell r="V139">
            <v>0</v>
          </cell>
          <cell r="W139">
            <v>1655.56</v>
          </cell>
          <cell r="X139">
            <v>430.04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2085.6</v>
          </cell>
          <cell r="AK139">
            <v>12323.4</v>
          </cell>
          <cell r="AL139">
            <v>291.54000000000002</v>
          </cell>
          <cell r="AM139">
            <v>524.78</v>
          </cell>
        </row>
        <row r="140">
          <cell r="A140" t="str">
            <v>00869</v>
          </cell>
          <cell r="B140" t="str">
            <v>Resendiz Mora Martha Dolores</v>
          </cell>
          <cell r="C140">
            <v>14250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9537.56</v>
          </cell>
          <cell r="L140">
            <v>0</v>
          </cell>
          <cell r="M140">
            <v>0</v>
          </cell>
          <cell r="N140">
            <v>0</v>
          </cell>
          <cell r="O140">
            <v>23787.56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3658.82</v>
          </cell>
          <cell r="V140">
            <v>0</v>
          </cell>
          <cell r="W140">
            <v>3658.82</v>
          </cell>
          <cell r="X140">
            <v>694.1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4352.92</v>
          </cell>
          <cell r="AK140">
            <v>19434.64</v>
          </cell>
          <cell r="AL140">
            <v>458.06</v>
          </cell>
          <cell r="AM140">
            <v>824.52</v>
          </cell>
        </row>
        <row r="141">
          <cell r="A141" t="str">
            <v>00891</v>
          </cell>
          <cell r="B141" t="str">
            <v>Anguiano Santiago Jorge Alejandro</v>
          </cell>
          <cell r="C141">
            <v>4500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4500</v>
          </cell>
          <cell r="L141">
            <v>0</v>
          </cell>
          <cell r="M141">
            <v>0</v>
          </cell>
          <cell r="N141">
            <v>0</v>
          </cell>
          <cell r="O141">
            <v>9000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708.82</v>
          </cell>
          <cell r="V141">
            <v>0</v>
          </cell>
          <cell r="W141">
            <v>708.82</v>
          </cell>
          <cell r="X141">
            <v>239.12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947.94</v>
          </cell>
          <cell r="AK141">
            <v>8052.06</v>
          </cell>
          <cell r="AL141">
            <v>171.14</v>
          </cell>
          <cell r="AM141">
            <v>308.04000000000002</v>
          </cell>
        </row>
        <row r="142">
          <cell r="A142" t="str">
            <v>00902</v>
          </cell>
          <cell r="B142" t="str">
            <v>Diaz Cervantes Oscar Ivan</v>
          </cell>
          <cell r="C142">
            <v>4500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3100</v>
          </cell>
          <cell r="L142">
            <v>0</v>
          </cell>
          <cell r="M142">
            <v>0</v>
          </cell>
          <cell r="N142">
            <v>0</v>
          </cell>
          <cell r="O142">
            <v>7600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556.5</v>
          </cell>
          <cell r="V142">
            <v>0</v>
          </cell>
          <cell r="W142">
            <v>556.5</v>
          </cell>
          <cell r="X142">
            <v>195.34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751.84</v>
          </cell>
          <cell r="AK142">
            <v>6848.16</v>
          </cell>
          <cell r="AL142">
            <v>143.56</v>
          </cell>
          <cell r="AM142">
            <v>258.39999999999998</v>
          </cell>
        </row>
        <row r="143">
          <cell r="A143" t="str">
            <v>00905</v>
          </cell>
          <cell r="B143" t="str">
            <v>Ortiz Perez Jose De Jesus</v>
          </cell>
          <cell r="C143">
            <v>4500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3100</v>
          </cell>
          <cell r="L143">
            <v>0</v>
          </cell>
          <cell r="M143">
            <v>0</v>
          </cell>
          <cell r="N143">
            <v>0</v>
          </cell>
          <cell r="O143">
            <v>7600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556.5</v>
          </cell>
          <cell r="V143">
            <v>0</v>
          </cell>
          <cell r="W143">
            <v>556.5</v>
          </cell>
          <cell r="X143">
            <v>201.72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758.22</v>
          </cell>
          <cell r="AK143">
            <v>6841.78</v>
          </cell>
          <cell r="AL143">
            <v>147.56</v>
          </cell>
          <cell r="AM143">
            <v>265.60000000000002</v>
          </cell>
        </row>
        <row r="144">
          <cell r="A144" t="str">
            <v>Total Depto</v>
          </cell>
          <cell r="C144" t="str">
            <v xml:space="preserve">  -----------------------</v>
          </cell>
          <cell r="D144" t="str">
            <v xml:space="preserve">  -----------------------</v>
          </cell>
          <cell r="E144" t="str">
            <v xml:space="preserve">  -----------------------</v>
          </cell>
          <cell r="F144" t="str">
            <v xml:space="preserve">  -----------------------</v>
          </cell>
          <cell r="G144" t="str">
            <v xml:space="preserve">  -----------------------</v>
          </cell>
          <cell r="H144" t="str">
            <v xml:space="preserve">  -----------------------</v>
          </cell>
          <cell r="I144" t="str">
            <v xml:space="preserve">  -----------------------</v>
          </cell>
          <cell r="J144" t="str">
            <v xml:space="preserve">  -----------------------</v>
          </cell>
          <cell r="K144" t="str">
            <v xml:space="preserve">  -----------------------</v>
          </cell>
          <cell r="L144" t="str">
            <v xml:space="preserve">  -----------------------</v>
          </cell>
          <cell r="M144" t="str">
            <v xml:space="preserve">  -----------------------</v>
          </cell>
          <cell r="N144" t="str">
            <v xml:space="preserve">  -----------------------</v>
          </cell>
          <cell r="O144" t="str">
            <v xml:space="preserve">  -----------------------</v>
          </cell>
          <cell r="P144" t="str">
            <v xml:space="preserve">  -----------------------</v>
          </cell>
          <cell r="Q144" t="str">
            <v xml:space="preserve">  -----------------------</v>
          </cell>
          <cell r="R144" t="str">
            <v xml:space="preserve">  -----------------------</v>
          </cell>
          <cell r="S144" t="str">
            <v xml:space="preserve">  -----------------------</v>
          </cell>
          <cell r="T144" t="str">
            <v xml:space="preserve">  -----------------------</v>
          </cell>
          <cell r="U144" t="str">
            <v xml:space="preserve">  -----------------------</v>
          </cell>
          <cell r="V144" t="str">
            <v xml:space="preserve">  -----------------------</v>
          </cell>
          <cell r="W144" t="str">
            <v xml:space="preserve">  -----------------------</v>
          </cell>
          <cell r="X144" t="str">
            <v xml:space="preserve">  -----------------------</v>
          </cell>
          <cell r="Y144" t="str">
            <v xml:space="preserve">  -----------------------</v>
          </cell>
          <cell r="Z144" t="str">
            <v xml:space="preserve">  -----------------------</v>
          </cell>
          <cell r="AA144" t="str">
            <v xml:space="preserve">  -----------------------</v>
          </cell>
          <cell r="AB144" t="str">
            <v xml:space="preserve">  -----------------------</v>
          </cell>
          <cell r="AC144" t="str">
            <v xml:space="preserve">  -----------------------</v>
          </cell>
          <cell r="AD144" t="str">
            <v xml:space="preserve">  -----------------------</v>
          </cell>
          <cell r="AE144" t="str">
            <v xml:space="preserve">  -----------------------</v>
          </cell>
          <cell r="AF144" t="str">
            <v xml:space="preserve">  -----------------------</v>
          </cell>
          <cell r="AG144" t="str">
            <v xml:space="preserve">  -----------------------</v>
          </cell>
          <cell r="AH144" t="str">
            <v xml:space="preserve">  -----------------------</v>
          </cell>
          <cell r="AI144" t="str">
            <v xml:space="preserve">  -----------------------</v>
          </cell>
          <cell r="AJ144" t="str">
            <v xml:space="preserve">  -----------------------</v>
          </cell>
          <cell r="AK144" t="str">
            <v xml:space="preserve">  -----------------------</v>
          </cell>
          <cell r="AL144" t="str">
            <v xml:space="preserve">  -----------------------</v>
          </cell>
          <cell r="AM144" t="str">
            <v xml:space="preserve">  -----------------------</v>
          </cell>
        </row>
        <row r="145">
          <cell r="C145">
            <v>42159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20237.560000000001</v>
          </cell>
          <cell r="L145">
            <v>0</v>
          </cell>
          <cell r="M145">
            <v>0</v>
          </cell>
          <cell r="N145">
            <v>0</v>
          </cell>
          <cell r="O145">
            <v>62396.56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7136.2</v>
          </cell>
          <cell r="V145">
            <v>0</v>
          </cell>
          <cell r="W145">
            <v>7136.2</v>
          </cell>
          <cell r="X145">
            <v>1760.32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8896.52</v>
          </cell>
          <cell r="AK145">
            <v>53500.04</v>
          </cell>
          <cell r="AL145">
            <v>1211.8599999999999</v>
          </cell>
          <cell r="AM145">
            <v>2181.34</v>
          </cell>
        </row>
        <row r="147">
          <cell r="A147" t="str">
            <v>Departamento 4110 CDE SECRETARIA JURIDICA</v>
          </cell>
        </row>
        <row r="148">
          <cell r="A148" t="str">
            <v>00066</v>
          </cell>
          <cell r="B148" t="str">
            <v>Guerrero Cordero Benjamin</v>
          </cell>
          <cell r="C148">
            <v>4500</v>
          </cell>
          <cell r="D148">
            <v>263.01</v>
          </cell>
          <cell r="E148">
            <v>0</v>
          </cell>
          <cell r="F148">
            <v>0</v>
          </cell>
          <cell r="G148">
            <v>92.05</v>
          </cell>
          <cell r="H148">
            <v>657.53</v>
          </cell>
          <cell r="I148">
            <v>0</v>
          </cell>
          <cell r="J148">
            <v>0</v>
          </cell>
          <cell r="K148">
            <v>7800</v>
          </cell>
          <cell r="L148">
            <v>0</v>
          </cell>
          <cell r="M148">
            <v>0</v>
          </cell>
          <cell r="N148">
            <v>0</v>
          </cell>
          <cell r="O148">
            <v>13312.59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1873.89</v>
          </cell>
          <cell r="V148">
            <v>0</v>
          </cell>
          <cell r="W148">
            <v>1852.1</v>
          </cell>
          <cell r="X148">
            <v>128.25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-0.28000000000000003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1980.07</v>
          </cell>
          <cell r="AK148">
            <v>11332.52</v>
          </cell>
          <cell r="AL148">
            <v>182.1</v>
          </cell>
          <cell r="AM148">
            <v>327.78</v>
          </cell>
        </row>
        <row r="149">
          <cell r="A149" t="str">
            <v>Total Depto</v>
          </cell>
          <cell r="C149" t="str">
            <v xml:space="preserve">  -----------------------</v>
          </cell>
          <cell r="D149" t="str">
            <v xml:space="preserve">  -----------------------</v>
          </cell>
          <cell r="E149" t="str">
            <v xml:space="preserve">  -----------------------</v>
          </cell>
          <cell r="F149" t="str">
            <v xml:space="preserve">  -----------------------</v>
          </cell>
          <cell r="G149" t="str">
            <v xml:space="preserve">  -----------------------</v>
          </cell>
          <cell r="H149" t="str">
            <v xml:space="preserve">  -----------------------</v>
          </cell>
          <cell r="I149" t="str">
            <v xml:space="preserve">  -----------------------</v>
          </cell>
          <cell r="J149" t="str">
            <v xml:space="preserve">  -----------------------</v>
          </cell>
          <cell r="K149" t="str">
            <v xml:space="preserve">  -----------------------</v>
          </cell>
          <cell r="L149" t="str">
            <v xml:space="preserve">  -----------------------</v>
          </cell>
          <cell r="M149" t="str">
            <v xml:space="preserve">  -----------------------</v>
          </cell>
          <cell r="N149" t="str">
            <v xml:space="preserve">  -----------------------</v>
          </cell>
          <cell r="O149" t="str">
            <v xml:space="preserve">  -----------------------</v>
          </cell>
          <cell r="P149" t="str">
            <v xml:space="preserve">  -----------------------</v>
          </cell>
          <cell r="Q149" t="str">
            <v xml:space="preserve">  -----------------------</v>
          </cell>
          <cell r="R149" t="str">
            <v xml:space="preserve">  -----------------------</v>
          </cell>
          <cell r="S149" t="str">
            <v xml:space="preserve">  -----------------------</v>
          </cell>
          <cell r="T149" t="str">
            <v xml:space="preserve">  -----------------------</v>
          </cell>
          <cell r="U149" t="str">
            <v xml:space="preserve">  -----------------------</v>
          </cell>
          <cell r="V149" t="str">
            <v xml:space="preserve">  -----------------------</v>
          </cell>
          <cell r="W149" t="str">
            <v xml:space="preserve">  -----------------------</v>
          </cell>
          <cell r="X149" t="str">
            <v xml:space="preserve">  -----------------------</v>
          </cell>
          <cell r="Y149" t="str">
            <v xml:space="preserve">  -----------------------</v>
          </cell>
          <cell r="Z149" t="str">
            <v xml:space="preserve">  -----------------------</v>
          </cell>
          <cell r="AA149" t="str">
            <v xml:space="preserve">  -----------------------</v>
          </cell>
          <cell r="AB149" t="str">
            <v xml:space="preserve">  -----------------------</v>
          </cell>
          <cell r="AC149" t="str">
            <v xml:space="preserve">  -----------------------</v>
          </cell>
          <cell r="AD149" t="str">
            <v xml:space="preserve">  -----------------------</v>
          </cell>
          <cell r="AE149" t="str">
            <v xml:space="preserve">  -----------------------</v>
          </cell>
          <cell r="AF149" t="str">
            <v xml:space="preserve">  -----------------------</v>
          </cell>
          <cell r="AG149" t="str">
            <v xml:space="preserve">  -----------------------</v>
          </cell>
          <cell r="AH149" t="str">
            <v xml:space="preserve">  -----------------------</v>
          </cell>
          <cell r="AI149" t="str">
            <v xml:space="preserve">  -----------------------</v>
          </cell>
          <cell r="AJ149" t="str">
            <v xml:space="preserve">  -----------------------</v>
          </cell>
          <cell r="AK149" t="str">
            <v xml:space="preserve">  -----------------------</v>
          </cell>
          <cell r="AL149" t="str">
            <v xml:space="preserve">  -----------------------</v>
          </cell>
          <cell r="AM149" t="str">
            <v xml:space="preserve">  -----------------------</v>
          </cell>
        </row>
        <row r="150">
          <cell r="C150">
            <v>4500</v>
          </cell>
          <cell r="D150">
            <v>263.01</v>
          </cell>
          <cell r="E150">
            <v>0</v>
          </cell>
          <cell r="F150">
            <v>0</v>
          </cell>
          <cell r="G150">
            <v>92.05</v>
          </cell>
          <cell r="H150">
            <v>657.53</v>
          </cell>
          <cell r="I150">
            <v>0</v>
          </cell>
          <cell r="J150">
            <v>0</v>
          </cell>
          <cell r="K150">
            <v>7800</v>
          </cell>
          <cell r="L150">
            <v>0</v>
          </cell>
          <cell r="M150">
            <v>0</v>
          </cell>
          <cell r="N150">
            <v>0</v>
          </cell>
          <cell r="O150">
            <v>13312.59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1873.89</v>
          </cell>
          <cell r="V150">
            <v>0</v>
          </cell>
          <cell r="W150">
            <v>1852.1</v>
          </cell>
          <cell r="X150">
            <v>128.25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-0.28000000000000003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1980.07</v>
          </cell>
          <cell r="AK150">
            <v>11332.52</v>
          </cell>
          <cell r="AL150">
            <v>182.1</v>
          </cell>
          <cell r="AM150">
            <v>327.78</v>
          </cell>
        </row>
        <row r="152">
          <cell r="A152" t="str">
            <v>Departamento 4112 CDE SECRETARIA TECNICA DEL CPE</v>
          </cell>
        </row>
        <row r="153">
          <cell r="A153" t="str">
            <v>00864</v>
          </cell>
          <cell r="B153" t="str">
            <v>Gonzalez Ramirez Miriam Noemi</v>
          </cell>
          <cell r="C153">
            <v>6000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2139.6999999999998</v>
          </cell>
          <cell r="L153">
            <v>0</v>
          </cell>
          <cell r="M153">
            <v>0</v>
          </cell>
          <cell r="N153">
            <v>0</v>
          </cell>
          <cell r="O153">
            <v>8139.7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615.22</v>
          </cell>
          <cell r="V153">
            <v>0</v>
          </cell>
          <cell r="W153">
            <v>615.22</v>
          </cell>
          <cell r="X153">
            <v>218.64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833.86</v>
          </cell>
          <cell r="AK153">
            <v>7305.84</v>
          </cell>
          <cell r="AL153">
            <v>158.22</v>
          </cell>
          <cell r="AM153">
            <v>284.82</v>
          </cell>
        </row>
        <row r="154">
          <cell r="A154" t="str">
            <v>00868</v>
          </cell>
          <cell r="B154" t="str">
            <v>Lopez Samano Claudia</v>
          </cell>
          <cell r="C154">
            <v>6000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2139.6999999999998</v>
          </cell>
          <cell r="L154">
            <v>0</v>
          </cell>
          <cell r="M154">
            <v>0</v>
          </cell>
          <cell r="N154">
            <v>0</v>
          </cell>
          <cell r="O154">
            <v>8139.7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615.22</v>
          </cell>
          <cell r="V154">
            <v>0</v>
          </cell>
          <cell r="W154">
            <v>615.22</v>
          </cell>
          <cell r="X154">
            <v>220.62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835.84</v>
          </cell>
          <cell r="AK154">
            <v>7303.86</v>
          </cell>
          <cell r="AL154">
            <v>159.47999999999999</v>
          </cell>
          <cell r="AM154">
            <v>287.06</v>
          </cell>
        </row>
        <row r="155">
          <cell r="A155" t="str">
            <v>Total Depto</v>
          </cell>
          <cell r="C155" t="str">
            <v xml:space="preserve">  -----------------------</v>
          </cell>
          <cell r="D155" t="str">
            <v xml:space="preserve">  -----------------------</v>
          </cell>
          <cell r="E155" t="str">
            <v xml:space="preserve">  -----------------------</v>
          </cell>
          <cell r="F155" t="str">
            <v xml:space="preserve">  -----------------------</v>
          </cell>
          <cell r="G155" t="str">
            <v xml:space="preserve">  -----------------------</v>
          </cell>
          <cell r="H155" t="str">
            <v xml:space="preserve">  -----------------------</v>
          </cell>
          <cell r="I155" t="str">
            <v xml:space="preserve">  -----------------------</v>
          </cell>
          <cell r="J155" t="str">
            <v xml:space="preserve">  -----------------------</v>
          </cell>
          <cell r="K155" t="str">
            <v xml:space="preserve">  -----------------------</v>
          </cell>
          <cell r="L155" t="str">
            <v xml:space="preserve">  -----------------------</v>
          </cell>
          <cell r="M155" t="str">
            <v xml:space="preserve">  -----------------------</v>
          </cell>
          <cell r="N155" t="str">
            <v xml:space="preserve">  -----------------------</v>
          </cell>
          <cell r="O155" t="str">
            <v xml:space="preserve">  -----------------------</v>
          </cell>
          <cell r="P155" t="str">
            <v xml:space="preserve">  -----------------------</v>
          </cell>
          <cell r="Q155" t="str">
            <v xml:space="preserve">  -----------------------</v>
          </cell>
          <cell r="R155" t="str">
            <v xml:space="preserve">  -----------------------</v>
          </cell>
          <cell r="S155" t="str">
            <v xml:space="preserve">  -----------------------</v>
          </cell>
          <cell r="T155" t="str">
            <v xml:space="preserve">  -----------------------</v>
          </cell>
          <cell r="U155" t="str">
            <v xml:space="preserve">  -----------------------</v>
          </cell>
          <cell r="V155" t="str">
            <v xml:space="preserve">  -----------------------</v>
          </cell>
          <cell r="W155" t="str">
            <v xml:space="preserve">  -----------------------</v>
          </cell>
          <cell r="X155" t="str">
            <v xml:space="preserve">  -----------------------</v>
          </cell>
          <cell r="Y155" t="str">
            <v xml:space="preserve">  -----------------------</v>
          </cell>
          <cell r="Z155" t="str">
            <v xml:space="preserve">  -----------------------</v>
          </cell>
          <cell r="AA155" t="str">
            <v xml:space="preserve">  -----------------------</v>
          </cell>
          <cell r="AB155" t="str">
            <v xml:space="preserve">  -----------------------</v>
          </cell>
          <cell r="AC155" t="str">
            <v xml:space="preserve">  -----------------------</v>
          </cell>
          <cell r="AD155" t="str">
            <v xml:space="preserve">  -----------------------</v>
          </cell>
          <cell r="AE155" t="str">
            <v xml:space="preserve">  -----------------------</v>
          </cell>
          <cell r="AF155" t="str">
            <v xml:space="preserve">  -----------------------</v>
          </cell>
          <cell r="AG155" t="str">
            <v xml:space="preserve">  -----------------------</v>
          </cell>
          <cell r="AH155" t="str">
            <v xml:space="preserve">  -----------------------</v>
          </cell>
          <cell r="AI155" t="str">
            <v xml:space="preserve">  -----------------------</v>
          </cell>
          <cell r="AJ155" t="str">
            <v xml:space="preserve">  -----------------------</v>
          </cell>
          <cell r="AK155" t="str">
            <v xml:space="preserve">  -----------------------</v>
          </cell>
          <cell r="AL155" t="str">
            <v xml:space="preserve">  -----------------------</v>
          </cell>
          <cell r="AM155" t="str">
            <v xml:space="preserve">  -----------------------</v>
          </cell>
        </row>
        <row r="156">
          <cell r="C156">
            <v>12000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4279.3999999999996</v>
          </cell>
          <cell r="L156">
            <v>0</v>
          </cell>
          <cell r="M156">
            <v>0</v>
          </cell>
          <cell r="N156">
            <v>0</v>
          </cell>
          <cell r="O156">
            <v>16279.4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1230.44</v>
          </cell>
          <cell r="V156">
            <v>0</v>
          </cell>
          <cell r="W156">
            <v>1230.44</v>
          </cell>
          <cell r="X156">
            <v>439.26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1669.7</v>
          </cell>
          <cell r="AK156">
            <v>14609.7</v>
          </cell>
          <cell r="AL156">
            <v>317.7</v>
          </cell>
          <cell r="AM156">
            <v>571.88</v>
          </cell>
        </row>
        <row r="158">
          <cell r="A158" t="str">
            <v>Departamento 4117 CDE COMISION DE JUSTICIA PARTIDARIA</v>
          </cell>
        </row>
        <row r="159">
          <cell r="A159" t="str">
            <v>00071</v>
          </cell>
          <cell r="B159" t="str">
            <v>Huerta Gomez Elizabeth</v>
          </cell>
          <cell r="C159">
            <v>13087.5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13087.5</v>
          </cell>
          <cell r="P159">
            <v>0</v>
          </cell>
          <cell r="Q159">
            <v>0</v>
          </cell>
          <cell r="R159">
            <v>3822.39</v>
          </cell>
          <cell r="S159">
            <v>0</v>
          </cell>
          <cell r="T159">
            <v>0</v>
          </cell>
          <cell r="U159">
            <v>1377.34</v>
          </cell>
          <cell r="V159">
            <v>0</v>
          </cell>
          <cell r="W159">
            <v>1377.34</v>
          </cell>
          <cell r="X159">
            <v>387.64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5587.37</v>
          </cell>
          <cell r="AK159">
            <v>7500.13</v>
          </cell>
          <cell r="AL159">
            <v>264.8</v>
          </cell>
          <cell r="AM159">
            <v>476.64</v>
          </cell>
        </row>
        <row r="160">
          <cell r="A160" t="str">
            <v>Total Depto</v>
          </cell>
          <cell r="C160" t="str">
            <v xml:space="preserve">  -----------------------</v>
          </cell>
          <cell r="D160" t="str">
            <v xml:space="preserve">  -----------------------</v>
          </cell>
          <cell r="E160" t="str">
            <v xml:space="preserve">  -----------------------</v>
          </cell>
          <cell r="F160" t="str">
            <v xml:space="preserve">  -----------------------</v>
          </cell>
          <cell r="G160" t="str">
            <v xml:space="preserve">  -----------------------</v>
          </cell>
          <cell r="H160" t="str">
            <v xml:space="preserve">  -----------------------</v>
          </cell>
          <cell r="I160" t="str">
            <v xml:space="preserve">  -----------------------</v>
          </cell>
          <cell r="J160" t="str">
            <v xml:space="preserve">  -----------------------</v>
          </cell>
          <cell r="K160" t="str">
            <v xml:space="preserve">  -----------------------</v>
          </cell>
          <cell r="L160" t="str">
            <v xml:space="preserve">  -----------------------</v>
          </cell>
          <cell r="M160" t="str">
            <v xml:space="preserve">  -----------------------</v>
          </cell>
          <cell r="N160" t="str">
            <v xml:space="preserve">  -----------------------</v>
          </cell>
          <cell r="O160" t="str">
            <v xml:space="preserve">  -----------------------</v>
          </cell>
          <cell r="P160" t="str">
            <v xml:space="preserve">  -----------------------</v>
          </cell>
          <cell r="Q160" t="str">
            <v xml:space="preserve">  -----------------------</v>
          </cell>
          <cell r="R160" t="str">
            <v xml:space="preserve">  -----------------------</v>
          </cell>
          <cell r="S160" t="str">
            <v xml:space="preserve">  -----------------------</v>
          </cell>
          <cell r="T160" t="str">
            <v xml:space="preserve">  -----------------------</v>
          </cell>
          <cell r="U160" t="str">
            <v xml:space="preserve">  -----------------------</v>
          </cell>
          <cell r="V160" t="str">
            <v xml:space="preserve">  -----------------------</v>
          </cell>
          <cell r="W160" t="str">
            <v xml:space="preserve">  -----------------------</v>
          </cell>
          <cell r="X160" t="str">
            <v xml:space="preserve">  -----------------------</v>
          </cell>
          <cell r="Y160" t="str">
            <v xml:space="preserve">  -----------------------</v>
          </cell>
          <cell r="Z160" t="str">
            <v xml:space="preserve">  -----------------------</v>
          </cell>
          <cell r="AA160" t="str">
            <v xml:space="preserve">  -----------------------</v>
          </cell>
          <cell r="AB160" t="str">
            <v xml:space="preserve">  -----------------------</v>
          </cell>
          <cell r="AC160" t="str">
            <v xml:space="preserve">  -----------------------</v>
          </cell>
          <cell r="AD160" t="str">
            <v xml:space="preserve">  -----------------------</v>
          </cell>
          <cell r="AE160" t="str">
            <v xml:space="preserve">  -----------------------</v>
          </cell>
          <cell r="AF160" t="str">
            <v xml:space="preserve">  -----------------------</v>
          </cell>
          <cell r="AG160" t="str">
            <v xml:space="preserve">  -----------------------</v>
          </cell>
          <cell r="AH160" t="str">
            <v xml:space="preserve">  -----------------------</v>
          </cell>
          <cell r="AI160" t="str">
            <v xml:space="preserve">  -----------------------</v>
          </cell>
          <cell r="AJ160" t="str">
            <v xml:space="preserve">  -----------------------</v>
          </cell>
          <cell r="AK160" t="str">
            <v xml:space="preserve">  -----------------------</v>
          </cell>
          <cell r="AL160" t="str">
            <v xml:space="preserve">  -----------------------</v>
          </cell>
          <cell r="AM160" t="str">
            <v xml:space="preserve">  -----------------------</v>
          </cell>
        </row>
        <row r="161">
          <cell r="C161">
            <v>13087.5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13087.5</v>
          </cell>
          <cell r="P161">
            <v>0</v>
          </cell>
          <cell r="Q161">
            <v>0</v>
          </cell>
          <cell r="R161">
            <v>3822.39</v>
          </cell>
          <cell r="S161">
            <v>0</v>
          </cell>
          <cell r="T161">
            <v>0</v>
          </cell>
          <cell r="U161">
            <v>1377.34</v>
          </cell>
          <cell r="V161">
            <v>0</v>
          </cell>
          <cell r="W161">
            <v>1377.34</v>
          </cell>
          <cell r="X161">
            <v>387.64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5587.37</v>
          </cell>
          <cell r="AK161">
            <v>7500.13</v>
          </cell>
          <cell r="AL161">
            <v>264.8</v>
          </cell>
          <cell r="AM161">
            <v>476.64</v>
          </cell>
        </row>
        <row r="163">
          <cell r="A163" t="str">
            <v>Departamento 4118 CDE COMISION ESTATAL DE PROCESOS INTERN</v>
          </cell>
        </row>
        <row r="164">
          <cell r="A164" t="str">
            <v>00042</v>
          </cell>
          <cell r="B164" t="str">
            <v>Muciño Velazquez Erika Viviana</v>
          </cell>
          <cell r="C164">
            <v>9800.7000000000007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9800.7000000000007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811.94</v>
          </cell>
          <cell r="V164">
            <v>0</v>
          </cell>
          <cell r="W164">
            <v>811.94</v>
          </cell>
          <cell r="X164">
            <v>352.74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1164.68</v>
          </cell>
          <cell r="AK164">
            <v>8636.02</v>
          </cell>
          <cell r="AL164">
            <v>242.8</v>
          </cell>
          <cell r="AM164">
            <v>437.02</v>
          </cell>
        </row>
        <row r="165">
          <cell r="A165" t="str">
            <v>00856</v>
          </cell>
          <cell r="B165" t="str">
            <v>Iñiguez Ibarra Gustavo</v>
          </cell>
          <cell r="C165">
            <v>9990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1120.74</v>
          </cell>
          <cell r="L165">
            <v>0</v>
          </cell>
          <cell r="M165">
            <v>0</v>
          </cell>
          <cell r="N165">
            <v>0</v>
          </cell>
          <cell r="O165">
            <v>11110.74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1023.1</v>
          </cell>
          <cell r="V165">
            <v>0</v>
          </cell>
          <cell r="W165">
            <v>1023.1</v>
          </cell>
          <cell r="X165">
            <v>319.88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1342.98</v>
          </cell>
          <cell r="AK165">
            <v>9767.76</v>
          </cell>
          <cell r="AL165">
            <v>222.08</v>
          </cell>
          <cell r="AM165">
            <v>399.74</v>
          </cell>
        </row>
        <row r="166">
          <cell r="A166" t="str">
            <v>Total Depto</v>
          </cell>
          <cell r="C166" t="str">
            <v xml:space="preserve">  -----------------------</v>
          </cell>
          <cell r="D166" t="str">
            <v xml:space="preserve">  -----------------------</v>
          </cell>
          <cell r="E166" t="str">
            <v xml:space="preserve">  -----------------------</v>
          </cell>
          <cell r="F166" t="str">
            <v xml:space="preserve">  -----------------------</v>
          </cell>
          <cell r="G166" t="str">
            <v xml:space="preserve">  -----------------------</v>
          </cell>
          <cell r="H166" t="str">
            <v xml:space="preserve">  -----------------------</v>
          </cell>
          <cell r="I166" t="str">
            <v xml:space="preserve">  -----------------------</v>
          </cell>
          <cell r="J166" t="str">
            <v xml:space="preserve">  -----------------------</v>
          </cell>
          <cell r="K166" t="str">
            <v xml:space="preserve">  -----------------------</v>
          </cell>
          <cell r="L166" t="str">
            <v xml:space="preserve">  -----------------------</v>
          </cell>
          <cell r="M166" t="str">
            <v xml:space="preserve">  -----------------------</v>
          </cell>
          <cell r="N166" t="str">
            <v xml:space="preserve">  -----------------------</v>
          </cell>
          <cell r="O166" t="str">
            <v xml:space="preserve">  -----------------------</v>
          </cell>
          <cell r="P166" t="str">
            <v xml:space="preserve">  -----------------------</v>
          </cell>
          <cell r="Q166" t="str">
            <v xml:space="preserve">  -----------------------</v>
          </cell>
          <cell r="R166" t="str">
            <v xml:space="preserve">  -----------------------</v>
          </cell>
          <cell r="S166" t="str">
            <v xml:space="preserve">  -----------------------</v>
          </cell>
          <cell r="T166" t="str">
            <v xml:space="preserve">  -----------------------</v>
          </cell>
          <cell r="U166" t="str">
            <v xml:space="preserve">  -----------------------</v>
          </cell>
          <cell r="V166" t="str">
            <v xml:space="preserve">  -----------------------</v>
          </cell>
          <cell r="W166" t="str">
            <v xml:space="preserve">  -----------------------</v>
          </cell>
          <cell r="X166" t="str">
            <v xml:space="preserve">  -----------------------</v>
          </cell>
          <cell r="Y166" t="str">
            <v xml:space="preserve">  -----------------------</v>
          </cell>
          <cell r="Z166" t="str">
            <v xml:space="preserve">  -----------------------</v>
          </cell>
          <cell r="AA166" t="str">
            <v xml:space="preserve">  -----------------------</v>
          </cell>
          <cell r="AB166" t="str">
            <v xml:space="preserve">  -----------------------</v>
          </cell>
          <cell r="AC166" t="str">
            <v xml:space="preserve">  -----------------------</v>
          </cell>
          <cell r="AD166" t="str">
            <v xml:space="preserve">  -----------------------</v>
          </cell>
          <cell r="AE166" t="str">
            <v xml:space="preserve">  -----------------------</v>
          </cell>
          <cell r="AF166" t="str">
            <v xml:space="preserve">  -----------------------</v>
          </cell>
          <cell r="AG166" t="str">
            <v xml:space="preserve">  -----------------------</v>
          </cell>
          <cell r="AH166" t="str">
            <v xml:space="preserve">  -----------------------</v>
          </cell>
          <cell r="AI166" t="str">
            <v xml:space="preserve">  -----------------------</v>
          </cell>
          <cell r="AJ166" t="str">
            <v xml:space="preserve">  -----------------------</v>
          </cell>
          <cell r="AK166" t="str">
            <v xml:space="preserve">  -----------------------</v>
          </cell>
          <cell r="AL166" t="str">
            <v xml:space="preserve">  -----------------------</v>
          </cell>
          <cell r="AM166" t="str">
            <v xml:space="preserve">  -----------------------</v>
          </cell>
        </row>
        <row r="167">
          <cell r="C167">
            <v>19790.7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1120.74</v>
          </cell>
          <cell r="L167">
            <v>0</v>
          </cell>
          <cell r="M167">
            <v>0</v>
          </cell>
          <cell r="N167">
            <v>0</v>
          </cell>
          <cell r="O167">
            <v>20911.439999999999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1835.04</v>
          </cell>
          <cell r="V167">
            <v>0</v>
          </cell>
          <cell r="W167">
            <v>1835.04</v>
          </cell>
          <cell r="X167">
            <v>672.62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2507.66</v>
          </cell>
          <cell r="AK167">
            <v>18403.78</v>
          </cell>
          <cell r="AL167">
            <v>464.88</v>
          </cell>
          <cell r="AM167">
            <v>836.76</v>
          </cell>
        </row>
        <row r="169">
          <cell r="A169" t="str">
            <v>Departamento 4123 CDE SECRETARIA DE ATENCION P DISCAPACIDA</v>
          </cell>
        </row>
        <row r="170">
          <cell r="A170" t="str">
            <v>00276</v>
          </cell>
          <cell r="B170" t="str">
            <v>Mata Avila Jesus</v>
          </cell>
          <cell r="C170">
            <v>10275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10275</v>
          </cell>
          <cell r="P170">
            <v>15</v>
          </cell>
          <cell r="Q170">
            <v>1320.37</v>
          </cell>
          <cell r="R170">
            <v>0</v>
          </cell>
          <cell r="S170">
            <v>0</v>
          </cell>
          <cell r="T170">
            <v>0</v>
          </cell>
          <cell r="U170">
            <v>887.84</v>
          </cell>
          <cell r="V170">
            <v>0</v>
          </cell>
          <cell r="W170">
            <v>887.84</v>
          </cell>
          <cell r="X170">
            <v>297.44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2520.65</v>
          </cell>
          <cell r="AK170">
            <v>7754.35</v>
          </cell>
          <cell r="AL170">
            <v>207.9</v>
          </cell>
          <cell r="AM170">
            <v>374.22</v>
          </cell>
        </row>
        <row r="171">
          <cell r="A171" t="str">
            <v>Total Depto</v>
          </cell>
          <cell r="C171" t="str">
            <v xml:space="preserve">  -----------------------</v>
          </cell>
          <cell r="D171" t="str">
            <v xml:space="preserve">  -----------------------</v>
          </cell>
          <cell r="E171" t="str">
            <v xml:space="preserve">  -----------------------</v>
          </cell>
          <cell r="F171" t="str">
            <v xml:space="preserve">  -----------------------</v>
          </cell>
          <cell r="G171" t="str">
            <v xml:space="preserve">  -----------------------</v>
          </cell>
          <cell r="H171" t="str">
            <v xml:space="preserve">  -----------------------</v>
          </cell>
          <cell r="I171" t="str">
            <v xml:space="preserve">  -----------------------</v>
          </cell>
          <cell r="J171" t="str">
            <v xml:space="preserve">  -----------------------</v>
          </cell>
          <cell r="K171" t="str">
            <v xml:space="preserve">  -----------------------</v>
          </cell>
          <cell r="L171" t="str">
            <v xml:space="preserve">  -----------------------</v>
          </cell>
          <cell r="M171" t="str">
            <v xml:space="preserve">  -----------------------</v>
          </cell>
          <cell r="N171" t="str">
            <v xml:space="preserve">  -----------------------</v>
          </cell>
          <cell r="O171" t="str">
            <v xml:space="preserve">  -----------------------</v>
          </cell>
          <cell r="P171" t="str">
            <v xml:space="preserve">  -----------------------</v>
          </cell>
          <cell r="Q171" t="str">
            <v xml:space="preserve">  -----------------------</v>
          </cell>
          <cell r="R171" t="str">
            <v xml:space="preserve">  -----------------------</v>
          </cell>
          <cell r="S171" t="str">
            <v xml:space="preserve">  -----------------------</v>
          </cell>
          <cell r="T171" t="str">
            <v xml:space="preserve">  -----------------------</v>
          </cell>
          <cell r="U171" t="str">
            <v xml:space="preserve">  -----------------------</v>
          </cell>
          <cell r="V171" t="str">
            <v xml:space="preserve">  -----------------------</v>
          </cell>
          <cell r="W171" t="str">
            <v xml:space="preserve">  -----------------------</v>
          </cell>
          <cell r="X171" t="str">
            <v xml:space="preserve">  -----------------------</v>
          </cell>
          <cell r="Y171" t="str">
            <v xml:space="preserve">  -----------------------</v>
          </cell>
          <cell r="Z171" t="str">
            <v xml:space="preserve">  -----------------------</v>
          </cell>
          <cell r="AA171" t="str">
            <v xml:space="preserve">  -----------------------</v>
          </cell>
          <cell r="AB171" t="str">
            <v xml:space="preserve">  -----------------------</v>
          </cell>
          <cell r="AC171" t="str">
            <v xml:space="preserve">  -----------------------</v>
          </cell>
          <cell r="AD171" t="str">
            <v xml:space="preserve">  -----------------------</v>
          </cell>
          <cell r="AE171" t="str">
            <v xml:space="preserve">  -----------------------</v>
          </cell>
          <cell r="AF171" t="str">
            <v xml:space="preserve">  -----------------------</v>
          </cell>
          <cell r="AG171" t="str">
            <v xml:space="preserve">  -----------------------</v>
          </cell>
          <cell r="AH171" t="str">
            <v xml:space="preserve">  -----------------------</v>
          </cell>
          <cell r="AI171" t="str">
            <v xml:space="preserve">  -----------------------</v>
          </cell>
          <cell r="AJ171" t="str">
            <v xml:space="preserve">  -----------------------</v>
          </cell>
          <cell r="AK171" t="str">
            <v xml:space="preserve">  -----------------------</v>
          </cell>
          <cell r="AL171" t="str">
            <v xml:space="preserve">  -----------------------</v>
          </cell>
          <cell r="AM171" t="str">
            <v xml:space="preserve">  -----------------------</v>
          </cell>
        </row>
        <row r="172">
          <cell r="C172">
            <v>10275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10275</v>
          </cell>
          <cell r="P172">
            <v>15</v>
          </cell>
          <cell r="Q172">
            <v>1320.37</v>
          </cell>
          <cell r="R172">
            <v>0</v>
          </cell>
          <cell r="S172">
            <v>0</v>
          </cell>
          <cell r="T172">
            <v>0</v>
          </cell>
          <cell r="U172">
            <v>887.84</v>
          </cell>
          <cell r="V172">
            <v>0</v>
          </cell>
          <cell r="W172">
            <v>887.84</v>
          </cell>
          <cell r="X172">
            <v>297.44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2520.65</v>
          </cell>
          <cell r="AK172">
            <v>7754.35</v>
          </cell>
          <cell r="AL172">
            <v>207.9</v>
          </cell>
          <cell r="AM172">
            <v>374.22</v>
          </cell>
        </row>
        <row r="174">
          <cell r="A174" t="str">
            <v>Departamento 4221 COM MUN TONALA</v>
          </cell>
        </row>
        <row r="175">
          <cell r="A175" t="str">
            <v>00848</v>
          </cell>
          <cell r="B175" t="str">
            <v>Rivas Padilla Margarita</v>
          </cell>
          <cell r="C175">
            <v>9999.9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6603.04</v>
          </cell>
          <cell r="L175">
            <v>0</v>
          </cell>
          <cell r="M175">
            <v>0</v>
          </cell>
          <cell r="N175">
            <v>0</v>
          </cell>
          <cell r="O175">
            <v>16602.939999999999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2124.1799999999998</v>
          </cell>
          <cell r="V175">
            <v>0</v>
          </cell>
          <cell r="W175">
            <v>2124.1799999999998</v>
          </cell>
          <cell r="X175">
            <v>474.94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2599.12</v>
          </cell>
          <cell r="AK175">
            <v>14003.82</v>
          </cell>
          <cell r="AL175">
            <v>319.83999999999997</v>
          </cell>
          <cell r="AM175">
            <v>575.72</v>
          </cell>
        </row>
        <row r="176">
          <cell r="A176" t="str">
            <v>Total Depto</v>
          </cell>
          <cell r="C176" t="str">
            <v xml:space="preserve">  -----------------------</v>
          </cell>
          <cell r="D176" t="str">
            <v xml:space="preserve">  -----------------------</v>
          </cell>
          <cell r="E176" t="str">
            <v xml:space="preserve">  -----------------------</v>
          </cell>
          <cell r="F176" t="str">
            <v xml:space="preserve">  -----------------------</v>
          </cell>
          <cell r="G176" t="str">
            <v xml:space="preserve">  -----------------------</v>
          </cell>
          <cell r="H176" t="str">
            <v xml:space="preserve">  -----------------------</v>
          </cell>
          <cell r="I176" t="str">
            <v xml:space="preserve">  -----------------------</v>
          </cell>
          <cell r="J176" t="str">
            <v xml:space="preserve">  -----------------------</v>
          </cell>
          <cell r="K176" t="str">
            <v xml:space="preserve">  -----------------------</v>
          </cell>
          <cell r="L176" t="str">
            <v xml:space="preserve">  -----------------------</v>
          </cell>
          <cell r="M176" t="str">
            <v xml:space="preserve">  -----------------------</v>
          </cell>
          <cell r="N176" t="str">
            <v xml:space="preserve">  -----------------------</v>
          </cell>
          <cell r="O176" t="str">
            <v xml:space="preserve">  -----------------------</v>
          </cell>
          <cell r="P176" t="str">
            <v xml:space="preserve">  -----------------------</v>
          </cell>
          <cell r="Q176" t="str">
            <v xml:space="preserve">  -----------------------</v>
          </cell>
          <cell r="R176" t="str">
            <v xml:space="preserve">  -----------------------</v>
          </cell>
          <cell r="S176" t="str">
            <v xml:space="preserve">  -----------------------</v>
          </cell>
          <cell r="T176" t="str">
            <v xml:space="preserve">  -----------------------</v>
          </cell>
          <cell r="U176" t="str">
            <v xml:space="preserve">  -----------------------</v>
          </cell>
          <cell r="V176" t="str">
            <v xml:space="preserve">  -----------------------</v>
          </cell>
          <cell r="W176" t="str">
            <v xml:space="preserve">  -----------------------</v>
          </cell>
          <cell r="X176" t="str">
            <v xml:space="preserve">  -----------------------</v>
          </cell>
          <cell r="Y176" t="str">
            <v xml:space="preserve">  -----------------------</v>
          </cell>
          <cell r="Z176" t="str">
            <v xml:space="preserve">  -----------------------</v>
          </cell>
          <cell r="AA176" t="str">
            <v xml:space="preserve">  -----------------------</v>
          </cell>
          <cell r="AB176" t="str">
            <v xml:space="preserve">  -----------------------</v>
          </cell>
          <cell r="AC176" t="str">
            <v xml:space="preserve">  -----------------------</v>
          </cell>
          <cell r="AD176" t="str">
            <v xml:space="preserve">  -----------------------</v>
          </cell>
          <cell r="AE176" t="str">
            <v xml:space="preserve">  -----------------------</v>
          </cell>
          <cell r="AF176" t="str">
            <v xml:space="preserve">  -----------------------</v>
          </cell>
          <cell r="AG176" t="str">
            <v xml:space="preserve">  -----------------------</v>
          </cell>
          <cell r="AH176" t="str">
            <v xml:space="preserve">  -----------------------</v>
          </cell>
          <cell r="AI176" t="str">
            <v xml:space="preserve">  -----------------------</v>
          </cell>
          <cell r="AJ176" t="str">
            <v xml:space="preserve">  -----------------------</v>
          </cell>
          <cell r="AK176" t="str">
            <v xml:space="preserve">  -----------------------</v>
          </cell>
          <cell r="AL176" t="str">
            <v xml:space="preserve">  -----------------------</v>
          </cell>
          <cell r="AM176" t="str">
            <v xml:space="preserve">  -----------------------</v>
          </cell>
        </row>
        <row r="177">
          <cell r="C177">
            <v>9999.9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6603.04</v>
          </cell>
          <cell r="L177">
            <v>0</v>
          </cell>
          <cell r="M177">
            <v>0</v>
          </cell>
          <cell r="N177">
            <v>0</v>
          </cell>
          <cell r="O177">
            <v>16602.939999999999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2124.1799999999998</v>
          </cell>
          <cell r="V177">
            <v>0</v>
          </cell>
          <cell r="W177">
            <v>2124.1799999999998</v>
          </cell>
          <cell r="X177">
            <v>474.94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2599.12</v>
          </cell>
          <cell r="AK177">
            <v>14003.82</v>
          </cell>
          <cell r="AL177">
            <v>319.83999999999997</v>
          </cell>
          <cell r="AM177">
            <v>575.72</v>
          </cell>
        </row>
        <row r="179">
          <cell r="A179" t="str">
            <v>Departamento 4301 SECT MOVIMIENTO TERRITORIAL</v>
          </cell>
        </row>
        <row r="180">
          <cell r="A180" t="str">
            <v>00015</v>
          </cell>
          <cell r="B180" t="str">
            <v>López Hueso Tayde Lucina</v>
          </cell>
          <cell r="C180">
            <v>14409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14409</v>
          </cell>
          <cell r="P180">
            <v>15</v>
          </cell>
          <cell r="Q180">
            <v>4039.28</v>
          </cell>
          <cell r="R180">
            <v>0</v>
          </cell>
          <cell r="S180">
            <v>0</v>
          </cell>
          <cell r="T180">
            <v>0</v>
          </cell>
          <cell r="U180">
            <v>1655.56</v>
          </cell>
          <cell r="V180">
            <v>0</v>
          </cell>
          <cell r="W180">
            <v>1655.56</v>
          </cell>
          <cell r="X180">
            <v>430.04</v>
          </cell>
          <cell r="Y180">
            <v>1000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7139.88</v>
          </cell>
          <cell r="AK180">
            <v>7269.12</v>
          </cell>
          <cell r="AL180">
            <v>291.54000000000002</v>
          </cell>
          <cell r="AM180">
            <v>524.76</v>
          </cell>
        </row>
        <row r="181">
          <cell r="A181" t="str">
            <v>Total Depto</v>
          </cell>
          <cell r="C181" t="str">
            <v xml:space="preserve">  -----------------------</v>
          </cell>
          <cell r="D181" t="str">
            <v xml:space="preserve">  -----------------------</v>
          </cell>
          <cell r="E181" t="str">
            <v xml:space="preserve">  -----------------------</v>
          </cell>
          <cell r="F181" t="str">
            <v xml:space="preserve">  -----------------------</v>
          </cell>
          <cell r="G181" t="str">
            <v xml:space="preserve">  -----------------------</v>
          </cell>
          <cell r="H181" t="str">
            <v xml:space="preserve">  -----------------------</v>
          </cell>
          <cell r="I181" t="str">
            <v xml:space="preserve">  -----------------------</v>
          </cell>
          <cell r="J181" t="str">
            <v xml:space="preserve">  -----------------------</v>
          </cell>
          <cell r="K181" t="str">
            <v xml:space="preserve">  -----------------------</v>
          </cell>
          <cell r="L181" t="str">
            <v xml:space="preserve">  -----------------------</v>
          </cell>
          <cell r="M181" t="str">
            <v xml:space="preserve">  -----------------------</v>
          </cell>
          <cell r="N181" t="str">
            <v xml:space="preserve">  -----------------------</v>
          </cell>
          <cell r="O181" t="str">
            <v xml:space="preserve">  -----------------------</v>
          </cell>
          <cell r="P181" t="str">
            <v xml:space="preserve">  -----------------------</v>
          </cell>
          <cell r="Q181" t="str">
            <v xml:space="preserve">  -----------------------</v>
          </cell>
          <cell r="R181" t="str">
            <v xml:space="preserve">  -----------------------</v>
          </cell>
          <cell r="S181" t="str">
            <v xml:space="preserve">  -----------------------</v>
          </cell>
          <cell r="T181" t="str">
            <v xml:space="preserve">  -----------------------</v>
          </cell>
          <cell r="U181" t="str">
            <v xml:space="preserve">  -----------------------</v>
          </cell>
          <cell r="V181" t="str">
            <v xml:space="preserve">  -----------------------</v>
          </cell>
          <cell r="W181" t="str">
            <v xml:space="preserve">  -----------------------</v>
          </cell>
          <cell r="X181" t="str">
            <v xml:space="preserve">  -----------------------</v>
          </cell>
          <cell r="Y181" t="str">
            <v xml:space="preserve">  -----------------------</v>
          </cell>
          <cell r="Z181" t="str">
            <v xml:space="preserve">  -----------------------</v>
          </cell>
          <cell r="AA181" t="str">
            <v xml:space="preserve">  -----------------------</v>
          </cell>
          <cell r="AB181" t="str">
            <v xml:space="preserve">  -----------------------</v>
          </cell>
          <cell r="AC181" t="str">
            <v xml:space="preserve">  -----------------------</v>
          </cell>
          <cell r="AD181" t="str">
            <v xml:space="preserve">  -----------------------</v>
          </cell>
          <cell r="AE181" t="str">
            <v xml:space="preserve">  -----------------------</v>
          </cell>
          <cell r="AF181" t="str">
            <v xml:space="preserve">  -----------------------</v>
          </cell>
          <cell r="AG181" t="str">
            <v xml:space="preserve">  -----------------------</v>
          </cell>
          <cell r="AH181" t="str">
            <v xml:space="preserve">  -----------------------</v>
          </cell>
          <cell r="AI181" t="str">
            <v xml:space="preserve">  -----------------------</v>
          </cell>
          <cell r="AJ181" t="str">
            <v xml:space="preserve">  -----------------------</v>
          </cell>
          <cell r="AK181" t="str">
            <v xml:space="preserve">  -----------------------</v>
          </cell>
          <cell r="AL181" t="str">
            <v xml:space="preserve">  -----------------------</v>
          </cell>
          <cell r="AM181" t="str">
            <v xml:space="preserve">  -----------------------</v>
          </cell>
        </row>
        <row r="182">
          <cell r="C182">
            <v>14409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14409</v>
          </cell>
          <cell r="P182">
            <v>15</v>
          </cell>
          <cell r="Q182">
            <v>4039.28</v>
          </cell>
          <cell r="R182">
            <v>0</v>
          </cell>
          <cell r="S182">
            <v>0</v>
          </cell>
          <cell r="T182">
            <v>0</v>
          </cell>
          <cell r="U182">
            <v>1655.56</v>
          </cell>
          <cell r="V182">
            <v>0</v>
          </cell>
          <cell r="W182">
            <v>1655.56</v>
          </cell>
          <cell r="X182">
            <v>430.04</v>
          </cell>
          <cell r="Y182">
            <v>1000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7139.88</v>
          </cell>
          <cell r="AK182">
            <v>7269.12</v>
          </cell>
          <cell r="AL182">
            <v>291.54000000000002</v>
          </cell>
          <cell r="AM182">
            <v>524.76</v>
          </cell>
        </row>
        <row r="184">
          <cell r="A184" t="str">
            <v>Departamento 4303 SECT FRENTE JUVENIL REVOLUCIONARIO</v>
          </cell>
        </row>
        <row r="185">
          <cell r="A185" t="str">
            <v>00858</v>
          </cell>
          <cell r="B185" t="str">
            <v>Chavez Mora Jesus Armando</v>
          </cell>
          <cell r="C185">
            <v>6000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2139.6999999999998</v>
          </cell>
          <cell r="L185">
            <v>0</v>
          </cell>
          <cell r="M185">
            <v>0</v>
          </cell>
          <cell r="N185">
            <v>0</v>
          </cell>
          <cell r="O185">
            <v>8139.7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615.22</v>
          </cell>
          <cell r="V185">
            <v>0</v>
          </cell>
          <cell r="W185">
            <v>615.22</v>
          </cell>
          <cell r="X185">
            <v>220.62</v>
          </cell>
          <cell r="Y185">
            <v>1000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1835.84</v>
          </cell>
          <cell r="AK185">
            <v>6303.86</v>
          </cell>
          <cell r="AL185">
            <v>159.47999999999999</v>
          </cell>
          <cell r="AM185">
            <v>287.06</v>
          </cell>
        </row>
        <row r="186">
          <cell r="A186" t="str">
            <v>00934</v>
          </cell>
          <cell r="B186" t="str">
            <v>Linares Villa Ruy Bernardo</v>
          </cell>
          <cell r="C186">
            <v>6936.9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1202.8</v>
          </cell>
          <cell r="L186">
            <v>0</v>
          </cell>
          <cell r="M186">
            <v>0</v>
          </cell>
          <cell r="N186">
            <v>0</v>
          </cell>
          <cell r="O186">
            <v>8139.7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615.22</v>
          </cell>
          <cell r="V186">
            <v>0</v>
          </cell>
          <cell r="W186">
            <v>615.22</v>
          </cell>
          <cell r="X186">
            <v>201.38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816.6</v>
          </cell>
          <cell r="AK186">
            <v>7323.1</v>
          </cell>
          <cell r="AL186">
            <v>147.34</v>
          </cell>
          <cell r="AM186">
            <v>265.22000000000003</v>
          </cell>
        </row>
        <row r="187">
          <cell r="A187" t="str">
            <v>Total Depto</v>
          </cell>
          <cell r="C187" t="str">
            <v xml:space="preserve">  -----------------------</v>
          </cell>
          <cell r="D187" t="str">
            <v xml:space="preserve">  -----------------------</v>
          </cell>
          <cell r="E187" t="str">
            <v xml:space="preserve">  -----------------------</v>
          </cell>
          <cell r="F187" t="str">
            <v xml:space="preserve">  -----------------------</v>
          </cell>
          <cell r="G187" t="str">
            <v xml:space="preserve">  -----------------------</v>
          </cell>
          <cell r="H187" t="str">
            <v xml:space="preserve">  -----------------------</v>
          </cell>
          <cell r="I187" t="str">
            <v xml:space="preserve">  -----------------------</v>
          </cell>
          <cell r="J187" t="str">
            <v xml:space="preserve">  -----------------------</v>
          </cell>
          <cell r="K187" t="str">
            <v xml:space="preserve">  -----------------------</v>
          </cell>
          <cell r="L187" t="str">
            <v xml:space="preserve">  -----------------------</v>
          </cell>
          <cell r="M187" t="str">
            <v xml:space="preserve">  -----------------------</v>
          </cell>
          <cell r="N187" t="str">
            <v xml:space="preserve">  -----------------------</v>
          </cell>
          <cell r="O187" t="str">
            <v xml:space="preserve">  -----------------------</v>
          </cell>
          <cell r="P187" t="str">
            <v xml:space="preserve">  -----------------------</v>
          </cell>
          <cell r="Q187" t="str">
            <v xml:space="preserve">  -----------------------</v>
          </cell>
          <cell r="R187" t="str">
            <v xml:space="preserve">  -----------------------</v>
          </cell>
          <cell r="S187" t="str">
            <v xml:space="preserve">  -----------------------</v>
          </cell>
          <cell r="T187" t="str">
            <v xml:space="preserve">  -----------------------</v>
          </cell>
          <cell r="U187" t="str">
            <v xml:space="preserve">  -----------------------</v>
          </cell>
          <cell r="V187" t="str">
            <v xml:space="preserve">  -----------------------</v>
          </cell>
          <cell r="W187" t="str">
            <v xml:space="preserve">  -----------------------</v>
          </cell>
          <cell r="X187" t="str">
            <v xml:space="preserve">  -----------------------</v>
          </cell>
          <cell r="Y187" t="str">
            <v xml:space="preserve">  -----------------------</v>
          </cell>
          <cell r="Z187" t="str">
            <v xml:space="preserve">  -----------------------</v>
          </cell>
          <cell r="AA187" t="str">
            <v xml:space="preserve">  -----------------------</v>
          </cell>
          <cell r="AB187" t="str">
            <v xml:space="preserve">  -----------------------</v>
          </cell>
          <cell r="AC187" t="str">
            <v xml:space="preserve">  -----------------------</v>
          </cell>
          <cell r="AD187" t="str">
            <v xml:space="preserve">  -----------------------</v>
          </cell>
          <cell r="AE187" t="str">
            <v xml:space="preserve">  -----------------------</v>
          </cell>
          <cell r="AF187" t="str">
            <v xml:space="preserve">  -----------------------</v>
          </cell>
          <cell r="AG187" t="str">
            <v xml:space="preserve">  -----------------------</v>
          </cell>
          <cell r="AH187" t="str">
            <v xml:space="preserve">  -----------------------</v>
          </cell>
          <cell r="AI187" t="str">
            <v xml:space="preserve">  -----------------------</v>
          </cell>
          <cell r="AJ187" t="str">
            <v xml:space="preserve">  -----------------------</v>
          </cell>
          <cell r="AK187" t="str">
            <v xml:space="preserve">  -----------------------</v>
          </cell>
          <cell r="AL187" t="str">
            <v xml:space="preserve">  -----------------------</v>
          </cell>
          <cell r="AM187" t="str">
            <v xml:space="preserve">  -----------------------</v>
          </cell>
        </row>
        <row r="188">
          <cell r="C188">
            <v>12936.9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3342.5</v>
          </cell>
          <cell r="L188">
            <v>0</v>
          </cell>
          <cell r="M188">
            <v>0</v>
          </cell>
          <cell r="N188">
            <v>0</v>
          </cell>
          <cell r="O188">
            <v>16279.4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1230.44</v>
          </cell>
          <cell r="V188">
            <v>0</v>
          </cell>
          <cell r="W188">
            <v>1230.44</v>
          </cell>
          <cell r="X188">
            <v>422</v>
          </cell>
          <cell r="Y188">
            <v>1000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2652.44</v>
          </cell>
          <cell r="AK188">
            <v>13626.96</v>
          </cell>
          <cell r="AL188">
            <v>306.82</v>
          </cell>
          <cell r="AM188">
            <v>552.28</v>
          </cell>
        </row>
        <row r="190">
          <cell r="A190" t="str">
            <v>Departamento 4501 ORG CNC</v>
          </cell>
        </row>
        <row r="191">
          <cell r="A191" t="str">
            <v>00091</v>
          </cell>
          <cell r="B191" t="str">
            <v>Gonzalez Hernandez Javier</v>
          </cell>
          <cell r="C191">
            <v>4251</v>
          </cell>
          <cell r="D191">
            <v>232.93</v>
          </cell>
          <cell r="E191">
            <v>0</v>
          </cell>
          <cell r="F191">
            <v>0</v>
          </cell>
          <cell r="G191">
            <v>82.19</v>
          </cell>
          <cell r="H191">
            <v>2911.64</v>
          </cell>
          <cell r="I191">
            <v>8502</v>
          </cell>
          <cell r="J191">
            <v>18704.400000000001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34684.160000000003</v>
          </cell>
          <cell r="P191">
            <v>0</v>
          </cell>
          <cell r="Q191">
            <v>0</v>
          </cell>
          <cell r="R191">
            <v>0</v>
          </cell>
          <cell r="S191">
            <v>-349.01</v>
          </cell>
          <cell r="T191">
            <v>-90.54</v>
          </cell>
          <cell r="U191">
            <v>258.48</v>
          </cell>
          <cell r="V191">
            <v>14.27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-76.27</v>
          </cell>
          <cell r="AK191">
            <v>34760.43</v>
          </cell>
          <cell r="AL191">
            <v>116.72</v>
          </cell>
          <cell r="AM191">
            <v>210.12</v>
          </cell>
        </row>
        <row r="192">
          <cell r="A192" t="str">
            <v>00096</v>
          </cell>
          <cell r="B192" t="str">
            <v>Sanchez Sanchez Micaela</v>
          </cell>
          <cell r="C192">
            <v>3400.8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3400.8</v>
          </cell>
          <cell r="P192">
            <v>0</v>
          </cell>
          <cell r="Q192">
            <v>0</v>
          </cell>
          <cell r="R192">
            <v>0</v>
          </cell>
          <cell r="S192">
            <v>-389.34</v>
          </cell>
          <cell r="T192">
            <v>-200.19</v>
          </cell>
          <cell r="U192">
            <v>189.16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-200.19</v>
          </cell>
          <cell r="AK192">
            <v>3600.99</v>
          </cell>
          <cell r="AL192">
            <v>89.49</v>
          </cell>
          <cell r="AM192">
            <v>161.08000000000001</v>
          </cell>
        </row>
        <row r="193">
          <cell r="A193" t="str">
            <v>00849</v>
          </cell>
          <cell r="B193" t="str">
            <v>Chavira Vargas Jose Trinidad</v>
          </cell>
          <cell r="C193">
            <v>6600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2105.1</v>
          </cell>
          <cell r="L193">
            <v>0</v>
          </cell>
          <cell r="M193">
            <v>0</v>
          </cell>
          <cell r="N193">
            <v>0</v>
          </cell>
          <cell r="O193">
            <v>8705.1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676.74</v>
          </cell>
          <cell r="V193">
            <v>0</v>
          </cell>
          <cell r="W193">
            <v>676.74</v>
          </cell>
          <cell r="X193">
            <v>238.9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915.64</v>
          </cell>
          <cell r="AK193">
            <v>7789.46</v>
          </cell>
          <cell r="AL193">
            <v>171</v>
          </cell>
          <cell r="AM193">
            <v>307.8</v>
          </cell>
        </row>
        <row r="194">
          <cell r="A194" t="str">
            <v>00853</v>
          </cell>
          <cell r="B194" t="str">
            <v>Ayala Rodriguez Eliazer</v>
          </cell>
          <cell r="C194">
            <v>12000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8000</v>
          </cell>
          <cell r="L194">
            <v>0</v>
          </cell>
          <cell r="M194">
            <v>0</v>
          </cell>
          <cell r="N194">
            <v>0</v>
          </cell>
          <cell r="O194">
            <v>20000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2849.8</v>
          </cell>
          <cell r="V194">
            <v>0</v>
          </cell>
          <cell r="W194">
            <v>2849.8</v>
          </cell>
          <cell r="X194">
            <v>578.52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3428.32</v>
          </cell>
          <cell r="AK194">
            <v>16571.68</v>
          </cell>
          <cell r="AL194">
            <v>385.18</v>
          </cell>
          <cell r="AM194">
            <v>693.32</v>
          </cell>
        </row>
        <row r="195">
          <cell r="A195" t="str">
            <v>00871</v>
          </cell>
          <cell r="B195" t="str">
            <v>Gonzalez Vizcaino Maria Lucia</v>
          </cell>
          <cell r="C195">
            <v>9999.9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1110.8399999999999</v>
          </cell>
          <cell r="L195">
            <v>0</v>
          </cell>
          <cell r="M195">
            <v>0</v>
          </cell>
          <cell r="N195">
            <v>0</v>
          </cell>
          <cell r="O195">
            <v>11110.74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1023.1</v>
          </cell>
          <cell r="V195">
            <v>0</v>
          </cell>
          <cell r="W195">
            <v>1023.1</v>
          </cell>
          <cell r="X195">
            <v>319.92</v>
          </cell>
          <cell r="Y195">
            <v>1200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2543.02</v>
          </cell>
          <cell r="AK195">
            <v>8567.7199999999993</v>
          </cell>
          <cell r="AL195">
            <v>222.1</v>
          </cell>
          <cell r="AM195">
            <v>399.78</v>
          </cell>
        </row>
        <row r="196">
          <cell r="A196" t="str">
            <v>Total Depto</v>
          </cell>
          <cell r="C196" t="str">
            <v xml:space="preserve">  -----------------------</v>
          </cell>
          <cell r="D196" t="str">
            <v xml:space="preserve">  -----------------------</v>
          </cell>
          <cell r="E196" t="str">
            <v xml:space="preserve">  -----------------------</v>
          </cell>
          <cell r="F196" t="str">
            <v xml:space="preserve">  -----------------------</v>
          </cell>
          <cell r="G196" t="str">
            <v xml:space="preserve">  -----------------------</v>
          </cell>
          <cell r="H196" t="str">
            <v xml:space="preserve">  -----------------------</v>
          </cell>
          <cell r="I196" t="str">
            <v xml:space="preserve">  -----------------------</v>
          </cell>
          <cell r="J196" t="str">
            <v xml:space="preserve">  -----------------------</v>
          </cell>
          <cell r="K196" t="str">
            <v xml:space="preserve">  -----------------------</v>
          </cell>
          <cell r="L196" t="str">
            <v xml:space="preserve">  -----------------------</v>
          </cell>
          <cell r="M196" t="str">
            <v xml:space="preserve">  -----------------------</v>
          </cell>
          <cell r="N196" t="str">
            <v xml:space="preserve">  -----------------------</v>
          </cell>
          <cell r="O196" t="str">
            <v xml:space="preserve">  -----------------------</v>
          </cell>
          <cell r="P196" t="str">
            <v xml:space="preserve">  -----------------------</v>
          </cell>
          <cell r="Q196" t="str">
            <v xml:space="preserve">  -----------------------</v>
          </cell>
          <cell r="R196" t="str">
            <v xml:space="preserve">  -----------------------</v>
          </cell>
          <cell r="S196" t="str">
            <v xml:space="preserve">  -----------------------</v>
          </cell>
          <cell r="T196" t="str">
            <v xml:space="preserve">  -----------------------</v>
          </cell>
          <cell r="U196" t="str">
            <v xml:space="preserve">  -----------------------</v>
          </cell>
          <cell r="V196" t="str">
            <v xml:space="preserve">  -----------------------</v>
          </cell>
          <cell r="W196" t="str">
            <v xml:space="preserve">  -----------------------</v>
          </cell>
          <cell r="X196" t="str">
            <v xml:space="preserve">  -----------------------</v>
          </cell>
          <cell r="Y196" t="str">
            <v xml:space="preserve">  -----------------------</v>
          </cell>
          <cell r="Z196" t="str">
            <v xml:space="preserve">  -----------------------</v>
          </cell>
          <cell r="AA196" t="str">
            <v xml:space="preserve">  -----------------------</v>
          </cell>
          <cell r="AB196" t="str">
            <v xml:space="preserve">  -----------------------</v>
          </cell>
          <cell r="AC196" t="str">
            <v xml:space="preserve">  -----------------------</v>
          </cell>
          <cell r="AD196" t="str">
            <v xml:space="preserve">  -----------------------</v>
          </cell>
          <cell r="AE196" t="str">
            <v xml:space="preserve">  -----------------------</v>
          </cell>
          <cell r="AF196" t="str">
            <v xml:space="preserve">  -----------------------</v>
          </cell>
          <cell r="AG196" t="str">
            <v xml:space="preserve">  -----------------------</v>
          </cell>
          <cell r="AH196" t="str">
            <v xml:space="preserve">  -----------------------</v>
          </cell>
          <cell r="AI196" t="str">
            <v xml:space="preserve">  -----------------------</v>
          </cell>
          <cell r="AJ196" t="str">
            <v xml:space="preserve">  -----------------------</v>
          </cell>
          <cell r="AK196" t="str">
            <v xml:space="preserve">  -----------------------</v>
          </cell>
          <cell r="AL196" t="str">
            <v xml:space="preserve">  -----------------------</v>
          </cell>
          <cell r="AM196" t="str">
            <v xml:space="preserve">  -----------------------</v>
          </cell>
        </row>
        <row r="197">
          <cell r="C197">
            <v>36251.699999999997</v>
          </cell>
          <cell r="D197">
            <v>232.93</v>
          </cell>
          <cell r="E197">
            <v>0</v>
          </cell>
          <cell r="F197">
            <v>0</v>
          </cell>
          <cell r="G197">
            <v>82.19</v>
          </cell>
          <cell r="H197">
            <v>2911.64</v>
          </cell>
          <cell r="I197">
            <v>8502</v>
          </cell>
          <cell r="J197">
            <v>18704.400000000001</v>
          </cell>
          <cell r="K197">
            <v>11215.94</v>
          </cell>
          <cell r="L197">
            <v>0</v>
          </cell>
          <cell r="M197">
            <v>0</v>
          </cell>
          <cell r="N197">
            <v>0</v>
          </cell>
          <cell r="O197">
            <v>77900.800000000003</v>
          </cell>
          <cell r="P197">
            <v>0</v>
          </cell>
          <cell r="Q197">
            <v>0</v>
          </cell>
          <cell r="R197">
            <v>0</v>
          </cell>
          <cell r="S197">
            <v>-738.35</v>
          </cell>
          <cell r="T197">
            <v>-290.73</v>
          </cell>
          <cell r="U197">
            <v>4997.28</v>
          </cell>
          <cell r="V197">
            <v>14.27</v>
          </cell>
          <cell r="W197">
            <v>4549.6400000000003</v>
          </cell>
          <cell r="X197">
            <v>1137.3399999999999</v>
          </cell>
          <cell r="Y197">
            <v>1200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6610.52</v>
          </cell>
          <cell r="AK197">
            <v>71290.28</v>
          </cell>
          <cell r="AL197">
            <v>984.49</v>
          </cell>
          <cell r="AM197">
            <v>1772.1</v>
          </cell>
        </row>
        <row r="199">
          <cell r="A199" t="str">
            <v>Departamento 4502 ORG CNOP</v>
          </cell>
        </row>
        <row r="200">
          <cell r="A200" t="str">
            <v>00781</v>
          </cell>
          <cell r="B200" t="str">
            <v>Hernandez Diaz Genesis</v>
          </cell>
          <cell r="C200">
            <v>6384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6384</v>
          </cell>
          <cell r="P200">
            <v>0</v>
          </cell>
          <cell r="Q200">
            <v>0</v>
          </cell>
          <cell r="R200">
            <v>2848.42</v>
          </cell>
          <cell r="S200">
            <v>-250.2</v>
          </cell>
          <cell r="T200">
            <v>0</v>
          </cell>
          <cell r="U200">
            <v>424.2</v>
          </cell>
          <cell r="V200">
            <v>0</v>
          </cell>
          <cell r="W200">
            <v>174</v>
          </cell>
          <cell r="X200">
            <v>175.32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3197.74</v>
          </cell>
          <cell r="AK200">
            <v>3186.26</v>
          </cell>
          <cell r="AL200">
            <v>129.16</v>
          </cell>
          <cell r="AM200">
            <v>232.5</v>
          </cell>
        </row>
        <row r="201">
          <cell r="A201" t="str">
            <v>00881</v>
          </cell>
          <cell r="B201" t="str">
            <v>Vazquez Ochoa Ismael Isaac</v>
          </cell>
          <cell r="C201">
            <v>9999.9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10000.1</v>
          </cell>
          <cell r="L201">
            <v>0</v>
          </cell>
          <cell r="M201">
            <v>0</v>
          </cell>
          <cell r="N201">
            <v>0</v>
          </cell>
          <cell r="O201">
            <v>20000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2849.8</v>
          </cell>
          <cell r="V201">
            <v>0</v>
          </cell>
          <cell r="W201">
            <v>2849.8</v>
          </cell>
          <cell r="X201">
            <v>570.78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3420.58</v>
          </cell>
          <cell r="AK201">
            <v>16579.419999999998</v>
          </cell>
          <cell r="AL201">
            <v>380.3</v>
          </cell>
          <cell r="AM201">
            <v>684.54</v>
          </cell>
        </row>
        <row r="202">
          <cell r="A202" t="str">
            <v>Total Depto</v>
          </cell>
          <cell r="C202" t="str">
            <v xml:space="preserve">  -----------------------</v>
          </cell>
          <cell r="D202" t="str">
            <v xml:space="preserve">  -----------------------</v>
          </cell>
          <cell r="E202" t="str">
            <v xml:space="preserve">  -----------------------</v>
          </cell>
          <cell r="F202" t="str">
            <v xml:space="preserve">  -----------------------</v>
          </cell>
          <cell r="G202" t="str">
            <v xml:space="preserve">  -----------------------</v>
          </cell>
          <cell r="H202" t="str">
            <v xml:space="preserve">  -----------------------</v>
          </cell>
          <cell r="I202" t="str">
            <v xml:space="preserve">  -----------------------</v>
          </cell>
          <cell r="J202" t="str">
            <v xml:space="preserve">  -----------------------</v>
          </cell>
          <cell r="K202" t="str">
            <v xml:space="preserve">  -----------------------</v>
          </cell>
          <cell r="L202" t="str">
            <v xml:space="preserve">  -----------------------</v>
          </cell>
          <cell r="M202" t="str">
            <v xml:space="preserve">  -----------------------</v>
          </cell>
          <cell r="N202" t="str">
            <v xml:space="preserve">  -----------------------</v>
          </cell>
          <cell r="O202" t="str">
            <v xml:space="preserve">  -----------------------</v>
          </cell>
          <cell r="P202" t="str">
            <v xml:space="preserve">  -----------------------</v>
          </cell>
          <cell r="Q202" t="str">
            <v xml:space="preserve">  -----------------------</v>
          </cell>
          <cell r="R202" t="str">
            <v xml:space="preserve">  -----------------------</v>
          </cell>
          <cell r="S202" t="str">
            <v xml:space="preserve">  -----------------------</v>
          </cell>
          <cell r="T202" t="str">
            <v xml:space="preserve">  -----------------------</v>
          </cell>
          <cell r="U202" t="str">
            <v xml:space="preserve">  -----------------------</v>
          </cell>
          <cell r="V202" t="str">
            <v xml:space="preserve">  -----------------------</v>
          </cell>
          <cell r="W202" t="str">
            <v xml:space="preserve">  -----------------------</v>
          </cell>
          <cell r="X202" t="str">
            <v xml:space="preserve">  -----------------------</v>
          </cell>
          <cell r="Y202" t="str">
            <v xml:space="preserve">  -----------------------</v>
          </cell>
          <cell r="Z202" t="str">
            <v xml:space="preserve">  -----------------------</v>
          </cell>
          <cell r="AA202" t="str">
            <v xml:space="preserve">  -----------------------</v>
          </cell>
          <cell r="AB202" t="str">
            <v xml:space="preserve">  -----------------------</v>
          </cell>
          <cell r="AC202" t="str">
            <v xml:space="preserve">  -----------------------</v>
          </cell>
          <cell r="AD202" t="str">
            <v xml:space="preserve">  -----------------------</v>
          </cell>
          <cell r="AE202" t="str">
            <v xml:space="preserve">  -----------------------</v>
          </cell>
          <cell r="AF202" t="str">
            <v xml:space="preserve">  -----------------------</v>
          </cell>
          <cell r="AG202" t="str">
            <v xml:space="preserve">  -----------------------</v>
          </cell>
          <cell r="AH202" t="str">
            <v xml:space="preserve">  -----------------------</v>
          </cell>
          <cell r="AI202" t="str">
            <v xml:space="preserve">  -----------------------</v>
          </cell>
          <cell r="AJ202" t="str">
            <v xml:space="preserve">  -----------------------</v>
          </cell>
          <cell r="AK202" t="str">
            <v xml:space="preserve">  -----------------------</v>
          </cell>
          <cell r="AL202" t="str">
            <v xml:space="preserve">  -----------------------</v>
          </cell>
          <cell r="AM202" t="str">
            <v xml:space="preserve">  -----------------------</v>
          </cell>
        </row>
        <row r="203">
          <cell r="C203">
            <v>16383.9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10000.1</v>
          </cell>
          <cell r="L203">
            <v>0</v>
          </cell>
          <cell r="M203">
            <v>0</v>
          </cell>
          <cell r="N203">
            <v>0</v>
          </cell>
          <cell r="O203">
            <v>26384</v>
          </cell>
          <cell r="P203">
            <v>0</v>
          </cell>
          <cell r="Q203">
            <v>0</v>
          </cell>
          <cell r="R203">
            <v>2848.42</v>
          </cell>
          <cell r="S203">
            <v>-250.2</v>
          </cell>
          <cell r="T203">
            <v>0</v>
          </cell>
          <cell r="U203">
            <v>3274</v>
          </cell>
          <cell r="V203">
            <v>0</v>
          </cell>
          <cell r="W203">
            <v>3023.8</v>
          </cell>
          <cell r="X203">
            <v>746.1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6618.32</v>
          </cell>
          <cell r="AK203">
            <v>19765.68</v>
          </cell>
          <cell r="AL203">
            <v>509.46</v>
          </cell>
          <cell r="AM203">
            <v>917.04</v>
          </cell>
        </row>
        <row r="205">
          <cell r="A205" t="str">
            <v>Departamento 4712 COM MUN ZAPOPAN</v>
          </cell>
        </row>
        <row r="206">
          <cell r="A206" t="str">
            <v>00850</v>
          </cell>
          <cell r="B206" t="str">
            <v>Becerra Iñiguez Julio Ricardo</v>
          </cell>
          <cell r="C206">
            <v>4251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4251</v>
          </cell>
          <cell r="P206">
            <v>0</v>
          </cell>
          <cell r="Q206">
            <v>0</v>
          </cell>
          <cell r="R206">
            <v>0</v>
          </cell>
          <cell r="S206">
            <v>-377.42</v>
          </cell>
          <cell r="T206">
            <v>-133.86000000000001</v>
          </cell>
          <cell r="U206">
            <v>243.58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-133.86000000000001</v>
          </cell>
          <cell r="AK206">
            <v>4384.8599999999997</v>
          </cell>
          <cell r="AL206">
            <v>116.72</v>
          </cell>
          <cell r="AM206">
            <v>210.12</v>
          </cell>
        </row>
        <row r="207">
          <cell r="A207" t="str">
            <v>00876</v>
          </cell>
          <cell r="B207" t="str">
            <v>Perez Palacios Jorge Antonio</v>
          </cell>
          <cell r="C207">
            <v>6000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2000</v>
          </cell>
          <cell r="L207">
            <v>0</v>
          </cell>
          <cell r="M207">
            <v>0</v>
          </cell>
          <cell r="N207">
            <v>0</v>
          </cell>
          <cell r="O207">
            <v>8000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600.02</v>
          </cell>
          <cell r="V207">
            <v>0</v>
          </cell>
          <cell r="W207">
            <v>600.02</v>
          </cell>
          <cell r="X207">
            <v>216.68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816.7</v>
          </cell>
          <cell r="AK207">
            <v>7183.3</v>
          </cell>
          <cell r="AL207">
            <v>157</v>
          </cell>
          <cell r="AM207">
            <v>282.60000000000002</v>
          </cell>
        </row>
        <row r="208">
          <cell r="A208" t="str">
            <v>00927</v>
          </cell>
          <cell r="B208" t="str">
            <v>Coronado Rojas Jenifer Yaneth</v>
          </cell>
          <cell r="C208">
            <v>4500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3500</v>
          </cell>
          <cell r="L208">
            <v>0</v>
          </cell>
          <cell r="M208">
            <v>0</v>
          </cell>
          <cell r="N208">
            <v>0</v>
          </cell>
          <cell r="O208">
            <v>8000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600.02</v>
          </cell>
          <cell r="V208">
            <v>0</v>
          </cell>
          <cell r="W208">
            <v>600.02</v>
          </cell>
          <cell r="X208">
            <v>163.86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763.88</v>
          </cell>
          <cell r="AK208">
            <v>7236.12</v>
          </cell>
          <cell r="AL208">
            <v>120.74</v>
          </cell>
          <cell r="AM208">
            <v>217.34</v>
          </cell>
        </row>
        <row r="209">
          <cell r="A209" t="str">
            <v>00935</v>
          </cell>
          <cell r="B209" t="str">
            <v>Ruiz Nuño Martha Guadalupe</v>
          </cell>
          <cell r="C209">
            <v>4500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2500</v>
          </cell>
          <cell r="L209">
            <v>0</v>
          </cell>
          <cell r="M209">
            <v>0</v>
          </cell>
          <cell r="N209">
            <v>0</v>
          </cell>
          <cell r="O209">
            <v>7000</v>
          </cell>
          <cell r="P209">
            <v>0</v>
          </cell>
          <cell r="Q209">
            <v>0</v>
          </cell>
          <cell r="R209">
            <v>0</v>
          </cell>
          <cell r="S209">
            <v>-250.2</v>
          </cell>
          <cell r="T209">
            <v>0</v>
          </cell>
          <cell r="U209">
            <v>491.22</v>
          </cell>
          <cell r="V209">
            <v>0</v>
          </cell>
          <cell r="W209">
            <v>241.02</v>
          </cell>
          <cell r="X209">
            <v>135.66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376.68</v>
          </cell>
          <cell r="AK209">
            <v>6623.32</v>
          </cell>
          <cell r="AL209">
            <v>99.94</v>
          </cell>
          <cell r="AM209">
            <v>179.9</v>
          </cell>
        </row>
        <row r="210">
          <cell r="A210" t="str">
            <v>Total Depto</v>
          </cell>
          <cell r="C210" t="str">
            <v xml:space="preserve">  -----------------------</v>
          </cell>
          <cell r="D210" t="str">
            <v xml:space="preserve">  -----------------------</v>
          </cell>
          <cell r="E210" t="str">
            <v xml:space="preserve">  -----------------------</v>
          </cell>
          <cell r="F210" t="str">
            <v xml:space="preserve">  -----------------------</v>
          </cell>
          <cell r="G210" t="str">
            <v xml:space="preserve">  -----------------------</v>
          </cell>
          <cell r="H210" t="str">
            <v xml:space="preserve">  -----------------------</v>
          </cell>
          <cell r="I210" t="str">
            <v xml:space="preserve">  -----------------------</v>
          </cell>
          <cell r="J210" t="str">
            <v xml:space="preserve">  -----------------------</v>
          </cell>
          <cell r="K210" t="str">
            <v xml:space="preserve">  -----------------------</v>
          </cell>
          <cell r="L210" t="str">
            <v xml:space="preserve">  -----------------------</v>
          </cell>
          <cell r="M210" t="str">
            <v xml:space="preserve">  -----------------------</v>
          </cell>
          <cell r="N210" t="str">
            <v xml:space="preserve">  -----------------------</v>
          </cell>
          <cell r="O210" t="str">
            <v xml:space="preserve">  -----------------------</v>
          </cell>
          <cell r="P210" t="str">
            <v xml:space="preserve">  -----------------------</v>
          </cell>
          <cell r="Q210" t="str">
            <v xml:space="preserve">  -----------------------</v>
          </cell>
          <cell r="R210" t="str">
            <v xml:space="preserve">  -----------------------</v>
          </cell>
          <cell r="S210" t="str">
            <v xml:space="preserve">  -----------------------</v>
          </cell>
          <cell r="T210" t="str">
            <v xml:space="preserve">  -----------------------</v>
          </cell>
          <cell r="U210" t="str">
            <v xml:space="preserve">  -----------------------</v>
          </cell>
          <cell r="V210" t="str">
            <v xml:space="preserve">  -----------------------</v>
          </cell>
          <cell r="W210" t="str">
            <v xml:space="preserve">  -----------------------</v>
          </cell>
          <cell r="X210" t="str">
            <v xml:space="preserve">  -----------------------</v>
          </cell>
          <cell r="Y210" t="str">
            <v xml:space="preserve">  -----------------------</v>
          </cell>
          <cell r="Z210" t="str">
            <v xml:space="preserve">  -----------------------</v>
          </cell>
          <cell r="AA210" t="str">
            <v xml:space="preserve">  -----------------------</v>
          </cell>
          <cell r="AB210" t="str">
            <v xml:space="preserve">  -----------------------</v>
          </cell>
          <cell r="AC210" t="str">
            <v xml:space="preserve">  -----------------------</v>
          </cell>
          <cell r="AD210" t="str">
            <v xml:space="preserve">  -----------------------</v>
          </cell>
          <cell r="AE210" t="str">
            <v xml:space="preserve">  -----------------------</v>
          </cell>
          <cell r="AF210" t="str">
            <v xml:space="preserve">  -----------------------</v>
          </cell>
          <cell r="AG210" t="str">
            <v xml:space="preserve">  -----------------------</v>
          </cell>
          <cell r="AH210" t="str">
            <v xml:space="preserve">  -----------------------</v>
          </cell>
          <cell r="AI210" t="str">
            <v xml:space="preserve">  -----------------------</v>
          </cell>
          <cell r="AJ210" t="str">
            <v xml:space="preserve">  -----------------------</v>
          </cell>
          <cell r="AK210" t="str">
            <v xml:space="preserve">  -----------------------</v>
          </cell>
          <cell r="AL210" t="str">
            <v xml:space="preserve">  -----------------------</v>
          </cell>
          <cell r="AM210" t="str">
            <v xml:space="preserve">  -----------------------</v>
          </cell>
        </row>
        <row r="211">
          <cell r="C211">
            <v>19251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8000</v>
          </cell>
          <cell r="L211">
            <v>0</v>
          </cell>
          <cell r="M211">
            <v>0</v>
          </cell>
          <cell r="N211">
            <v>0</v>
          </cell>
          <cell r="O211">
            <v>27251</v>
          </cell>
          <cell r="P211">
            <v>0</v>
          </cell>
          <cell r="Q211">
            <v>0</v>
          </cell>
          <cell r="R211">
            <v>0</v>
          </cell>
          <cell r="S211">
            <v>-627.62</v>
          </cell>
          <cell r="T211">
            <v>-133.86000000000001</v>
          </cell>
          <cell r="U211">
            <v>1934.84</v>
          </cell>
          <cell r="V211">
            <v>0</v>
          </cell>
          <cell r="W211">
            <v>1441.06</v>
          </cell>
          <cell r="X211">
            <v>516.20000000000005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1823.4</v>
          </cell>
          <cell r="AK211">
            <v>25427.599999999999</v>
          </cell>
          <cell r="AL211">
            <v>494.4</v>
          </cell>
          <cell r="AM211">
            <v>889.96</v>
          </cell>
        </row>
        <row r="213">
          <cell r="A213" t="str">
            <v>Departamento 4741 COM MUN GUADALAJARA</v>
          </cell>
        </row>
        <row r="214">
          <cell r="A214" t="str">
            <v>00878</v>
          </cell>
          <cell r="B214" t="str">
            <v>Tovar Covarrubias Brianda Jackeline</v>
          </cell>
          <cell r="C214">
            <v>6378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6378</v>
          </cell>
          <cell r="P214">
            <v>0</v>
          </cell>
          <cell r="Q214">
            <v>0</v>
          </cell>
          <cell r="R214">
            <v>0</v>
          </cell>
          <cell r="S214">
            <v>-250.2</v>
          </cell>
          <cell r="T214">
            <v>0</v>
          </cell>
          <cell r="U214">
            <v>423.56</v>
          </cell>
          <cell r="V214">
            <v>0</v>
          </cell>
          <cell r="W214">
            <v>173.36</v>
          </cell>
          <cell r="X214">
            <v>175.14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348.5</v>
          </cell>
          <cell r="AK214">
            <v>6029.5</v>
          </cell>
          <cell r="AL214">
            <v>129.04</v>
          </cell>
          <cell r="AM214">
            <v>232.28</v>
          </cell>
        </row>
        <row r="215">
          <cell r="A215" t="str">
            <v>00880</v>
          </cell>
          <cell r="B215" t="str">
            <v>Macias Lopez Roberto</v>
          </cell>
          <cell r="C215">
            <v>4458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1860</v>
          </cell>
          <cell r="L215">
            <v>0</v>
          </cell>
          <cell r="M215">
            <v>0</v>
          </cell>
          <cell r="N215">
            <v>0</v>
          </cell>
          <cell r="O215">
            <v>6318</v>
          </cell>
          <cell r="P215">
            <v>0</v>
          </cell>
          <cell r="Q215">
            <v>0</v>
          </cell>
          <cell r="R215">
            <v>0</v>
          </cell>
          <cell r="S215">
            <v>-250.2</v>
          </cell>
          <cell r="T215">
            <v>0</v>
          </cell>
          <cell r="U215">
            <v>417.02</v>
          </cell>
          <cell r="V215">
            <v>0</v>
          </cell>
          <cell r="W215">
            <v>166.82</v>
          </cell>
          <cell r="X215">
            <v>191.5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358.32</v>
          </cell>
          <cell r="AK215">
            <v>5959.68</v>
          </cell>
          <cell r="AL215">
            <v>141.1</v>
          </cell>
          <cell r="AM215">
            <v>253.98</v>
          </cell>
        </row>
        <row r="216">
          <cell r="A216" t="str">
            <v>00912</v>
          </cell>
          <cell r="B216" t="str">
            <v>Cuevas Chacon Jose Luis</v>
          </cell>
          <cell r="C216">
            <v>4723.5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4723.5</v>
          </cell>
          <cell r="P216">
            <v>0</v>
          </cell>
          <cell r="Q216">
            <v>0</v>
          </cell>
          <cell r="R216">
            <v>0</v>
          </cell>
          <cell r="S216">
            <v>-320.60000000000002</v>
          </cell>
          <cell r="T216">
            <v>-46.78</v>
          </cell>
          <cell r="U216">
            <v>273.82</v>
          </cell>
          <cell r="V216">
            <v>0</v>
          </cell>
          <cell r="W216">
            <v>0</v>
          </cell>
          <cell r="X216">
            <v>129.72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82.94</v>
          </cell>
          <cell r="AK216">
            <v>4640.5600000000004</v>
          </cell>
          <cell r="AL216">
            <v>95.58</v>
          </cell>
          <cell r="AM216">
            <v>172.04</v>
          </cell>
        </row>
        <row r="217">
          <cell r="A217" t="str">
            <v>Total Depto</v>
          </cell>
          <cell r="C217" t="str">
            <v xml:space="preserve">  -----------------------</v>
          </cell>
          <cell r="D217" t="str">
            <v xml:space="preserve">  -----------------------</v>
          </cell>
          <cell r="E217" t="str">
            <v xml:space="preserve">  -----------------------</v>
          </cell>
          <cell r="F217" t="str">
            <v xml:space="preserve">  -----------------------</v>
          </cell>
          <cell r="G217" t="str">
            <v xml:space="preserve">  -----------------------</v>
          </cell>
          <cell r="H217" t="str">
            <v xml:space="preserve">  -----------------------</v>
          </cell>
          <cell r="I217" t="str">
            <v xml:space="preserve">  -----------------------</v>
          </cell>
          <cell r="J217" t="str">
            <v xml:space="preserve">  -----------------------</v>
          </cell>
          <cell r="K217" t="str">
            <v xml:space="preserve">  -----------------------</v>
          </cell>
          <cell r="L217" t="str">
            <v xml:space="preserve">  -----------------------</v>
          </cell>
          <cell r="M217" t="str">
            <v xml:space="preserve">  -----------------------</v>
          </cell>
          <cell r="N217" t="str">
            <v xml:space="preserve">  -----------------------</v>
          </cell>
          <cell r="O217" t="str">
            <v xml:space="preserve">  -----------------------</v>
          </cell>
          <cell r="P217" t="str">
            <v xml:space="preserve">  -----------------------</v>
          </cell>
          <cell r="Q217" t="str">
            <v xml:space="preserve">  -----------------------</v>
          </cell>
          <cell r="R217" t="str">
            <v xml:space="preserve">  -----------------------</v>
          </cell>
          <cell r="S217" t="str">
            <v xml:space="preserve">  -----------------------</v>
          </cell>
          <cell r="T217" t="str">
            <v xml:space="preserve">  -----------------------</v>
          </cell>
          <cell r="U217" t="str">
            <v xml:space="preserve">  -----------------------</v>
          </cell>
          <cell r="V217" t="str">
            <v xml:space="preserve">  -----------------------</v>
          </cell>
          <cell r="W217" t="str">
            <v xml:space="preserve">  -----------------------</v>
          </cell>
          <cell r="X217" t="str">
            <v xml:space="preserve">  -----------------------</v>
          </cell>
          <cell r="Y217" t="str">
            <v xml:space="preserve">  -----------------------</v>
          </cell>
          <cell r="Z217" t="str">
            <v xml:space="preserve">  -----------------------</v>
          </cell>
          <cell r="AA217" t="str">
            <v xml:space="preserve">  -----------------------</v>
          </cell>
          <cell r="AB217" t="str">
            <v xml:space="preserve">  -----------------------</v>
          </cell>
          <cell r="AC217" t="str">
            <v xml:space="preserve">  -----------------------</v>
          </cell>
          <cell r="AD217" t="str">
            <v xml:space="preserve">  -----------------------</v>
          </cell>
          <cell r="AE217" t="str">
            <v xml:space="preserve">  -----------------------</v>
          </cell>
          <cell r="AF217" t="str">
            <v xml:space="preserve">  -----------------------</v>
          </cell>
          <cell r="AG217" t="str">
            <v xml:space="preserve">  -----------------------</v>
          </cell>
          <cell r="AH217" t="str">
            <v xml:space="preserve">  -----------------------</v>
          </cell>
          <cell r="AI217" t="str">
            <v xml:space="preserve">  -----------------------</v>
          </cell>
          <cell r="AJ217" t="str">
            <v xml:space="preserve">  -----------------------</v>
          </cell>
          <cell r="AK217" t="str">
            <v xml:space="preserve">  -----------------------</v>
          </cell>
          <cell r="AL217" t="str">
            <v xml:space="preserve">  -----------------------</v>
          </cell>
          <cell r="AM217" t="str">
            <v xml:space="preserve">  -----------------------</v>
          </cell>
        </row>
        <row r="218">
          <cell r="C218">
            <v>15559.5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1860</v>
          </cell>
          <cell r="L218">
            <v>0</v>
          </cell>
          <cell r="M218">
            <v>0</v>
          </cell>
          <cell r="N218">
            <v>0</v>
          </cell>
          <cell r="O218">
            <v>17419.5</v>
          </cell>
          <cell r="P218">
            <v>0</v>
          </cell>
          <cell r="Q218">
            <v>0</v>
          </cell>
          <cell r="R218">
            <v>0</v>
          </cell>
          <cell r="S218">
            <v>-821</v>
          </cell>
          <cell r="T218">
            <v>-46.78</v>
          </cell>
          <cell r="U218">
            <v>1114.4000000000001</v>
          </cell>
          <cell r="V218">
            <v>0</v>
          </cell>
          <cell r="W218">
            <v>340.18</v>
          </cell>
          <cell r="X218">
            <v>496.36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789.76</v>
          </cell>
          <cell r="AK218">
            <v>16629.740000000002</v>
          </cell>
          <cell r="AL218">
            <v>365.72</v>
          </cell>
          <cell r="AM218">
            <v>658.3</v>
          </cell>
        </row>
        <row r="220">
          <cell r="A220" t="str">
            <v>Departamento 4794 COM MUN TEPATITLAN DE MORELOS</v>
          </cell>
        </row>
        <row r="221">
          <cell r="A221" t="str">
            <v>00279</v>
          </cell>
          <cell r="B221" t="str">
            <v>Bravo Garcia Andrea Nallely</v>
          </cell>
          <cell r="C221">
            <v>4458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1842</v>
          </cell>
          <cell r="L221">
            <v>0</v>
          </cell>
          <cell r="M221">
            <v>0</v>
          </cell>
          <cell r="N221">
            <v>0</v>
          </cell>
          <cell r="O221">
            <v>6300</v>
          </cell>
          <cell r="P221">
            <v>0</v>
          </cell>
          <cell r="Q221">
            <v>0</v>
          </cell>
          <cell r="R221">
            <v>0</v>
          </cell>
          <cell r="S221">
            <v>-250.2</v>
          </cell>
          <cell r="T221">
            <v>0</v>
          </cell>
          <cell r="U221">
            <v>415.06</v>
          </cell>
          <cell r="V221">
            <v>0</v>
          </cell>
          <cell r="W221">
            <v>164.86</v>
          </cell>
          <cell r="X221">
            <v>166.9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331.76</v>
          </cell>
          <cell r="AK221">
            <v>5968.24</v>
          </cell>
          <cell r="AL221">
            <v>122.98</v>
          </cell>
          <cell r="AM221">
            <v>221.36</v>
          </cell>
        </row>
        <row r="222">
          <cell r="A222" t="str">
            <v>Total Depto</v>
          </cell>
          <cell r="C222" t="str">
            <v xml:space="preserve">  -----------------------</v>
          </cell>
          <cell r="D222" t="str">
            <v xml:space="preserve">  -----------------------</v>
          </cell>
          <cell r="E222" t="str">
            <v xml:space="preserve">  -----------------------</v>
          </cell>
          <cell r="F222" t="str">
            <v xml:space="preserve">  -----------------------</v>
          </cell>
          <cell r="G222" t="str">
            <v xml:space="preserve">  -----------------------</v>
          </cell>
          <cell r="H222" t="str">
            <v xml:space="preserve">  -----------------------</v>
          </cell>
          <cell r="I222" t="str">
            <v xml:space="preserve">  -----------------------</v>
          </cell>
          <cell r="J222" t="str">
            <v xml:space="preserve">  -----------------------</v>
          </cell>
          <cell r="K222" t="str">
            <v xml:space="preserve">  -----------------------</v>
          </cell>
          <cell r="L222" t="str">
            <v xml:space="preserve">  -----------------------</v>
          </cell>
          <cell r="M222" t="str">
            <v xml:space="preserve">  -----------------------</v>
          </cell>
          <cell r="N222" t="str">
            <v xml:space="preserve">  -----------------------</v>
          </cell>
          <cell r="O222" t="str">
            <v xml:space="preserve">  -----------------------</v>
          </cell>
          <cell r="P222" t="str">
            <v xml:space="preserve">  -----------------------</v>
          </cell>
          <cell r="Q222" t="str">
            <v xml:space="preserve">  -----------------------</v>
          </cell>
          <cell r="R222" t="str">
            <v xml:space="preserve">  -----------------------</v>
          </cell>
          <cell r="S222" t="str">
            <v xml:space="preserve">  -----------------------</v>
          </cell>
          <cell r="T222" t="str">
            <v xml:space="preserve">  -----------------------</v>
          </cell>
          <cell r="U222" t="str">
            <v xml:space="preserve">  -----------------------</v>
          </cell>
          <cell r="V222" t="str">
            <v xml:space="preserve">  -----------------------</v>
          </cell>
          <cell r="W222" t="str">
            <v xml:space="preserve">  -----------------------</v>
          </cell>
          <cell r="X222" t="str">
            <v xml:space="preserve">  -----------------------</v>
          </cell>
          <cell r="Y222" t="str">
            <v xml:space="preserve">  -----------------------</v>
          </cell>
          <cell r="Z222" t="str">
            <v xml:space="preserve">  -----------------------</v>
          </cell>
          <cell r="AA222" t="str">
            <v xml:space="preserve">  -----------------------</v>
          </cell>
          <cell r="AB222" t="str">
            <v xml:space="preserve">  -----------------------</v>
          </cell>
          <cell r="AC222" t="str">
            <v xml:space="preserve">  -----------------------</v>
          </cell>
          <cell r="AD222" t="str">
            <v xml:space="preserve">  -----------------------</v>
          </cell>
          <cell r="AE222" t="str">
            <v xml:space="preserve">  -----------------------</v>
          </cell>
          <cell r="AF222" t="str">
            <v xml:space="preserve">  -----------------------</v>
          </cell>
          <cell r="AG222" t="str">
            <v xml:space="preserve">  -----------------------</v>
          </cell>
          <cell r="AH222" t="str">
            <v xml:space="preserve">  -----------------------</v>
          </cell>
          <cell r="AI222" t="str">
            <v xml:space="preserve">  -----------------------</v>
          </cell>
          <cell r="AJ222" t="str">
            <v xml:space="preserve">  -----------------------</v>
          </cell>
          <cell r="AK222" t="str">
            <v xml:space="preserve">  -----------------------</v>
          </cell>
          <cell r="AL222" t="str">
            <v xml:space="preserve">  -----------------------</v>
          </cell>
          <cell r="AM222" t="str">
            <v xml:space="preserve">  -----------------------</v>
          </cell>
        </row>
        <row r="223">
          <cell r="C223">
            <v>4458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1842</v>
          </cell>
          <cell r="L223">
            <v>0</v>
          </cell>
          <cell r="M223">
            <v>0</v>
          </cell>
          <cell r="N223">
            <v>0</v>
          </cell>
          <cell r="O223">
            <v>6300</v>
          </cell>
          <cell r="P223">
            <v>0</v>
          </cell>
          <cell r="Q223">
            <v>0</v>
          </cell>
          <cell r="R223">
            <v>0</v>
          </cell>
          <cell r="S223">
            <v>-250.2</v>
          </cell>
          <cell r="T223">
            <v>0</v>
          </cell>
          <cell r="U223">
            <v>415.06</v>
          </cell>
          <cell r="V223">
            <v>0</v>
          </cell>
          <cell r="W223">
            <v>164.86</v>
          </cell>
          <cell r="X223">
            <v>166.9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331.76</v>
          </cell>
          <cell r="AK223">
            <v>5968.24</v>
          </cell>
          <cell r="AL223">
            <v>122.98</v>
          </cell>
          <cell r="AM223">
            <v>221.36</v>
          </cell>
        </row>
        <row r="225">
          <cell r="A225" t="str">
            <v>Departamento 4799 COM MUN TLAQUEPAQUE</v>
          </cell>
        </row>
        <row r="226">
          <cell r="A226" t="str">
            <v>00873</v>
          </cell>
          <cell r="B226" t="str">
            <v>Gonzalez Real  Blanca Lucero</v>
          </cell>
          <cell r="C226">
            <v>4251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96</v>
          </cell>
          <cell r="L226">
            <v>0</v>
          </cell>
          <cell r="M226">
            <v>0</v>
          </cell>
          <cell r="N226">
            <v>0</v>
          </cell>
          <cell r="O226">
            <v>4347</v>
          </cell>
          <cell r="P226">
            <v>0</v>
          </cell>
          <cell r="Q226">
            <v>0</v>
          </cell>
          <cell r="R226">
            <v>0</v>
          </cell>
          <cell r="S226">
            <v>-377.42</v>
          </cell>
          <cell r="T226">
            <v>-127.72</v>
          </cell>
          <cell r="U226">
            <v>249.72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-127.72</v>
          </cell>
          <cell r="AK226">
            <v>4474.72</v>
          </cell>
          <cell r="AL226">
            <v>119.06</v>
          </cell>
          <cell r="AM226">
            <v>214.3</v>
          </cell>
        </row>
        <row r="227">
          <cell r="A227" t="str">
            <v>Total Depto</v>
          </cell>
          <cell r="C227" t="str">
            <v xml:space="preserve">  -----------------------</v>
          </cell>
          <cell r="D227" t="str">
            <v xml:space="preserve">  -----------------------</v>
          </cell>
          <cell r="E227" t="str">
            <v xml:space="preserve">  -----------------------</v>
          </cell>
          <cell r="F227" t="str">
            <v xml:space="preserve">  -----------------------</v>
          </cell>
          <cell r="G227" t="str">
            <v xml:space="preserve">  -----------------------</v>
          </cell>
          <cell r="H227" t="str">
            <v xml:space="preserve">  -----------------------</v>
          </cell>
          <cell r="I227" t="str">
            <v xml:space="preserve">  -----------------------</v>
          </cell>
          <cell r="J227" t="str">
            <v xml:space="preserve">  -----------------------</v>
          </cell>
          <cell r="K227" t="str">
            <v xml:space="preserve">  -----------------------</v>
          </cell>
          <cell r="L227" t="str">
            <v xml:space="preserve">  -----------------------</v>
          </cell>
          <cell r="M227" t="str">
            <v xml:space="preserve">  -----------------------</v>
          </cell>
          <cell r="N227" t="str">
            <v xml:space="preserve">  -----------------------</v>
          </cell>
          <cell r="O227" t="str">
            <v xml:space="preserve">  -----------------------</v>
          </cell>
          <cell r="P227" t="str">
            <v xml:space="preserve">  -----------------------</v>
          </cell>
          <cell r="Q227" t="str">
            <v xml:space="preserve">  -----------------------</v>
          </cell>
          <cell r="R227" t="str">
            <v xml:space="preserve">  -----------------------</v>
          </cell>
          <cell r="S227" t="str">
            <v xml:space="preserve">  -----------------------</v>
          </cell>
          <cell r="T227" t="str">
            <v xml:space="preserve">  -----------------------</v>
          </cell>
          <cell r="U227" t="str">
            <v xml:space="preserve">  -----------------------</v>
          </cell>
          <cell r="V227" t="str">
            <v xml:space="preserve">  -----------------------</v>
          </cell>
          <cell r="W227" t="str">
            <v xml:space="preserve">  -----------------------</v>
          </cell>
          <cell r="X227" t="str">
            <v xml:space="preserve">  -----------------------</v>
          </cell>
          <cell r="Y227" t="str">
            <v xml:space="preserve">  -----------------------</v>
          </cell>
          <cell r="Z227" t="str">
            <v xml:space="preserve">  -----------------------</v>
          </cell>
          <cell r="AA227" t="str">
            <v xml:space="preserve">  -----------------------</v>
          </cell>
          <cell r="AB227" t="str">
            <v xml:space="preserve">  -----------------------</v>
          </cell>
          <cell r="AC227" t="str">
            <v xml:space="preserve">  -----------------------</v>
          </cell>
          <cell r="AD227" t="str">
            <v xml:space="preserve">  -----------------------</v>
          </cell>
          <cell r="AE227" t="str">
            <v xml:space="preserve">  -----------------------</v>
          </cell>
          <cell r="AF227" t="str">
            <v xml:space="preserve">  -----------------------</v>
          </cell>
          <cell r="AG227" t="str">
            <v xml:space="preserve">  -----------------------</v>
          </cell>
          <cell r="AH227" t="str">
            <v xml:space="preserve">  -----------------------</v>
          </cell>
          <cell r="AI227" t="str">
            <v xml:space="preserve">  -----------------------</v>
          </cell>
          <cell r="AJ227" t="str">
            <v xml:space="preserve">  -----------------------</v>
          </cell>
          <cell r="AK227" t="str">
            <v xml:space="preserve">  -----------------------</v>
          </cell>
          <cell r="AL227" t="str">
            <v xml:space="preserve">  -----------------------</v>
          </cell>
          <cell r="AM227" t="str">
            <v xml:space="preserve">  -----------------------</v>
          </cell>
        </row>
        <row r="228">
          <cell r="C228">
            <v>4251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96</v>
          </cell>
          <cell r="L228">
            <v>0</v>
          </cell>
          <cell r="M228">
            <v>0</v>
          </cell>
          <cell r="N228">
            <v>0</v>
          </cell>
          <cell r="O228">
            <v>4347</v>
          </cell>
          <cell r="P228">
            <v>0</v>
          </cell>
          <cell r="Q228">
            <v>0</v>
          </cell>
          <cell r="R228">
            <v>0</v>
          </cell>
          <cell r="S228">
            <v>-377.42</v>
          </cell>
          <cell r="T228">
            <v>-127.72</v>
          </cell>
          <cell r="U228">
            <v>249.72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-127.72</v>
          </cell>
          <cell r="AK228">
            <v>4474.72</v>
          </cell>
          <cell r="AL228">
            <v>119.06</v>
          </cell>
          <cell r="AM228">
            <v>214.3</v>
          </cell>
        </row>
        <row r="230">
          <cell r="A230" t="str">
            <v>Departamento 9114 INSTITUTO REYES HEROLES</v>
          </cell>
        </row>
        <row r="231">
          <cell r="A231" t="str">
            <v>00093</v>
          </cell>
          <cell r="B231" t="str">
            <v>Hernandez Virgen Veronica</v>
          </cell>
          <cell r="C231">
            <v>9168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9168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727.1</v>
          </cell>
          <cell r="V231">
            <v>0</v>
          </cell>
          <cell r="W231">
            <v>727.1</v>
          </cell>
          <cell r="X231">
            <v>261.86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988.96</v>
          </cell>
          <cell r="AK231">
            <v>8179.04</v>
          </cell>
          <cell r="AL231">
            <v>185.5</v>
          </cell>
          <cell r="AM231">
            <v>333.9</v>
          </cell>
        </row>
        <row r="232">
          <cell r="A232" t="str">
            <v>Total Depto</v>
          </cell>
          <cell r="C232" t="str">
            <v xml:space="preserve">  -----------------------</v>
          </cell>
          <cell r="D232" t="str">
            <v xml:space="preserve">  -----------------------</v>
          </cell>
          <cell r="E232" t="str">
            <v xml:space="preserve">  -----------------------</v>
          </cell>
          <cell r="F232" t="str">
            <v xml:space="preserve">  -----------------------</v>
          </cell>
          <cell r="G232" t="str">
            <v xml:space="preserve">  -----------------------</v>
          </cell>
          <cell r="H232" t="str">
            <v xml:space="preserve">  -----------------------</v>
          </cell>
          <cell r="I232" t="str">
            <v xml:space="preserve">  -----------------------</v>
          </cell>
          <cell r="J232" t="str">
            <v xml:space="preserve">  -----------------------</v>
          </cell>
          <cell r="K232" t="str">
            <v xml:space="preserve">  -----------------------</v>
          </cell>
          <cell r="L232" t="str">
            <v xml:space="preserve">  -----------------------</v>
          </cell>
          <cell r="M232" t="str">
            <v xml:space="preserve">  -----------------------</v>
          </cell>
          <cell r="N232" t="str">
            <v xml:space="preserve">  -----------------------</v>
          </cell>
          <cell r="O232" t="str">
            <v xml:space="preserve">  -----------------------</v>
          </cell>
          <cell r="P232" t="str">
            <v xml:space="preserve">  -----------------------</v>
          </cell>
          <cell r="Q232" t="str">
            <v xml:space="preserve">  -----------------------</v>
          </cell>
          <cell r="R232" t="str">
            <v xml:space="preserve">  -----------------------</v>
          </cell>
          <cell r="S232" t="str">
            <v xml:space="preserve">  -----------------------</v>
          </cell>
          <cell r="T232" t="str">
            <v xml:space="preserve">  -----------------------</v>
          </cell>
          <cell r="U232" t="str">
            <v xml:space="preserve">  -----------------------</v>
          </cell>
          <cell r="V232" t="str">
            <v xml:space="preserve">  -----------------------</v>
          </cell>
          <cell r="W232" t="str">
            <v xml:space="preserve">  -----------------------</v>
          </cell>
          <cell r="X232" t="str">
            <v xml:space="preserve">  -----------------------</v>
          </cell>
          <cell r="Y232" t="str">
            <v xml:space="preserve">  -----------------------</v>
          </cell>
          <cell r="Z232" t="str">
            <v xml:space="preserve">  -----------------------</v>
          </cell>
          <cell r="AA232" t="str">
            <v xml:space="preserve">  -----------------------</v>
          </cell>
          <cell r="AB232" t="str">
            <v xml:space="preserve">  -----------------------</v>
          </cell>
          <cell r="AC232" t="str">
            <v xml:space="preserve">  -----------------------</v>
          </cell>
          <cell r="AD232" t="str">
            <v xml:space="preserve">  -----------------------</v>
          </cell>
          <cell r="AE232" t="str">
            <v xml:space="preserve">  -----------------------</v>
          </cell>
          <cell r="AF232" t="str">
            <v xml:space="preserve">  -----------------------</v>
          </cell>
          <cell r="AG232" t="str">
            <v xml:space="preserve">  -----------------------</v>
          </cell>
          <cell r="AH232" t="str">
            <v xml:space="preserve">  -----------------------</v>
          </cell>
          <cell r="AI232" t="str">
            <v xml:space="preserve">  -----------------------</v>
          </cell>
          <cell r="AJ232" t="str">
            <v xml:space="preserve">  -----------------------</v>
          </cell>
          <cell r="AK232" t="str">
            <v xml:space="preserve">  -----------------------</v>
          </cell>
          <cell r="AL232" t="str">
            <v xml:space="preserve">  -----------------------</v>
          </cell>
          <cell r="AM232" t="str">
            <v xml:space="preserve">  -----------------------</v>
          </cell>
        </row>
        <row r="233">
          <cell r="C233">
            <v>9168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9168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727.1</v>
          </cell>
          <cell r="V233">
            <v>0</v>
          </cell>
          <cell r="W233">
            <v>727.1</v>
          </cell>
          <cell r="X233">
            <v>261.86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988.96</v>
          </cell>
          <cell r="AK233">
            <v>8179.04</v>
          </cell>
          <cell r="AL233">
            <v>185.5</v>
          </cell>
          <cell r="AM233">
            <v>333.9</v>
          </cell>
        </row>
        <row r="235">
          <cell r="A235" t="str">
            <v>Departamento 9115 CDE COORD DE ORG Y CONSERVACION DE ARCHI</v>
          </cell>
        </row>
        <row r="236">
          <cell r="A236" t="str">
            <v>00216</v>
          </cell>
          <cell r="B236" t="str">
            <v>Decena Hernandez Lizette</v>
          </cell>
          <cell r="C236">
            <v>10446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10446</v>
          </cell>
          <cell r="P236">
            <v>0</v>
          </cell>
          <cell r="Q236">
            <v>0</v>
          </cell>
          <cell r="R236">
            <v>4108.13</v>
          </cell>
          <cell r="S236">
            <v>0</v>
          </cell>
          <cell r="T236">
            <v>0</v>
          </cell>
          <cell r="U236">
            <v>915.2</v>
          </cell>
          <cell r="V236">
            <v>0</v>
          </cell>
          <cell r="W236">
            <v>915.2</v>
          </cell>
          <cell r="X236">
            <v>302.86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200</v>
          </cell>
          <cell r="AI236">
            <v>0</v>
          </cell>
          <cell r="AJ236">
            <v>5526.19</v>
          </cell>
          <cell r="AK236">
            <v>4919.8100000000004</v>
          </cell>
          <cell r="AL236">
            <v>211.36</v>
          </cell>
          <cell r="AM236">
            <v>380.44</v>
          </cell>
        </row>
        <row r="237">
          <cell r="A237" t="str">
            <v>Total Depto</v>
          </cell>
          <cell r="C237" t="str">
            <v xml:space="preserve">  -----------------------</v>
          </cell>
          <cell r="D237" t="str">
            <v xml:space="preserve">  -----------------------</v>
          </cell>
          <cell r="E237" t="str">
            <v xml:space="preserve">  -----------------------</v>
          </cell>
          <cell r="F237" t="str">
            <v xml:space="preserve">  -----------------------</v>
          </cell>
          <cell r="G237" t="str">
            <v xml:space="preserve">  -----------------------</v>
          </cell>
          <cell r="H237" t="str">
            <v xml:space="preserve">  -----------------------</v>
          </cell>
          <cell r="I237" t="str">
            <v xml:space="preserve">  -----------------------</v>
          </cell>
          <cell r="J237" t="str">
            <v xml:space="preserve">  -----------------------</v>
          </cell>
          <cell r="K237" t="str">
            <v xml:space="preserve">  -----------------------</v>
          </cell>
          <cell r="L237" t="str">
            <v xml:space="preserve">  -----------------------</v>
          </cell>
          <cell r="M237" t="str">
            <v xml:space="preserve">  -----------------------</v>
          </cell>
          <cell r="N237" t="str">
            <v xml:space="preserve">  -----------------------</v>
          </cell>
          <cell r="O237" t="str">
            <v xml:space="preserve">  -----------------------</v>
          </cell>
          <cell r="P237" t="str">
            <v xml:space="preserve">  -----------------------</v>
          </cell>
          <cell r="Q237" t="str">
            <v xml:space="preserve">  -----------------------</v>
          </cell>
          <cell r="R237" t="str">
            <v xml:space="preserve">  -----------------------</v>
          </cell>
          <cell r="S237" t="str">
            <v xml:space="preserve">  -----------------------</v>
          </cell>
          <cell r="T237" t="str">
            <v xml:space="preserve">  -----------------------</v>
          </cell>
          <cell r="U237" t="str">
            <v xml:space="preserve">  -----------------------</v>
          </cell>
          <cell r="V237" t="str">
            <v xml:space="preserve">  -----------------------</v>
          </cell>
          <cell r="W237" t="str">
            <v xml:space="preserve">  -----------------------</v>
          </cell>
          <cell r="X237" t="str">
            <v xml:space="preserve">  -----------------------</v>
          </cell>
          <cell r="Y237" t="str">
            <v xml:space="preserve">  -----------------------</v>
          </cell>
          <cell r="Z237" t="str">
            <v xml:space="preserve">  -----------------------</v>
          </cell>
          <cell r="AA237" t="str">
            <v xml:space="preserve">  -----------------------</v>
          </cell>
          <cell r="AB237" t="str">
            <v xml:space="preserve">  -----------------------</v>
          </cell>
          <cell r="AC237" t="str">
            <v xml:space="preserve">  -----------------------</v>
          </cell>
          <cell r="AD237" t="str">
            <v xml:space="preserve">  -----------------------</v>
          </cell>
          <cell r="AE237" t="str">
            <v xml:space="preserve">  -----------------------</v>
          </cell>
          <cell r="AF237" t="str">
            <v xml:space="preserve">  -----------------------</v>
          </cell>
          <cell r="AG237" t="str">
            <v xml:space="preserve">  -----------------------</v>
          </cell>
          <cell r="AH237" t="str">
            <v xml:space="preserve">  -----------------------</v>
          </cell>
          <cell r="AI237" t="str">
            <v xml:space="preserve">  -----------------------</v>
          </cell>
          <cell r="AJ237" t="str">
            <v xml:space="preserve">  -----------------------</v>
          </cell>
          <cell r="AK237" t="str">
            <v xml:space="preserve">  -----------------------</v>
          </cell>
          <cell r="AL237" t="str">
            <v xml:space="preserve">  -----------------------</v>
          </cell>
          <cell r="AM237" t="str">
            <v xml:space="preserve">  -----------------------</v>
          </cell>
        </row>
        <row r="238">
          <cell r="C238">
            <v>10446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10446</v>
          </cell>
          <cell r="P238">
            <v>0</v>
          </cell>
          <cell r="Q238">
            <v>0</v>
          </cell>
          <cell r="R238">
            <v>4108.13</v>
          </cell>
          <cell r="S238">
            <v>0</v>
          </cell>
          <cell r="T238">
            <v>0</v>
          </cell>
          <cell r="U238">
            <v>915.2</v>
          </cell>
          <cell r="V238">
            <v>0</v>
          </cell>
          <cell r="W238">
            <v>915.2</v>
          </cell>
          <cell r="X238">
            <v>302.86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200</v>
          </cell>
          <cell r="AI238">
            <v>0</v>
          </cell>
          <cell r="AJ238">
            <v>5526.19</v>
          </cell>
          <cell r="AK238">
            <v>4919.8100000000004</v>
          </cell>
          <cell r="AL238">
            <v>211.36</v>
          </cell>
          <cell r="AM238">
            <v>380.44</v>
          </cell>
        </row>
        <row r="240">
          <cell r="A240" t="str">
            <v>Departamento 9116 CDE ACTIVISMO</v>
          </cell>
        </row>
        <row r="241">
          <cell r="A241" t="str">
            <v>00919</v>
          </cell>
          <cell r="B241" t="str">
            <v>Santana Becerra Daisy Janet</v>
          </cell>
          <cell r="C241">
            <v>4500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1800</v>
          </cell>
          <cell r="L241">
            <v>0</v>
          </cell>
          <cell r="M241">
            <v>0</v>
          </cell>
          <cell r="N241">
            <v>0</v>
          </cell>
          <cell r="O241">
            <v>6300</v>
          </cell>
          <cell r="P241">
            <v>0</v>
          </cell>
          <cell r="Q241">
            <v>0</v>
          </cell>
          <cell r="R241">
            <v>0</v>
          </cell>
          <cell r="S241">
            <v>-250.2</v>
          </cell>
          <cell r="T241">
            <v>0</v>
          </cell>
          <cell r="U241">
            <v>415.06</v>
          </cell>
          <cell r="V241">
            <v>0</v>
          </cell>
          <cell r="W241">
            <v>164.86</v>
          </cell>
          <cell r="X241">
            <v>142.41999999999999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307.27999999999997</v>
          </cell>
          <cell r="AK241">
            <v>5992.72</v>
          </cell>
          <cell r="AL241">
            <v>104.94</v>
          </cell>
          <cell r="AM241">
            <v>188.88</v>
          </cell>
        </row>
        <row r="242">
          <cell r="A242" t="str">
            <v>00920</v>
          </cell>
          <cell r="B242" t="str">
            <v>Gonzalez Trujillo Yuriria</v>
          </cell>
          <cell r="C242">
            <v>4500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1800</v>
          </cell>
          <cell r="L242">
            <v>0</v>
          </cell>
          <cell r="M242">
            <v>0</v>
          </cell>
          <cell r="N242">
            <v>0</v>
          </cell>
          <cell r="O242">
            <v>6300</v>
          </cell>
          <cell r="P242">
            <v>0</v>
          </cell>
          <cell r="Q242">
            <v>0</v>
          </cell>
          <cell r="R242">
            <v>0</v>
          </cell>
          <cell r="S242">
            <v>-250.2</v>
          </cell>
          <cell r="T242">
            <v>0</v>
          </cell>
          <cell r="U242">
            <v>415.06</v>
          </cell>
          <cell r="V242">
            <v>0</v>
          </cell>
          <cell r="W242">
            <v>164.86</v>
          </cell>
          <cell r="X242">
            <v>142.41999999999999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307.27999999999997</v>
          </cell>
          <cell r="AK242">
            <v>5992.72</v>
          </cell>
          <cell r="AL242">
            <v>104.94</v>
          </cell>
          <cell r="AM242">
            <v>188.88</v>
          </cell>
        </row>
        <row r="243">
          <cell r="A243" t="str">
            <v>00921</v>
          </cell>
          <cell r="B243" t="str">
            <v>Magallon Cueto Juan Manuel</v>
          </cell>
          <cell r="C243">
            <v>4500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1800</v>
          </cell>
          <cell r="L243">
            <v>0</v>
          </cell>
          <cell r="M243">
            <v>0</v>
          </cell>
          <cell r="N243">
            <v>0</v>
          </cell>
          <cell r="O243">
            <v>6300</v>
          </cell>
          <cell r="P243">
            <v>0</v>
          </cell>
          <cell r="Q243">
            <v>0</v>
          </cell>
          <cell r="R243">
            <v>0</v>
          </cell>
          <cell r="S243">
            <v>-250.2</v>
          </cell>
          <cell r="T243">
            <v>0</v>
          </cell>
          <cell r="U243">
            <v>415.06</v>
          </cell>
          <cell r="V243">
            <v>0</v>
          </cell>
          <cell r="W243">
            <v>164.86</v>
          </cell>
          <cell r="X243">
            <v>142.41999999999999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307.27999999999997</v>
          </cell>
          <cell r="AK243">
            <v>5992.72</v>
          </cell>
          <cell r="AL243">
            <v>104.94</v>
          </cell>
          <cell r="AM243">
            <v>188.88</v>
          </cell>
        </row>
        <row r="244">
          <cell r="A244" t="str">
            <v>00922</v>
          </cell>
          <cell r="B244" t="str">
            <v>Cabrales Venegas Yazmin</v>
          </cell>
          <cell r="C244">
            <v>4500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1800</v>
          </cell>
          <cell r="L244">
            <v>0</v>
          </cell>
          <cell r="M244">
            <v>0</v>
          </cell>
          <cell r="N244">
            <v>0</v>
          </cell>
          <cell r="O244">
            <v>6300</v>
          </cell>
          <cell r="P244">
            <v>0</v>
          </cell>
          <cell r="Q244">
            <v>0</v>
          </cell>
          <cell r="R244">
            <v>0</v>
          </cell>
          <cell r="S244">
            <v>-250.2</v>
          </cell>
          <cell r="T244">
            <v>0</v>
          </cell>
          <cell r="U244">
            <v>415.06</v>
          </cell>
          <cell r="V244">
            <v>0</v>
          </cell>
          <cell r="W244">
            <v>164.86</v>
          </cell>
          <cell r="X244">
            <v>142.41999999999999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307.27999999999997</v>
          </cell>
          <cell r="AK244">
            <v>5992.72</v>
          </cell>
          <cell r="AL244">
            <v>104.94</v>
          </cell>
          <cell r="AM244">
            <v>188.88</v>
          </cell>
        </row>
        <row r="245">
          <cell r="A245" t="str">
            <v>00923</v>
          </cell>
          <cell r="B245" t="str">
            <v>Brambila Garcia  Claudia Mireya</v>
          </cell>
          <cell r="C245">
            <v>4500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1800</v>
          </cell>
          <cell r="L245">
            <v>0</v>
          </cell>
          <cell r="M245">
            <v>0</v>
          </cell>
          <cell r="N245">
            <v>0</v>
          </cell>
          <cell r="O245">
            <v>6300</v>
          </cell>
          <cell r="P245">
            <v>0</v>
          </cell>
          <cell r="Q245">
            <v>1727.59</v>
          </cell>
          <cell r="R245">
            <v>0</v>
          </cell>
          <cell r="S245">
            <v>-250.2</v>
          </cell>
          <cell r="T245">
            <v>0</v>
          </cell>
          <cell r="U245">
            <v>415.06</v>
          </cell>
          <cell r="V245">
            <v>0</v>
          </cell>
          <cell r="W245">
            <v>164.86</v>
          </cell>
          <cell r="X245">
            <v>142.41999999999999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1519.4</v>
          </cell>
          <cell r="AI245">
            <v>0</v>
          </cell>
          <cell r="AJ245">
            <v>3554.27</v>
          </cell>
          <cell r="AK245">
            <v>2745.73</v>
          </cell>
          <cell r="AL245">
            <v>104.94</v>
          </cell>
          <cell r="AM245">
            <v>188.88</v>
          </cell>
        </row>
        <row r="246">
          <cell r="A246" t="str">
            <v>00924</v>
          </cell>
          <cell r="B246" t="str">
            <v>Sanchez Orta Gustavo Jesus</v>
          </cell>
          <cell r="C246">
            <v>4500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1800</v>
          </cell>
          <cell r="L246">
            <v>0</v>
          </cell>
          <cell r="M246">
            <v>0</v>
          </cell>
          <cell r="N246">
            <v>0</v>
          </cell>
          <cell r="O246">
            <v>6300</v>
          </cell>
          <cell r="P246">
            <v>0</v>
          </cell>
          <cell r="Q246">
            <v>0</v>
          </cell>
          <cell r="R246">
            <v>0</v>
          </cell>
          <cell r="S246">
            <v>-250.2</v>
          </cell>
          <cell r="T246">
            <v>0</v>
          </cell>
          <cell r="U246">
            <v>415.06</v>
          </cell>
          <cell r="V246">
            <v>0</v>
          </cell>
          <cell r="W246">
            <v>164.86</v>
          </cell>
          <cell r="X246">
            <v>142.41999999999999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307.27999999999997</v>
          </cell>
          <cell r="AK246">
            <v>5992.72</v>
          </cell>
          <cell r="AL246">
            <v>104.94</v>
          </cell>
          <cell r="AM246">
            <v>188.88</v>
          </cell>
        </row>
        <row r="247">
          <cell r="A247" t="str">
            <v>00925</v>
          </cell>
          <cell r="B247" t="str">
            <v>Chagollan Trujillo Haide</v>
          </cell>
          <cell r="C247">
            <v>4500</v>
          </cell>
          <cell r="D247">
            <v>476.71</v>
          </cell>
          <cell r="E247">
            <v>0</v>
          </cell>
          <cell r="F247">
            <v>0</v>
          </cell>
          <cell r="G247">
            <v>166.85</v>
          </cell>
          <cell r="H247">
            <v>1191.78</v>
          </cell>
          <cell r="I247">
            <v>0</v>
          </cell>
          <cell r="J247">
            <v>0</v>
          </cell>
          <cell r="K247">
            <v>1800</v>
          </cell>
          <cell r="L247">
            <v>0</v>
          </cell>
          <cell r="M247">
            <v>0</v>
          </cell>
          <cell r="N247">
            <v>0</v>
          </cell>
          <cell r="O247">
            <v>8135.34</v>
          </cell>
          <cell r="P247">
            <v>0</v>
          </cell>
          <cell r="Q247">
            <v>0</v>
          </cell>
          <cell r="R247">
            <v>0</v>
          </cell>
          <cell r="S247">
            <v>-232.47</v>
          </cell>
          <cell r="T247">
            <v>0</v>
          </cell>
          <cell r="U247">
            <v>466.93</v>
          </cell>
          <cell r="V247">
            <v>0</v>
          </cell>
          <cell r="W247">
            <v>234.46</v>
          </cell>
          <cell r="X247">
            <v>71.209999999999994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305.67</v>
          </cell>
          <cell r="AK247">
            <v>7829.67</v>
          </cell>
          <cell r="AL247">
            <v>104.94</v>
          </cell>
          <cell r="AM247">
            <v>188.88</v>
          </cell>
        </row>
        <row r="248">
          <cell r="A248" t="str">
            <v>00928</v>
          </cell>
          <cell r="B248" t="str">
            <v>Zazueta Gonzalez Valeria Alexandra</v>
          </cell>
          <cell r="C248">
            <v>4500</v>
          </cell>
          <cell r="D248">
            <v>468.49</v>
          </cell>
          <cell r="E248">
            <v>0</v>
          </cell>
          <cell r="F248">
            <v>0</v>
          </cell>
          <cell r="G248">
            <v>163.97</v>
          </cell>
          <cell r="H248">
            <v>1171.23</v>
          </cell>
          <cell r="I248">
            <v>0</v>
          </cell>
          <cell r="J248">
            <v>0</v>
          </cell>
          <cell r="K248">
            <v>1800</v>
          </cell>
          <cell r="L248">
            <v>0</v>
          </cell>
          <cell r="M248">
            <v>0</v>
          </cell>
          <cell r="N248">
            <v>0</v>
          </cell>
          <cell r="O248">
            <v>8103.69</v>
          </cell>
          <cell r="P248">
            <v>0</v>
          </cell>
          <cell r="Q248">
            <v>0</v>
          </cell>
          <cell r="R248">
            <v>0</v>
          </cell>
          <cell r="S248">
            <v>-232.47</v>
          </cell>
          <cell r="T248">
            <v>0</v>
          </cell>
          <cell r="U248">
            <v>466.04</v>
          </cell>
          <cell r="V248">
            <v>0</v>
          </cell>
          <cell r="W248">
            <v>233.56</v>
          </cell>
          <cell r="X248">
            <v>70.849999999999994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304.41000000000003</v>
          </cell>
          <cell r="AK248">
            <v>7799.28</v>
          </cell>
          <cell r="AL248">
            <v>104.4</v>
          </cell>
          <cell r="AM248">
            <v>187.92</v>
          </cell>
        </row>
        <row r="249">
          <cell r="A249" t="str">
            <v>00929</v>
          </cell>
          <cell r="B249" t="str">
            <v>Hernandez Ornelas Paola Dominique</v>
          </cell>
          <cell r="C249">
            <v>4500</v>
          </cell>
          <cell r="D249">
            <v>452.05</v>
          </cell>
          <cell r="E249">
            <v>0</v>
          </cell>
          <cell r="F249">
            <v>0</v>
          </cell>
          <cell r="G249">
            <v>158.22</v>
          </cell>
          <cell r="H249">
            <v>1130.1400000000001</v>
          </cell>
          <cell r="I249">
            <v>0</v>
          </cell>
          <cell r="J249">
            <v>0</v>
          </cell>
          <cell r="K249">
            <v>1800</v>
          </cell>
          <cell r="L249">
            <v>0</v>
          </cell>
          <cell r="M249">
            <v>0</v>
          </cell>
          <cell r="N249">
            <v>0</v>
          </cell>
          <cell r="O249">
            <v>8040.41</v>
          </cell>
          <cell r="P249">
            <v>0</v>
          </cell>
          <cell r="Q249">
            <v>0</v>
          </cell>
          <cell r="R249">
            <v>0</v>
          </cell>
          <cell r="S249">
            <v>-232.47</v>
          </cell>
          <cell r="T249">
            <v>0</v>
          </cell>
          <cell r="U249">
            <v>464.25</v>
          </cell>
          <cell r="V249">
            <v>0</v>
          </cell>
          <cell r="W249">
            <v>231.77</v>
          </cell>
          <cell r="X249">
            <v>70.489999999999995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302.26</v>
          </cell>
          <cell r="AK249">
            <v>7738.15</v>
          </cell>
          <cell r="AL249">
            <v>103.86</v>
          </cell>
          <cell r="AM249">
            <v>186.96</v>
          </cell>
        </row>
        <row r="250">
          <cell r="A250" t="str">
            <v>00930</v>
          </cell>
          <cell r="B250" t="str">
            <v>Loreto Saldivar Karla Alejandra</v>
          </cell>
          <cell r="C250">
            <v>3262.5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1800</v>
          </cell>
          <cell r="L250">
            <v>0</v>
          </cell>
          <cell r="M250">
            <v>0</v>
          </cell>
          <cell r="N250">
            <v>0</v>
          </cell>
          <cell r="O250">
            <v>5062.5</v>
          </cell>
          <cell r="P250">
            <v>0</v>
          </cell>
          <cell r="Q250">
            <v>0</v>
          </cell>
          <cell r="R250">
            <v>0</v>
          </cell>
          <cell r="S250">
            <v>-313.81</v>
          </cell>
          <cell r="T250">
            <v>-29.74</v>
          </cell>
          <cell r="U250">
            <v>315.68</v>
          </cell>
          <cell r="V250">
            <v>0</v>
          </cell>
          <cell r="W250">
            <v>82.43</v>
          </cell>
          <cell r="X250">
            <v>88.81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141.5</v>
          </cell>
          <cell r="AK250">
            <v>4921</v>
          </cell>
          <cell r="AL250">
            <v>65.45</v>
          </cell>
          <cell r="AM250">
            <v>117.8</v>
          </cell>
        </row>
        <row r="251">
          <cell r="A251" t="str">
            <v>Total Depto</v>
          </cell>
          <cell r="C251" t="str">
            <v xml:space="preserve">  -----------------------</v>
          </cell>
          <cell r="D251" t="str">
            <v xml:space="preserve">  -----------------------</v>
          </cell>
          <cell r="E251" t="str">
            <v xml:space="preserve">  -----------------------</v>
          </cell>
          <cell r="F251" t="str">
            <v xml:space="preserve">  -----------------------</v>
          </cell>
          <cell r="G251" t="str">
            <v xml:space="preserve">  -----------------------</v>
          </cell>
          <cell r="H251" t="str">
            <v xml:space="preserve">  -----------------------</v>
          </cell>
          <cell r="I251" t="str">
            <v xml:space="preserve">  -----------------------</v>
          </cell>
          <cell r="J251" t="str">
            <v xml:space="preserve">  -----------------------</v>
          </cell>
          <cell r="K251" t="str">
            <v xml:space="preserve">  -----------------------</v>
          </cell>
          <cell r="L251" t="str">
            <v xml:space="preserve">  -----------------------</v>
          </cell>
          <cell r="M251" t="str">
            <v xml:space="preserve">  -----------------------</v>
          </cell>
          <cell r="N251" t="str">
            <v xml:space="preserve">  -----------------------</v>
          </cell>
          <cell r="O251" t="str">
            <v xml:space="preserve">  -----------------------</v>
          </cell>
          <cell r="P251" t="str">
            <v xml:space="preserve">  -----------------------</v>
          </cell>
          <cell r="Q251" t="str">
            <v xml:space="preserve">  -----------------------</v>
          </cell>
          <cell r="R251" t="str">
            <v xml:space="preserve">  -----------------------</v>
          </cell>
          <cell r="S251" t="str">
            <v xml:space="preserve">  -----------------------</v>
          </cell>
          <cell r="T251" t="str">
            <v xml:space="preserve">  -----------------------</v>
          </cell>
          <cell r="U251" t="str">
            <v xml:space="preserve">  -----------------------</v>
          </cell>
          <cell r="V251" t="str">
            <v xml:space="preserve">  -----------------------</v>
          </cell>
          <cell r="W251" t="str">
            <v xml:space="preserve">  -----------------------</v>
          </cell>
          <cell r="X251" t="str">
            <v xml:space="preserve">  -----------------------</v>
          </cell>
          <cell r="Y251" t="str">
            <v xml:space="preserve">  -----------------------</v>
          </cell>
          <cell r="Z251" t="str">
            <v xml:space="preserve">  -----------------------</v>
          </cell>
          <cell r="AA251" t="str">
            <v xml:space="preserve">  -----------------------</v>
          </cell>
          <cell r="AB251" t="str">
            <v xml:space="preserve">  -----------------------</v>
          </cell>
          <cell r="AC251" t="str">
            <v xml:space="preserve">  -----------------------</v>
          </cell>
          <cell r="AD251" t="str">
            <v xml:space="preserve">  -----------------------</v>
          </cell>
          <cell r="AE251" t="str">
            <v xml:space="preserve">  -----------------------</v>
          </cell>
          <cell r="AF251" t="str">
            <v xml:space="preserve">  -----------------------</v>
          </cell>
          <cell r="AG251" t="str">
            <v xml:space="preserve">  -----------------------</v>
          </cell>
          <cell r="AH251" t="str">
            <v xml:space="preserve">  -----------------------</v>
          </cell>
          <cell r="AI251" t="str">
            <v xml:space="preserve">  -----------------------</v>
          </cell>
          <cell r="AJ251" t="str">
            <v xml:space="preserve">  -----------------------</v>
          </cell>
          <cell r="AK251" t="str">
            <v xml:space="preserve">  -----------------------</v>
          </cell>
          <cell r="AL251" t="str">
            <v xml:space="preserve">  -----------------------</v>
          </cell>
          <cell r="AM251" t="str">
            <v xml:space="preserve">  -----------------------</v>
          </cell>
        </row>
        <row r="252">
          <cell r="C252">
            <v>43762.5</v>
          </cell>
          <cell r="D252">
            <v>1397.25</v>
          </cell>
          <cell r="E252">
            <v>0</v>
          </cell>
          <cell r="F252">
            <v>0</v>
          </cell>
          <cell r="G252">
            <v>489.04</v>
          </cell>
          <cell r="H252">
            <v>3493.15</v>
          </cell>
          <cell r="I252">
            <v>0</v>
          </cell>
          <cell r="J252">
            <v>0</v>
          </cell>
          <cell r="K252">
            <v>18000</v>
          </cell>
          <cell r="L252">
            <v>0</v>
          </cell>
          <cell r="M252">
            <v>0</v>
          </cell>
          <cell r="N252">
            <v>0</v>
          </cell>
          <cell r="O252">
            <v>67141.94</v>
          </cell>
          <cell r="P252">
            <v>0</v>
          </cell>
          <cell r="Q252">
            <v>1727.59</v>
          </cell>
          <cell r="R252">
            <v>0</v>
          </cell>
          <cell r="S252">
            <v>-2512.42</v>
          </cell>
          <cell r="T252">
            <v>-29.74</v>
          </cell>
          <cell r="U252">
            <v>4203.26</v>
          </cell>
          <cell r="V252">
            <v>0</v>
          </cell>
          <cell r="W252">
            <v>1771.38</v>
          </cell>
          <cell r="X252">
            <v>1155.8800000000001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1519.4</v>
          </cell>
          <cell r="AI252">
            <v>0</v>
          </cell>
          <cell r="AJ252">
            <v>6144.51</v>
          </cell>
          <cell r="AK252">
            <v>60997.43</v>
          </cell>
          <cell r="AL252">
            <v>1008.29</v>
          </cell>
          <cell r="AM252">
            <v>1814.84</v>
          </cell>
        </row>
        <row r="254">
          <cell r="C254" t="str">
            <v xml:space="preserve">  =============</v>
          </cell>
          <cell r="D254" t="str">
            <v xml:space="preserve">  =============</v>
          </cell>
          <cell r="E254" t="str">
            <v xml:space="preserve">  =============</v>
          </cell>
          <cell r="F254" t="str">
            <v xml:space="preserve">  =============</v>
          </cell>
          <cell r="G254" t="str">
            <v xml:space="preserve">  =============</v>
          </cell>
          <cell r="H254" t="str">
            <v xml:space="preserve">  =============</v>
          </cell>
          <cell r="I254" t="str">
            <v xml:space="preserve">  =============</v>
          </cell>
          <cell r="J254" t="str">
            <v xml:space="preserve">  =============</v>
          </cell>
          <cell r="K254" t="str">
            <v xml:space="preserve">  =============</v>
          </cell>
          <cell r="L254" t="str">
            <v xml:space="preserve">  =============</v>
          </cell>
          <cell r="M254" t="str">
            <v xml:space="preserve">  =============</v>
          </cell>
          <cell r="N254" t="str">
            <v xml:space="preserve">  =============</v>
          </cell>
          <cell r="O254" t="str">
            <v xml:space="preserve">  =============</v>
          </cell>
          <cell r="P254" t="str">
            <v xml:space="preserve">  =============</v>
          </cell>
          <cell r="Q254" t="str">
            <v xml:space="preserve">  =============</v>
          </cell>
          <cell r="R254" t="str">
            <v xml:space="preserve">  =============</v>
          </cell>
          <cell r="S254" t="str">
            <v xml:space="preserve">  =============</v>
          </cell>
          <cell r="T254" t="str">
            <v xml:space="preserve">  =============</v>
          </cell>
          <cell r="U254" t="str">
            <v xml:space="preserve">  =============</v>
          </cell>
          <cell r="V254" t="str">
            <v xml:space="preserve">  =============</v>
          </cell>
          <cell r="W254" t="str">
            <v xml:space="preserve">  =============</v>
          </cell>
          <cell r="X254" t="str">
            <v xml:space="preserve">  =============</v>
          </cell>
          <cell r="Y254" t="str">
            <v xml:space="preserve">  =============</v>
          </cell>
          <cell r="Z254" t="str">
            <v xml:space="preserve">  =============</v>
          </cell>
          <cell r="AA254" t="str">
            <v xml:space="preserve">  =============</v>
          </cell>
          <cell r="AB254" t="str">
            <v xml:space="preserve">  =============</v>
          </cell>
          <cell r="AC254" t="str">
            <v xml:space="preserve">  =============</v>
          </cell>
          <cell r="AD254" t="str">
            <v xml:space="preserve">  =============</v>
          </cell>
          <cell r="AE254" t="str">
            <v xml:space="preserve">  =============</v>
          </cell>
          <cell r="AF254" t="str">
            <v xml:space="preserve">  =============</v>
          </cell>
          <cell r="AG254" t="str">
            <v xml:space="preserve">  =============</v>
          </cell>
          <cell r="AH254" t="str">
            <v xml:space="preserve">  =============</v>
          </cell>
          <cell r="AI254" t="str">
            <v xml:space="preserve">  =============</v>
          </cell>
          <cell r="AJ254" t="str">
            <v xml:space="preserve">  =============</v>
          </cell>
          <cell r="AK254" t="str">
            <v xml:space="preserve">  =============</v>
          </cell>
          <cell r="AL254" t="str">
            <v xml:space="preserve">  =============</v>
          </cell>
          <cell r="AM254" t="str">
            <v xml:space="preserve">  =============</v>
          </cell>
        </row>
        <row r="255">
          <cell r="A255" t="str">
            <v>Total Gral.</v>
          </cell>
          <cell r="B255" t="str">
            <v xml:space="preserve"> </v>
          </cell>
          <cell r="C255">
            <v>817939.27</v>
          </cell>
          <cell r="D255">
            <v>4615.87</v>
          </cell>
          <cell r="E255">
            <v>0</v>
          </cell>
          <cell r="F255">
            <v>1383.2</v>
          </cell>
          <cell r="G255">
            <v>1614.96</v>
          </cell>
          <cell r="H255">
            <v>15550.64</v>
          </cell>
          <cell r="I255">
            <v>18876</v>
          </cell>
          <cell r="J255">
            <v>56050.8</v>
          </cell>
          <cell r="K255">
            <v>286571.18</v>
          </cell>
          <cell r="L255">
            <v>0</v>
          </cell>
          <cell r="M255">
            <v>318.83</v>
          </cell>
          <cell r="N255">
            <v>0</v>
          </cell>
          <cell r="O255">
            <v>1202920.75</v>
          </cell>
          <cell r="P255">
            <v>150</v>
          </cell>
          <cell r="Q255">
            <v>22352.55</v>
          </cell>
          <cell r="R255">
            <v>22991.07</v>
          </cell>
          <cell r="S255">
            <v>-13550.57</v>
          </cell>
          <cell r="T255">
            <v>-1454.73</v>
          </cell>
          <cell r="U255">
            <v>109822.33</v>
          </cell>
          <cell r="V255">
            <v>277.31</v>
          </cell>
          <cell r="W255">
            <v>97755.36</v>
          </cell>
          <cell r="X255">
            <v>28483.26</v>
          </cell>
          <cell r="Y255">
            <v>14500</v>
          </cell>
          <cell r="Z255">
            <v>0</v>
          </cell>
          <cell r="AA255">
            <v>0</v>
          </cell>
          <cell r="AB255">
            <v>0</v>
          </cell>
          <cell r="AC255">
            <v>-0.28000000000000003</v>
          </cell>
          <cell r="AD255">
            <v>0</v>
          </cell>
          <cell r="AE255">
            <v>125.1</v>
          </cell>
          <cell r="AF255">
            <v>-125.1</v>
          </cell>
          <cell r="AG255">
            <v>125.1</v>
          </cell>
          <cell r="AH255">
            <v>3574.48</v>
          </cell>
          <cell r="AI255">
            <v>0</v>
          </cell>
          <cell r="AJ255">
            <v>188754.12</v>
          </cell>
          <cell r="AK255">
            <v>1014166.63</v>
          </cell>
          <cell r="AL255">
            <v>21531</v>
          </cell>
          <cell r="AM255">
            <v>38755.879999999997</v>
          </cell>
        </row>
        <row r="257">
          <cell r="C257" t="str">
            <v xml:space="preserve"> </v>
          </cell>
          <cell r="D257" t="str">
            <v xml:space="preserve"> </v>
          </cell>
          <cell r="E257" t="str">
            <v xml:space="preserve"> </v>
          </cell>
          <cell r="F257" t="str">
            <v xml:space="preserve"> </v>
          </cell>
          <cell r="G257" t="str">
            <v xml:space="preserve"> </v>
          </cell>
          <cell r="H257" t="str">
            <v xml:space="preserve"> </v>
          </cell>
          <cell r="I257" t="str">
            <v xml:space="preserve"> </v>
          </cell>
          <cell r="J257" t="str">
            <v xml:space="preserve"> </v>
          </cell>
          <cell r="K257" t="str">
            <v xml:space="preserve"> </v>
          </cell>
          <cell r="L257" t="str">
            <v xml:space="preserve"> </v>
          </cell>
          <cell r="M257" t="str">
            <v xml:space="preserve"> </v>
          </cell>
          <cell r="N257" t="str">
            <v xml:space="preserve"> </v>
          </cell>
          <cell r="O257" t="str">
            <v xml:space="preserve"> </v>
          </cell>
          <cell r="P257" t="str">
            <v xml:space="preserve"> </v>
          </cell>
          <cell r="Q257" t="str">
            <v xml:space="preserve"> </v>
          </cell>
          <cell r="R257" t="str">
            <v xml:space="preserve"> </v>
          </cell>
          <cell r="S257" t="str">
            <v xml:space="preserve"> </v>
          </cell>
          <cell r="T257" t="str">
            <v xml:space="preserve"> </v>
          </cell>
          <cell r="U257" t="str">
            <v xml:space="preserve"> </v>
          </cell>
          <cell r="V257" t="str">
            <v xml:space="preserve"> </v>
          </cell>
          <cell r="W257" t="str">
            <v xml:space="preserve"> </v>
          </cell>
          <cell r="X257" t="str">
            <v xml:space="preserve"> </v>
          </cell>
          <cell r="Y257" t="str">
            <v xml:space="preserve"> </v>
          </cell>
          <cell r="Z257" t="str">
            <v xml:space="preserve"> </v>
          </cell>
          <cell r="AA257" t="str">
            <v xml:space="preserve"> </v>
          </cell>
          <cell r="AB257" t="str">
            <v xml:space="preserve"> </v>
          </cell>
          <cell r="AC257" t="str">
            <v xml:space="preserve"> </v>
          </cell>
          <cell r="AD257" t="str">
            <v xml:space="preserve"> </v>
          </cell>
          <cell r="AE257" t="str">
            <v xml:space="preserve"> </v>
          </cell>
          <cell r="AF257" t="str">
            <v xml:space="preserve"> </v>
          </cell>
          <cell r="AG257" t="str">
            <v xml:space="preserve"> </v>
          </cell>
          <cell r="AH257" t="str">
            <v xml:space="preserve"> </v>
          </cell>
          <cell r="AI257" t="str">
            <v xml:space="preserve"> </v>
          </cell>
          <cell r="AJ257" t="str">
            <v xml:space="preserve"> </v>
          </cell>
          <cell r="AK257" t="str">
            <v xml:space="preserve"> </v>
          </cell>
          <cell r="AL257" t="str">
            <v xml:space="preserve"> </v>
          </cell>
          <cell r="AM257" t="str">
            <v xml:space="preserve"> </v>
          </cell>
        </row>
        <row r="258">
          <cell r="A258" t="str">
            <v xml:space="preserve"> </v>
          </cell>
          <cell r="B258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1"/>
  <sheetViews>
    <sheetView showGridLines="0" tabSelected="1" topLeftCell="D1" zoomScale="96" zoomScaleNormal="96" workbookViewId="0">
      <pane ySplit="6" topLeftCell="A172" activePane="bottomLeft" state="frozen"/>
      <selection pane="bottomLeft" activeCell="K7" sqref="K7:M174"/>
    </sheetView>
  </sheetViews>
  <sheetFormatPr baseColWidth="10" defaultRowHeight="14.25" x14ac:dyDescent="0.25"/>
  <cols>
    <col min="1" max="1" width="14.7109375" style="25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6" customWidth="1"/>
    <col min="6" max="6" width="13.85546875" style="26" customWidth="1"/>
    <col min="7" max="7" width="15.85546875" style="5" customWidth="1"/>
    <col min="8" max="9" width="18.28515625" style="5" customWidth="1"/>
    <col min="10" max="10" width="16.5703125" style="5" customWidth="1"/>
    <col min="11" max="11" width="17.5703125" style="28" customWidth="1"/>
    <col min="12" max="12" width="16.7109375" style="28" customWidth="1"/>
    <col min="13" max="13" width="16.5703125" style="28" customWidth="1"/>
    <col min="14" max="16384" width="11.42578125" style="1"/>
  </cols>
  <sheetData>
    <row r="1" spans="1:13" ht="30" x14ac:dyDescent="0.25">
      <c r="A1" s="42" t="s">
        <v>156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30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 ht="30" x14ac:dyDescent="0.25">
      <c r="A3" s="44" t="s">
        <v>290</v>
      </c>
      <c r="B3" s="44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" customHeight="1" x14ac:dyDescent="0.25">
      <c r="A5" s="46" t="s">
        <v>1</v>
      </c>
      <c r="B5" s="47" t="s">
        <v>2</v>
      </c>
      <c r="C5" s="47" t="s">
        <v>3</v>
      </c>
      <c r="D5" s="47" t="s">
        <v>4</v>
      </c>
      <c r="E5" s="48" t="s">
        <v>5</v>
      </c>
      <c r="F5" s="49"/>
      <c r="G5" s="49"/>
      <c r="H5" s="49"/>
      <c r="I5" s="49"/>
      <c r="J5" s="50"/>
      <c r="K5" s="41" t="s">
        <v>6</v>
      </c>
      <c r="L5" s="41" t="s">
        <v>7</v>
      </c>
      <c r="M5" s="41" t="s">
        <v>8</v>
      </c>
    </row>
    <row r="6" spans="1:13" s="5" customFormat="1" ht="47.25" customHeight="1" x14ac:dyDescent="0.25">
      <c r="A6" s="46"/>
      <c r="B6" s="47"/>
      <c r="C6" s="47"/>
      <c r="D6" s="47"/>
      <c r="E6" s="3" t="s">
        <v>9</v>
      </c>
      <c r="F6" s="3" t="s">
        <v>195</v>
      </c>
      <c r="G6" s="4" t="s">
        <v>10</v>
      </c>
      <c r="H6" s="4" t="s">
        <v>11</v>
      </c>
      <c r="I6" s="4" t="s">
        <v>12</v>
      </c>
      <c r="J6" s="4" t="s">
        <v>13</v>
      </c>
      <c r="K6" s="41"/>
      <c r="L6" s="41"/>
      <c r="M6" s="41"/>
    </row>
    <row r="7" spans="1:13" s="11" customFormat="1" ht="17.25" customHeight="1" x14ac:dyDescent="0.25">
      <c r="A7" s="6" t="s">
        <v>14</v>
      </c>
      <c r="B7" s="7"/>
      <c r="C7" s="8"/>
      <c r="D7" s="8"/>
      <c r="E7" s="9"/>
      <c r="F7" s="9"/>
      <c r="G7" s="8"/>
      <c r="H7" s="8"/>
      <c r="I7" s="8"/>
      <c r="J7" s="8"/>
      <c r="K7" s="10"/>
      <c r="L7" s="10"/>
      <c r="M7" s="10"/>
    </row>
    <row r="8" spans="1:13" s="11" customFormat="1" ht="10.5" customHeight="1" x14ac:dyDescent="0.25">
      <c r="A8" s="12" t="s">
        <v>15</v>
      </c>
      <c r="B8" s="13" t="s">
        <v>16</v>
      </c>
      <c r="C8" s="14" t="s">
        <v>17</v>
      </c>
      <c r="D8" s="14" t="s">
        <v>18</v>
      </c>
      <c r="E8" s="15">
        <f>+F8/30</f>
        <v>392.25</v>
      </c>
      <c r="F8" s="15">
        <f>VLOOKUP($A8,[2]Hoja1!$A$9:$AM$280,3,0)</f>
        <v>11767.5</v>
      </c>
      <c r="G8" s="15">
        <f>VLOOKUP($A8,[2]Hoja1!$A$9:$AM$280,8,0)</f>
        <v>0</v>
      </c>
      <c r="H8" s="15">
        <f>VLOOKUP($A8,[2]Hoja1!$A$9:$AM$280,5,0)+VLOOKUP($A8,[2]Hoja1!$A$9:$AM$280,7,0)</f>
        <v>0</v>
      </c>
      <c r="I8" s="15">
        <f>VLOOKUP($A8,[2]Hoja1!$A$9:$AM$280,4,0)+VLOOKUP($A8,[2]Hoja1!$A$9:$AM$280,6,0)</f>
        <v>0</v>
      </c>
      <c r="J8" s="15">
        <f>VLOOKUP($A8,[2]Hoja1!$A$9:$AM$280,9,0)+VLOOKUP($A8,[2]Hoja1!$A$9:$AM$280,10,0)+VLOOKUP($A8,[2]Hoja1!$A$9:$AM$280,11,0)+VLOOKUP($A8,[2]Hoja1!$A$9:$AM$280,13,0)</f>
        <v>0</v>
      </c>
      <c r="K8" s="16">
        <f>SUM(F8:J8)</f>
        <v>11767.5</v>
      </c>
      <c r="L8" s="15">
        <f>VLOOKUP($A8,[2]Hoja1!$A$9:$AM$280,36,0)</f>
        <v>1486.1</v>
      </c>
      <c r="M8" s="16">
        <f>+K8-L8</f>
        <v>10281.4</v>
      </c>
    </row>
    <row r="9" spans="1:13" s="11" customFormat="1" ht="10.5" customHeight="1" x14ac:dyDescent="0.25">
      <c r="A9" s="12" t="s">
        <v>21</v>
      </c>
      <c r="B9" s="13" t="s">
        <v>22</v>
      </c>
      <c r="C9" s="14" t="s">
        <v>17</v>
      </c>
      <c r="D9" s="14" t="s">
        <v>18</v>
      </c>
      <c r="E9" s="15">
        <f t="shared" ref="E9:E16" si="0">+F9/30</f>
        <v>580.98</v>
      </c>
      <c r="F9" s="15">
        <f>VLOOKUP($A9,[2]Hoja1!$A$9:$AM$280,3,0)</f>
        <v>17429.400000000001</v>
      </c>
      <c r="G9" s="15">
        <f>VLOOKUP($A9,[2]Hoja1!$A$9:$AM$280,8,0)</f>
        <v>0</v>
      </c>
      <c r="H9" s="15">
        <f>VLOOKUP($A9,[2]Hoja1!$A$9:$AM$280,5,0)+VLOOKUP($A9,[2]Hoja1!$A$9:$AM$280,7,0)</f>
        <v>0</v>
      </c>
      <c r="I9" s="15">
        <f>VLOOKUP($A9,[2]Hoja1!$A$9:$AM$280,4,0)+VLOOKUP($A9,[2]Hoja1!$A$9:$AM$280,6,0)</f>
        <v>0</v>
      </c>
      <c r="J9" s="15">
        <f>VLOOKUP($A9,[2]Hoja1!$A$9:$AM$280,9,0)+VLOOKUP($A9,[2]Hoja1!$A$9:$AM$280,10,0)+VLOOKUP($A9,[2]Hoja1!$A$9:$AM$280,11,0)+VLOOKUP($A9,[2]Hoja1!$A$9:$AM$280,13,0)</f>
        <v>0</v>
      </c>
      <c r="K9" s="16">
        <f t="shared" ref="K9:K16" si="1">SUM(F9:J9)</f>
        <v>17429.400000000001</v>
      </c>
      <c r="L9" s="15">
        <f>VLOOKUP($A9,[2]Hoja1!$A$9:$AM$280,36,0)</f>
        <v>2867.6</v>
      </c>
      <c r="M9" s="16">
        <f t="shared" ref="M9:M16" si="2">+K9-L9</f>
        <v>14561.800000000001</v>
      </c>
    </row>
    <row r="10" spans="1:13" s="11" customFormat="1" ht="10.5" customHeight="1" x14ac:dyDescent="0.25">
      <c r="A10" s="12" t="s">
        <v>23</v>
      </c>
      <c r="B10" s="13" t="s">
        <v>24</v>
      </c>
      <c r="C10" s="14" t="s">
        <v>17</v>
      </c>
      <c r="D10" s="14" t="s">
        <v>18</v>
      </c>
      <c r="E10" s="15">
        <f t="shared" si="0"/>
        <v>392.25</v>
      </c>
      <c r="F10" s="15">
        <f>VLOOKUP($A10,[2]Hoja1!$A$9:$AM$280,3,0)</f>
        <v>11767.5</v>
      </c>
      <c r="G10" s="15">
        <f>VLOOKUP($A10,[2]Hoja1!$A$9:$AM$280,8,0)</f>
        <v>0</v>
      </c>
      <c r="H10" s="15">
        <f>VLOOKUP($A10,[2]Hoja1!$A$9:$AM$280,5,0)+VLOOKUP($A10,[2]Hoja1!$A$9:$AM$280,7,0)</f>
        <v>0</v>
      </c>
      <c r="I10" s="15">
        <f>VLOOKUP($A10,[2]Hoja1!$A$9:$AM$280,4,0)+VLOOKUP($A10,[2]Hoja1!$A$9:$AM$280,6,0)</f>
        <v>0</v>
      </c>
      <c r="J10" s="15">
        <f>VLOOKUP($A10,[2]Hoja1!$A$9:$AM$280,9,0)+VLOOKUP($A10,[2]Hoja1!$A$9:$AM$280,10,0)+VLOOKUP($A10,[2]Hoja1!$A$9:$AM$280,11,0)+VLOOKUP($A10,[2]Hoja1!$A$9:$AM$280,13,0)</f>
        <v>0</v>
      </c>
      <c r="K10" s="16">
        <f t="shared" si="1"/>
        <v>11767.5</v>
      </c>
      <c r="L10" s="15">
        <f>VLOOKUP($A10,[2]Hoja1!$A$9:$AM$280,36,0)</f>
        <v>1486.1</v>
      </c>
      <c r="M10" s="16">
        <f t="shared" si="2"/>
        <v>10281.4</v>
      </c>
    </row>
    <row r="11" spans="1:13" s="11" customFormat="1" ht="10.5" customHeight="1" x14ac:dyDescent="0.25">
      <c r="A11" s="12" t="s">
        <v>57</v>
      </c>
      <c r="B11" s="13" t="s">
        <v>58</v>
      </c>
      <c r="C11" s="14" t="s">
        <v>48</v>
      </c>
      <c r="D11" s="14" t="s">
        <v>18</v>
      </c>
      <c r="E11" s="15">
        <f t="shared" si="0"/>
        <v>285</v>
      </c>
      <c r="F11" s="15">
        <f>VLOOKUP($A11,[2]Hoja1!$A$9:$AM$280,3,0)</f>
        <v>8550</v>
      </c>
      <c r="G11" s="15">
        <f>VLOOKUP($A11,[2]Hoja1!$A$9:$AM$280,8,0)</f>
        <v>0</v>
      </c>
      <c r="H11" s="15">
        <f>VLOOKUP($A11,[2]Hoja1!$A$9:$AM$280,5,0)+VLOOKUP($A11,[2]Hoja1!$A$9:$AM$280,7,0)</f>
        <v>0</v>
      </c>
      <c r="I11" s="15">
        <f>VLOOKUP($A11,[2]Hoja1!$A$9:$AM$280,4,0)+VLOOKUP($A11,[2]Hoja1!$A$9:$AM$280,6,0)</f>
        <v>0</v>
      </c>
      <c r="J11" s="15">
        <f>VLOOKUP($A11,[2]Hoja1!$A$9:$AM$280,9,0)+VLOOKUP($A11,[2]Hoja1!$A$9:$AM$280,10,0)+VLOOKUP($A11,[2]Hoja1!$A$9:$AM$280,11,0)+VLOOKUP($A11,[2]Hoja1!$A$9:$AM$280,13,0)</f>
        <v>0</v>
      </c>
      <c r="K11" s="16">
        <f t="shared" si="1"/>
        <v>8550</v>
      </c>
      <c r="L11" s="15">
        <f>VLOOKUP($A11,[2]Hoja1!$A$9:$AM$280,36,0)</f>
        <v>5044.09</v>
      </c>
      <c r="M11" s="16">
        <f t="shared" si="2"/>
        <v>3505.91</v>
      </c>
    </row>
    <row r="12" spans="1:13" s="11" customFormat="1" ht="10.5" customHeight="1" x14ac:dyDescent="0.25">
      <c r="A12" s="12" t="s">
        <v>159</v>
      </c>
      <c r="B12" s="13" t="s">
        <v>137</v>
      </c>
      <c r="C12" s="14" t="s">
        <v>141</v>
      </c>
      <c r="D12" s="14" t="s">
        <v>196</v>
      </c>
      <c r="E12" s="15">
        <f t="shared" si="0"/>
        <v>348</v>
      </c>
      <c r="F12" s="15">
        <f>VLOOKUP($A12,[2]Hoja1!$A$9:$AM$280,3,0)</f>
        <v>10440</v>
      </c>
      <c r="G12" s="15">
        <f>VLOOKUP($A12,[2]Hoja1!$A$9:$AM$280,8,0)</f>
        <v>0</v>
      </c>
      <c r="H12" s="15">
        <f>VLOOKUP($A12,[2]Hoja1!$A$9:$AM$280,5,0)+VLOOKUP($A12,[2]Hoja1!$A$9:$AM$280,7,0)</f>
        <v>0</v>
      </c>
      <c r="I12" s="15">
        <f>VLOOKUP($A12,[2]Hoja1!$A$9:$AM$280,4,0)+VLOOKUP($A12,[2]Hoja1!$A$9:$AM$280,6,0)</f>
        <v>0</v>
      </c>
      <c r="J12" s="15">
        <f>VLOOKUP($A12,[2]Hoja1!$A$9:$AM$280,9,0)+VLOOKUP($A12,[2]Hoja1!$A$9:$AM$280,10,0)+VLOOKUP($A12,[2]Hoja1!$A$9:$AM$280,11,0)+VLOOKUP($A12,[2]Hoja1!$A$9:$AM$280,13,0)</f>
        <v>6989.48</v>
      </c>
      <c r="K12" s="16">
        <f t="shared" si="1"/>
        <v>17429.48</v>
      </c>
      <c r="L12" s="15">
        <f>VLOOKUP($A12,[2]Hoja1!$A$9:$AM$280,36,0)</f>
        <v>2800.68</v>
      </c>
      <c r="M12" s="16">
        <f t="shared" si="2"/>
        <v>14628.8</v>
      </c>
    </row>
    <row r="13" spans="1:13" s="11" customFormat="1" ht="10.5" customHeight="1" x14ac:dyDescent="0.25">
      <c r="A13" s="12" t="s">
        <v>179</v>
      </c>
      <c r="B13" s="13" t="s">
        <v>138</v>
      </c>
      <c r="C13" s="14" t="s">
        <v>140</v>
      </c>
      <c r="D13" s="14" t="s">
        <v>196</v>
      </c>
      <c r="E13" s="15">
        <f t="shared" si="0"/>
        <v>475</v>
      </c>
      <c r="F13" s="15">
        <f>VLOOKUP($A13,[2]Hoja1!$A$9:$AM$280,3,0)</f>
        <v>14250</v>
      </c>
      <c r="G13" s="15">
        <f>VLOOKUP($A13,[2]Hoja1!$A$9:$AM$280,8,0)</f>
        <v>0</v>
      </c>
      <c r="H13" s="15">
        <f>VLOOKUP($A13,[2]Hoja1!$A$9:$AM$280,5,0)+VLOOKUP($A13,[2]Hoja1!$A$9:$AM$280,7,0)</f>
        <v>0</v>
      </c>
      <c r="I13" s="15">
        <f>VLOOKUP($A13,[2]Hoja1!$A$9:$AM$280,4,0)+VLOOKUP($A13,[2]Hoja1!$A$9:$AM$280,6,0)</f>
        <v>0</v>
      </c>
      <c r="J13" s="15">
        <f>VLOOKUP($A13,[2]Hoja1!$A$9:$AM$280,9,0)+VLOOKUP($A13,[2]Hoja1!$A$9:$AM$280,10,0)+VLOOKUP($A13,[2]Hoja1!$A$9:$AM$280,11,0)+VLOOKUP($A13,[2]Hoja1!$A$9:$AM$280,13,0)</f>
        <v>9537.56</v>
      </c>
      <c r="K13" s="16">
        <f t="shared" si="1"/>
        <v>23787.559999999998</v>
      </c>
      <c r="L13" s="15">
        <f>VLOOKUP($A13,[2]Hoja1!$A$9:$AM$280,36,0)</f>
        <v>4352.92</v>
      </c>
      <c r="M13" s="16">
        <f t="shared" si="2"/>
        <v>19434.64</v>
      </c>
    </row>
    <row r="14" spans="1:13" s="11" customFormat="1" ht="10.5" customHeight="1" x14ac:dyDescent="0.25">
      <c r="A14" s="12" t="s">
        <v>160</v>
      </c>
      <c r="B14" s="13" t="s">
        <v>139</v>
      </c>
      <c r="C14" s="14" t="s">
        <v>141</v>
      </c>
      <c r="D14" s="14" t="s">
        <v>196</v>
      </c>
      <c r="E14" s="15">
        <f t="shared" si="0"/>
        <v>348</v>
      </c>
      <c r="F14" s="15">
        <f>VLOOKUP($A14,[2]Hoja1!$A$9:$AM$280,3,0)</f>
        <v>10440</v>
      </c>
      <c r="G14" s="15">
        <f>VLOOKUP($A14,[2]Hoja1!$A$9:$AM$280,8,0)</f>
        <v>0</v>
      </c>
      <c r="H14" s="15">
        <f>VLOOKUP($A14,[2]Hoja1!$A$9:$AM$280,5,0)+VLOOKUP($A14,[2]Hoja1!$A$9:$AM$280,7,0)</f>
        <v>0</v>
      </c>
      <c r="I14" s="15">
        <f>VLOOKUP($A14,[2]Hoja1!$A$9:$AM$280,4,0)+VLOOKUP($A14,[2]Hoja1!$A$9:$AM$280,6,0)</f>
        <v>0</v>
      </c>
      <c r="J14" s="15">
        <f>VLOOKUP($A14,[2]Hoja1!$A$9:$AM$280,9,0)+VLOOKUP($A14,[2]Hoja1!$A$9:$AM$280,10,0)+VLOOKUP($A14,[2]Hoja1!$A$9:$AM$280,11,0)+VLOOKUP($A14,[2]Hoja1!$A$9:$AM$280,13,0)</f>
        <v>6989.48</v>
      </c>
      <c r="K14" s="16">
        <f t="shared" si="1"/>
        <v>17429.48</v>
      </c>
      <c r="L14" s="15">
        <f>VLOOKUP($A14,[2]Hoja1!$A$9:$AM$280,36,0)</f>
        <v>2800.68</v>
      </c>
      <c r="M14" s="16">
        <f t="shared" si="2"/>
        <v>14628.8</v>
      </c>
    </row>
    <row r="15" spans="1:13" s="11" customFormat="1" ht="10.5" customHeight="1" x14ac:dyDescent="0.25">
      <c r="A15" s="12" t="s">
        <v>69</v>
      </c>
      <c r="B15" s="13" t="s">
        <v>157</v>
      </c>
      <c r="C15" s="14" t="s">
        <v>141</v>
      </c>
      <c r="D15" s="14" t="s">
        <v>196</v>
      </c>
      <c r="E15" s="15">
        <f t="shared" si="0"/>
        <v>200</v>
      </c>
      <c r="F15" s="15">
        <f>VLOOKUP($A15,[2]Hoja1!$A$9:$AM$280,3,0)</f>
        <v>6000</v>
      </c>
      <c r="G15" s="15">
        <f>VLOOKUP($A15,[2]Hoja1!$A$9:$AM$280,8,0)</f>
        <v>0</v>
      </c>
      <c r="H15" s="15">
        <f>VLOOKUP($A15,[2]Hoja1!$A$9:$AM$280,5,0)+VLOOKUP($A15,[2]Hoja1!$A$9:$AM$280,7,0)</f>
        <v>0</v>
      </c>
      <c r="I15" s="15">
        <f>VLOOKUP($A15,[2]Hoja1!$A$9:$AM$280,4,0)+VLOOKUP($A15,[2]Hoja1!$A$9:$AM$280,6,0)</f>
        <v>0</v>
      </c>
      <c r="J15" s="15">
        <f>VLOOKUP($A15,[2]Hoja1!$A$9:$AM$280,9,0)+VLOOKUP($A15,[2]Hoja1!$A$9:$AM$280,10,0)+VLOOKUP($A15,[2]Hoja1!$A$9:$AM$280,11,0)+VLOOKUP($A15,[2]Hoja1!$A$9:$AM$280,13,0)</f>
        <v>2850.18</v>
      </c>
      <c r="K15" s="16">
        <f t="shared" si="1"/>
        <v>8850.18</v>
      </c>
      <c r="L15" s="15">
        <f>VLOOKUP($A15,[2]Hoja1!$A$9:$AM$280,36,0)</f>
        <v>3671.23</v>
      </c>
      <c r="M15" s="16">
        <f t="shared" si="2"/>
        <v>5178.9500000000007</v>
      </c>
    </row>
    <row r="16" spans="1:13" s="11" customFormat="1" ht="10.5" customHeight="1" x14ac:dyDescent="0.25">
      <c r="A16" s="12" t="s">
        <v>204</v>
      </c>
      <c r="B16" s="13" t="s">
        <v>205</v>
      </c>
      <c r="C16" s="14" t="s">
        <v>206</v>
      </c>
      <c r="D16" s="14" t="s">
        <v>196</v>
      </c>
      <c r="E16" s="15">
        <f t="shared" si="0"/>
        <v>348</v>
      </c>
      <c r="F16" s="15">
        <f>VLOOKUP($A16,[2]Hoja1!$A$9:$AM$280,3,0)</f>
        <v>10440</v>
      </c>
      <c r="G16" s="15">
        <f>VLOOKUP($A16,[2]Hoja1!$A$9:$AM$280,8,0)</f>
        <v>0</v>
      </c>
      <c r="H16" s="15">
        <f>VLOOKUP($A16,[2]Hoja1!$A$9:$AM$280,5,0)+VLOOKUP($A16,[2]Hoja1!$A$9:$AM$280,7,0)</f>
        <v>0</v>
      </c>
      <c r="I16" s="15">
        <f>VLOOKUP($A16,[2]Hoja1!$A$9:$AM$280,4,0)+VLOOKUP($A16,[2]Hoja1!$A$9:$AM$280,6,0)</f>
        <v>0</v>
      </c>
      <c r="J16" s="15">
        <f>VLOOKUP($A16,[2]Hoja1!$A$9:$AM$280,9,0)+VLOOKUP($A16,[2]Hoja1!$A$9:$AM$280,10,0)+VLOOKUP($A16,[2]Hoja1!$A$9:$AM$280,11,0)+VLOOKUP($A16,[2]Hoja1!$A$9:$AM$280,13,0)</f>
        <v>8489.48</v>
      </c>
      <c r="K16" s="16">
        <f t="shared" si="1"/>
        <v>18929.48</v>
      </c>
      <c r="L16" s="15">
        <f>VLOOKUP($A16,[2]Hoja1!$A$9:$AM$280,36,0)</f>
        <v>3162.08</v>
      </c>
      <c r="M16" s="16">
        <f t="shared" si="2"/>
        <v>15767.4</v>
      </c>
    </row>
    <row r="17" spans="1:13" s="11" customFormat="1" ht="10.5" customHeight="1" x14ac:dyDescent="0.25">
      <c r="A17" s="12"/>
      <c r="B17" s="17"/>
      <c r="C17" s="14"/>
      <c r="D17" s="14"/>
      <c r="E17" s="15"/>
      <c r="F17" s="15"/>
      <c r="G17" s="14"/>
      <c r="H17" s="14"/>
      <c r="I17" s="14"/>
      <c r="J17" s="14"/>
      <c r="K17" s="16"/>
      <c r="L17" s="16"/>
      <c r="M17" s="16"/>
    </row>
    <row r="18" spans="1:13" s="11" customFormat="1" ht="17.25" customHeight="1" x14ac:dyDescent="0.25">
      <c r="A18" s="6" t="s">
        <v>185</v>
      </c>
      <c r="B18" s="7"/>
      <c r="C18" s="8"/>
      <c r="D18" s="8"/>
      <c r="E18" s="9"/>
      <c r="F18" s="9"/>
      <c r="G18" s="8"/>
      <c r="H18" s="8"/>
      <c r="I18" s="8"/>
      <c r="J18" s="8"/>
      <c r="K18" s="10"/>
      <c r="L18" s="10"/>
      <c r="M18" s="10"/>
    </row>
    <row r="19" spans="1:13" s="11" customFormat="1" ht="10.5" customHeight="1" x14ac:dyDescent="0.25">
      <c r="A19" s="12" t="s">
        <v>19</v>
      </c>
      <c r="B19" s="13" t="s">
        <v>20</v>
      </c>
      <c r="C19" s="14" t="s">
        <v>186</v>
      </c>
      <c r="D19" s="14" t="s">
        <v>18</v>
      </c>
      <c r="E19" s="15">
        <f t="shared" ref="E19" si="3">+F19/30</f>
        <v>348.2</v>
      </c>
      <c r="F19" s="15">
        <f>VLOOKUP($A19,[2]Hoja1!$A$9:$AM$280,3,0)</f>
        <v>10446</v>
      </c>
      <c r="G19" s="15">
        <f>VLOOKUP($A19,[2]Hoja1!$A$9:$AM$280,8,0)</f>
        <v>0</v>
      </c>
      <c r="H19" s="15">
        <f>VLOOKUP($A19,[2]Hoja1!$A$9:$AM$280,5,0)+VLOOKUP($A19,[2]Hoja1!$A$9:$AM$280,7,0)</f>
        <v>0</v>
      </c>
      <c r="I19" s="15">
        <f>VLOOKUP($A19,[2]Hoja1!$A$9:$AM$280,4,0)+VLOOKUP($A19,[2]Hoja1!$A$9:$AM$280,6,0)</f>
        <v>0</v>
      </c>
      <c r="J19" s="15">
        <f>VLOOKUP($A19,[2]Hoja1!$A$9:$AM$280,9,0)+VLOOKUP($A19,[2]Hoja1!$A$9:$AM$280,10,0)+VLOOKUP($A19,[2]Hoja1!$A$9:$AM$280,11,0)+VLOOKUP($A19,[2]Hoja1!$A$9:$AM$280,13,0)</f>
        <v>0</v>
      </c>
      <c r="K19" s="16">
        <f>SUM(F19:J19)</f>
        <v>10446</v>
      </c>
      <c r="L19" s="15">
        <f>VLOOKUP($A19,[2]Hoja1!$A$9:$AM$280,36,0)</f>
        <v>5526.19</v>
      </c>
      <c r="M19" s="16">
        <f>+K19-L19</f>
        <v>4919.8100000000004</v>
      </c>
    </row>
    <row r="20" spans="1:13" s="11" customFormat="1" ht="10.5" customHeight="1" x14ac:dyDescent="0.25">
      <c r="A20" s="12"/>
      <c r="B20" s="17"/>
      <c r="C20" s="14"/>
      <c r="D20" s="14"/>
      <c r="E20" s="15"/>
      <c r="F20" s="15"/>
      <c r="G20" s="14"/>
      <c r="H20" s="14"/>
      <c r="I20" s="15">
        <v>0</v>
      </c>
      <c r="J20" s="14"/>
      <c r="K20" s="16"/>
      <c r="L20" s="16"/>
      <c r="M20" s="16"/>
    </row>
    <row r="21" spans="1:13" s="11" customFormat="1" ht="17.25" customHeight="1" x14ac:dyDescent="0.25">
      <c r="A21" s="6" t="s">
        <v>25</v>
      </c>
      <c r="B21" s="7"/>
      <c r="C21" s="8"/>
      <c r="D21" s="8"/>
      <c r="E21" s="9"/>
      <c r="F21" s="9"/>
      <c r="G21" s="8"/>
      <c r="H21" s="8"/>
      <c r="I21" s="8"/>
      <c r="J21" s="8"/>
      <c r="K21" s="10"/>
      <c r="L21" s="10"/>
      <c r="M21" s="10"/>
    </row>
    <row r="22" spans="1:13" s="11" customFormat="1" ht="10.5" customHeight="1" x14ac:dyDescent="0.25">
      <c r="A22" s="12" t="s">
        <v>26</v>
      </c>
      <c r="B22" s="13" t="s">
        <v>27</v>
      </c>
      <c r="C22" s="14" t="s">
        <v>17</v>
      </c>
      <c r="D22" s="14" t="s">
        <v>18</v>
      </c>
      <c r="E22" s="15">
        <f t="shared" ref="E22:E24" si="4">+F22/30</f>
        <v>235.05</v>
      </c>
      <c r="F22" s="15">
        <f>VLOOKUP($A22,[2]Hoja1!$A$9:$AM$280,3,0)</f>
        <v>7051.5</v>
      </c>
      <c r="G22" s="15">
        <f>VLOOKUP($A22,[2]Hoja1!$A$9:$AM$280,8,0)</f>
        <v>0</v>
      </c>
      <c r="H22" s="15">
        <f>VLOOKUP($A22,[2]Hoja1!$A$9:$AM$280,5,0)+VLOOKUP($A22,[2]Hoja1!$A$9:$AM$280,7,0)</f>
        <v>0</v>
      </c>
      <c r="I22" s="15">
        <f>VLOOKUP($A22,[2]Hoja1!$A$9:$AM$280,4,0)+VLOOKUP($A22,[2]Hoja1!$A$9:$AM$280,6,0)</f>
        <v>0</v>
      </c>
      <c r="J22" s="15">
        <f>VLOOKUP($A22,[2]Hoja1!$A$9:$AM$280,9,0)+VLOOKUP($A22,[2]Hoja1!$A$9:$AM$280,10,0)+VLOOKUP($A22,[2]Hoja1!$A$9:$AM$280,11,0)+VLOOKUP($A22,[2]Hoja1!$A$9:$AM$280,13,0)</f>
        <v>0</v>
      </c>
      <c r="K22" s="16">
        <f t="shared" ref="K22:K24" si="5">SUM(F22:J22)</f>
        <v>7051.5</v>
      </c>
      <c r="L22" s="15">
        <f>VLOOKUP($A22,[2]Hoja1!$A$9:$AM$280,36,0)</f>
        <v>1376.06</v>
      </c>
      <c r="M22" s="16">
        <f t="shared" ref="M22:M24" si="6">+K22-L22</f>
        <v>5675.4400000000005</v>
      </c>
    </row>
    <row r="23" spans="1:13" s="11" customFormat="1" ht="10.5" customHeight="1" x14ac:dyDescent="0.25">
      <c r="A23" s="12" t="s">
        <v>133</v>
      </c>
      <c r="B23" s="13" t="s">
        <v>153</v>
      </c>
      <c r="C23" s="14" t="s">
        <v>17</v>
      </c>
      <c r="D23" s="14" t="s">
        <v>196</v>
      </c>
      <c r="E23" s="15">
        <f t="shared" si="4"/>
        <v>200</v>
      </c>
      <c r="F23" s="15">
        <f>VLOOKUP($A23,[2]Hoja1!$A$9:$AM$280,3,0)</f>
        <v>6000</v>
      </c>
      <c r="G23" s="15">
        <f>VLOOKUP($A23,[2]Hoja1!$A$9:$AM$280,8,0)</f>
        <v>0</v>
      </c>
      <c r="H23" s="15">
        <f>VLOOKUP($A23,[2]Hoja1!$A$9:$AM$280,5,0)+VLOOKUP($A23,[2]Hoja1!$A$9:$AM$280,7,0)</f>
        <v>0</v>
      </c>
      <c r="I23" s="15">
        <f>VLOOKUP($A23,[2]Hoja1!$A$9:$AM$280,4,0)+VLOOKUP($A23,[2]Hoja1!$A$9:$AM$280,6,0)</f>
        <v>0</v>
      </c>
      <c r="J23" s="15">
        <f>VLOOKUP($A23,[2]Hoja1!$A$9:$AM$280,9,0)+VLOOKUP($A23,[2]Hoja1!$A$9:$AM$280,10,0)+VLOOKUP($A23,[2]Hoja1!$A$9:$AM$280,11,0)+VLOOKUP($A23,[2]Hoja1!$A$9:$AM$280,13,0)</f>
        <v>2705.1</v>
      </c>
      <c r="K23" s="16">
        <f t="shared" si="5"/>
        <v>8705.1</v>
      </c>
      <c r="L23" s="15">
        <f>VLOOKUP($A23,[2]Hoja1!$A$9:$AM$280,36,0)</f>
        <v>3913.34</v>
      </c>
      <c r="M23" s="16">
        <f t="shared" si="6"/>
        <v>4791.76</v>
      </c>
    </row>
    <row r="24" spans="1:13" s="11" customFormat="1" ht="10.5" customHeight="1" x14ac:dyDescent="0.25">
      <c r="A24" s="12" t="s">
        <v>250</v>
      </c>
      <c r="B24" s="13" t="s">
        <v>251</v>
      </c>
      <c r="C24" s="14" t="s">
        <v>141</v>
      </c>
      <c r="D24" s="14" t="s">
        <v>196</v>
      </c>
      <c r="E24" s="15">
        <f t="shared" si="4"/>
        <v>333.33</v>
      </c>
      <c r="F24" s="15">
        <f>VLOOKUP($A24,[2]Hoja1!$A$9:$AM$280,3,0)</f>
        <v>9999.9</v>
      </c>
      <c r="G24" s="15">
        <f>VLOOKUP($A24,[2]Hoja1!$A$9:$AM$280,8,0)</f>
        <v>0</v>
      </c>
      <c r="H24" s="15">
        <f>VLOOKUP($A24,[2]Hoja1!$A$9:$AM$280,5,0)+VLOOKUP($A24,[2]Hoja1!$A$9:$AM$280,7,0)</f>
        <v>0</v>
      </c>
      <c r="I24" s="15">
        <f>VLOOKUP($A24,[2]Hoja1!$A$9:$AM$280,4,0)+VLOOKUP($A24,[2]Hoja1!$A$9:$AM$280,6,0)</f>
        <v>0</v>
      </c>
      <c r="J24" s="15">
        <f>VLOOKUP($A24,[2]Hoja1!$A$9:$AM$280,9,0)+VLOOKUP($A24,[2]Hoja1!$A$9:$AM$280,10,0)+VLOOKUP($A24,[2]Hoja1!$A$9:$AM$280,11,0)+VLOOKUP($A24,[2]Hoja1!$A$9:$AM$280,13,0)</f>
        <v>3614.72</v>
      </c>
      <c r="K24" s="16">
        <f t="shared" si="5"/>
        <v>13614.619999999999</v>
      </c>
      <c r="L24" s="15">
        <f>VLOOKUP($A24,[2]Hoja1!$A$9:$AM$280,36,0)</f>
        <v>1896.02</v>
      </c>
      <c r="M24" s="16">
        <f t="shared" si="6"/>
        <v>11718.599999999999</v>
      </c>
    </row>
    <row r="25" spans="1:13" s="11" customFormat="1" ht="10.5" customHeight="1" x14ac:dyDescent="0.25">
      <c r="A25" s="12"/>
      <c r="B25" s="17"/>
      <c r="C25" s="14"/>
      <c r="D25" s="14"/>
      <c r="E25" s="15"/>
      <c r="F25" s="15"/>
      <c r="G25" s="14"/>
      <c r="H25" s="14"/>
      <c r="I25" s="15">
        <v>0</v>
      </c>
      <c r="J25" s="14"/>
      <c r="K25" s="16"/>
      <c r="L25" s="16"/>
      <c r="M25" s="16"/>
    </row>
    <row r="26" spans="1:13" s="11" customFormat="1" ht="17.25" customHeight="1" x14ac:dyDescent="0.25">
      <c r="A26" s="6" t="s">
        <v>28</v>
      </c>
      <c r="B26" s="7"/>
      <c r="C26" s="8"/>
      <c r="D26" s="8"/>
      <c r="E26" s="9"/>
      <c r="F26" s="9"/>
      <c r="G26" s="8"/>
      <c r="H26" s="8"/>
      <c r="I26" s="8"/>
      <c r="J26" s="8"/>
      <c r="K26" s="10"/>
      <c r="L26" s="10"/>
      <c r="M26" s="10"/>
    </row>
    <row r="27" spans="1:13" s="11" customFormat="1" ht="10.5" customHeight="1" x14ac:dyDescent="0.25">
      <c r="A27" s="12" t="s">
        <v>29</v>
      </c>
      <c r="B27" s="13" t="s">
        <v>30</v>
      </c>
      <c r="C27" s="14" t="s">
        <v>17</v>
      </c>
      <c r="D27" s="14" t="s">
        <v>18</v>
      </c>
      <c r="E27" s="15">
        <f t="shared" ref="E27:E42" si="7">+F27/30</f>
        <v>305.60000000000002</v>
      </c>
      <c r="F27" s="15">
        <f>VLOOKUP($A27,[2]Hoja1!$A$9:$AM$280,3,0)</f>
        <v>9168</v>
      </c>
      <c r="G27" s="15">
        <f>VLOOKUP($A27,[2]Hoja1!$A$9:$AM$280,8,0)</f>
        <v>0</v>
      </c>
      <c r="H27" s="15">
        <f>VLOOKUP($A27,[2]Hoja1!$A$9:$AM$280,5,0)+VLOOKUP($A27,[2]Hoja1!$A$9:$AM$280,7,0)</f>
        <v>0</v>
      </c>
      <c r="I27" s="15">
        <f>VLOOKUP($A27,[2]Hoja1!$A$9:$AM$280,4,0)+VLOOKUP($A27,[2]Hoja1!$A$9:$AM$280,6,0)</f>
        <v>0</v>
      </c>
      <c r="J27" s="15">
        <f>VLOOKUP($A27,[2]Hoja1!$A$9:$AM$280,9,0)+VLOOKUP($A27,[2]Hoja1!$A$9:$AM$280,10,0)+VLOOKUP($A27,[2]Hoja1!$A$9:$AM$280,11,0)+VLOOKUP($A27,[2]Hoja1!$A$9:$AM$280,13,0)</f>
        <v>3300</v>
      </c>
      <c r="K27" s="16">
        <f t="shared" ref="K27:K42" si="8">SUM(F27:J27)</f>
        <v>12468</v>
      </c>
      <c r="L27" s="15">
        <f>VLOOKUP($A27,[2]Hoja1!$A$9:$AM$280,36,0)</f>
        <v>1606.83</v>
      </c>
      <c r="M27" s="16">
        <f t="shared" ref="M27:M42" si="9">+K27-L27</f>
        <v>10861.17</v>
      </c>
    </row>
    <row r="28" spans="1:13" s="11" customFormat="1" ht="10.5" customHeight="1" x14ac:dyDescent="0.25">
      <c r="A28" s="12" t="s">
        <v>31</v>
      </c>
      <c r="B28" s="13" t="s">
        <v>32</v>
      </c>
      <c r="C28" s="14" t="s">
        <v>17</v>
      </c>
      <c r="D28" s="14" t="s">
        <v>18</v>
      </c>
      <c r="E28" s="15">
        <f t="shared" si="7"/>
        <v>384.8</v>
      </c>
      <c r="F28" s="15">
        <f>VLOOKUP($A28,[2]Hoja1!$A$9:$AM$280,3,0)</f>
        <v>11544</v>
      </c>
      <c r="G28" s="15">
        <f>VLOOKUP($A28,[2]Hoja1!$A$9:$AM$280,8,0)</f>
        <v>0</v>
      </c>
      <c r="H28" s="15">
        <f>VLOOKUP($A28,[2]Hoja1!$A$9:$AM$280,5,0)+VLOOKUP($A28,[2]Hoja1!$A$9:$AM$280,7,0)</f>
        <v>0</v>
      </c>
      <c r="I28" s="15">
        <f>VLOOKUP($A28,[2]Hoja1!$A$9:$AM$280,4,0)+VLOOKUP($A28,[2]Hoja1!$A$9:$AM$280,6,0)</f>
        <v>0</v>
      </c>
      <c r="J28" s="15">
        <f>VLOOKUP($A28,[2]Hoja1!$A$9:$AM$280,9,0)+VLOOKUP($A28,[2]Hoja1!$A$9:$AM$280,10,0)+VLOOKUP($A28,[2]Hoja1!$A$9:$AM$280,11,0)+VLOOKUP($A28,[2]Hoja1!$A$9:$AM$280,13,0)</f>
        <v>3300</v>
      </c>
      <c r="K28" s="16">
        <f t="shared" si="8"/>
        <v>14844</v>
      </c>
      <c r="L28" s="15">
        <f>VLOOKUP($A28,[2]Hoja1!$A$9:$AM$280,36,0)</f>
        <v>2115.17</v>
      </c>
      <c r="M28" s="16">
        <f t="shared" si="9"/>
        <v>12728.83</v>
      </c>
    </row>
    <row r="29" spans="1:13" s="11" customFormat="1" ht="10.5" customHeight="1" x14ac:dyDescent="0.25">
      <c r="A29" s="12" t="s">
        <v>213</v>
      </c>
      <c r="B29" s="13" t="s">
        <v>214</v>
      </c>
      <c r="C29" s="14" t="s">
        <v>17</v>
      </c>
      <c r="D29" s="14" t="s">
        <v>18</v>
      </c>
      <c r="E29" s="15">
        <f t="shared" si="7"/>
        <v>81.2</v>
      </c>
      <c r="F29" s="15">
        <f>VLOOKUP($A29,[2]Hoja1!$A$9:$AM$280,3,0)</f>
        <v>2436</v>
      </c>
      <c r="G29" s="15">
        <f>VLOOKUP($A29,[2]Hoja1!$A$9:$AM$280,8,0)</f>
        <v>4242.74</v>
      </c>
      <c r="H29" s="15">
        <f>VLOOKUP($A29,[2]Hoja1!$A$9:$AM$280,5,0)+VLOOKUP($A29,[2]Hoja1!$A$9:$AM$280,7,0)</f>
        <v>593.98</v>
      </c>
      <c r="I29" s="15">
        <f>VLOOKUP($A29,[2]Hoja1!$A$9:$AM$280,4,0)+VLOOKUP($A29,[2]Hoja1!$A$9:$AM$280,6,0)</f>
        <v>1697.1</v>
      </c>
      <c r="J29" s="15">
        <f>VLOOKUP($A29,[2]Hoja1!$A$9:$AM$280,9,0)+VLOOKUP($A29,[2]Hoja1!$A$9:$AM$280,10,0)+VLOOKUP($A29,[2]Hoja1!$A$9:$AM$280,11,0)+VLOOKUP($A29,[2]Hoja1!$A$9:$AM$280,13,0)</f>
        <v>1630.88</v>
      </c>
      <c r="K29" s="16">
        <f t="shared" si="8"/>
        <v>10600.7</v>
      </c>
      <c r="L29" s="15">
        <f>VLOOKUP($A29,[2]Hoja1!$A$9:$AM$280,36,0)</f>
        <v>797.6</v>
      </c>
      <c r="M29" s="16">
        <f t="shared" si="9"/>
        <v>9803.1</v>
      </c>
    </row>
    <row r="30" spans="1:13" s="11" customFormat="1" ht="10.5" customHeight="1" x14ac:dyDescent="0.25">
      <c r="A30" s="12" t="s">
        <v>228</v>
      </c>
      <c r="B30" s="13" t="s">
        <v>229</v>
      </c>
      <c r="C30" s="14" t="s">
        <v>17</v>
      </c>
      <c r="D30" s="14" t="s">
        <v>18</v>
      </c>
      <c r="E30" s="15">
        <f t="shared" si="7"/>
        <v>150</v>
      </c>
      <c r="F30" s="15">
        <f>VLOOKUP($A30,[2]Hoja1!$A$9:$AM$280,3,0)</f>
        <v>4500</v>
      </c>
      <c r="G30" s="15">
        <f>VLOOKUP($A30,[2]Hoja1!$A$9:$AM$280,8,0)</f>
        <v>0</v>
      </c>
      <c r="H30" s="15">
        <f>VLOOKUP($A30,[2]Hoja1!$A$9:$AM$280,5,0)+VLOOKUP($A30,[2]Hoja1!$A$9:$AM$280,7,0)</f>
        <v>0</v>
      </c>
      <c r="I30" s="15">
        <f>VLOOKUP($A30,[2]Hoja1!$A$9:$AM$280,4,0)+VLOOKUP($A30,[2]Hoja1!$A$9:$AM$280,6,0)</f>
        <v>0</v>
      </c>
      <c r="J30" s="15">
        <f>VLOOKUP($A30,[2]Hoja1!$A$9:$AM$280,9,0)+VLOOKUP($A30,[2]Hoja1!$A$9:$AM$280,10,0)+VLOOKUP($A30,[2]Hoja1!$A$9:$AM$280,11,0)+VLOOKUP($A30,[2]Hoja1!$A$9:$AM$280,13,0)</f>
        <v>1800</v>
      </c>
      <c r="K30" s="16">
        <f t="shared" si="8"/>
        <v>6300</v>
      </c>
      <c r="L30" s="15">
        <f>VLOOKUP($A30,[2]Hoja1!$A$9:$AM$280,36,0)</f>
        <v>288.44</v>
      </c>
      <c r="M30" s="16">
        <f t="shared" si="9"/>
        <v>6011.56</v>
      </c>
    </row>
    <row r="31" spans="1:13" s="11" customFormat="1" ht="10.5" customHeight="1" x14ac:dyDescent="0.25">
      <c r="A31" s="12" t="s">
        <v>230</v>
      </c>
      <c r="B31" s="13" t="s">
        <v>231</v>
      </c>
      <c r="C31" s="14" t="s">
        <v>17</v>
      </c>
      <c r="D31" s="14" t="s">
        <v>18</v>
      </c>
      <c r="E31" s="15">
        <f t="shared" si="7"/>
        <v>150</v>
      </c>
      <c r="F31" s="15">
        <f>VLOOKUP($A31,[2]Hoja1!$A$9:$AM$280,3,0)</f>
        <v>4500</v>
      </c>
      <c r="G31" s="15">
        <f>VLOOKUP($A31,[2]Hoja1!$A$9:$AM$280,8,0)</f>
        <v>0</v>
      </c>
      <c r="H31" s="15">
        <f>VLOOKUP($A31,[2]Hoja1!$A$9:$AM$280,5,0)+VLOOKUP($A31,[2]Hoja1!$A$9:$AM$280,7,0)</f>
        <v>0</v>
      </c>
      <c r="I31" s="15">
        <f>VLOOKUP($A31,[2]Hoja1!$A$9:$AM$280,4,0)+VLOOKUP($A31,[2]Hoja1!$A$9:$AM$280,6,0)</f>
        <v>0</v>
      </c>
      <c r="J31" s="15">
        <f>VLOOKUP($A31,[2]Hoja1!$A$9:$AM$280,9,0)+VLOOKUP($A31,[2]Hoja1!$A$9:$AM$280,10,0)+VLOOKUP($A31,[2]Hoja1!$A$9:$AM$280,11,0)+VLOOKUP($A31,[2]Hoja1!$A$9:$AM$280,13,0)</f>
        <v>1800</v>
      </c>
      <c r="K31" s="16">
        <f t="shared" si="8"/>
        <v>6300</v>
      </c>
      <c r="L31" s="15">
        <f>VLOOKUP($A31,[2]Hoja1!$A$9:$AM$280,36,0)</f>
        <v>331.9</v>
      </c>
      <c r="M31" s="16">
        <f t="shared" si="9"/>
        <v>5968.1</v>
      </c>
    </row>
    <row r="32" spans="1:13" s="11" customFormat="1" ht="10.5" customHeight="1" x14ac:dyDescent="0.25">
      <c r="A32" s="12" t="s">
        <v>294</v>
      </c>
      <c r="B32" s="13" t="s">
        <v>295</v>
      </c>
      <c r="C32" s="14" t="s">
        <v>17</v>
      </c>
      <c r="D32" s="14" t="s">
        <v>18</v>
      </c>
      <c r="E32" s="15">
        <f t="shared" si="7"/>
        <v>135</v>
      </c>
      <c r="F32" s="15">
        <f>VLOOKUP($A32,[2]Hoja1!$A$9:$AM$280,3,0)</f>
        <v>4050</v>
      </c>
      <c r="G32" s="15">
        <f>VLOOKUP($A32,[2]Hoja1!$A$9:$AM$280,8,0)</f>
        <v>0</v>
      </c>
      <c r="H32" s="15">
        <f>VLOOKUP($A32,[2]Hoja1!$A$9:$AM$280,5,0)+VLOOKUP($A32,[2]Hoja1!$A$9:$AM$280,7,0)</f>
        <v>0</v>
      </c>
      <c r="I32" s="15">
        <f>VLOOKUP($A32,[2]Hoja1!$A$9:$AM$280,4,0)+VLOOKUP($A32,[2]Hoja1!$A$9:$AM$280,6,0)</f>
        <v>0</v>
      </c>
      <c r="J32" s="15">
        <f>VLOOKUP($A32,[2]Hoja1!$A$9:$AM$280,9,0)+VLOOKUP($A32,[2]Hoja1!$A$9:$AM$280,10,0)+VLOOKUP($A32,[2]Hoja1!$A$9:$AM$280,11,0)+VLOOKUP($A32,[2]Hoja1!$A$9:$AM$280,13,0)</f>
        <v>5400</v>
      </c>
      <c r="K32" s="16">
        <f t="shared" ref="K32" si="10">SUM(F32:J32)</f>
        <v>9450</v>
      </c>
      <c r="L32" s="15">
        <f>VLOOKUP($A32,[2]Hoja1!$A$9:$AM$280,36,0)</f>
        <v>976.1</v>
      </c>
      <c r="M32" s="16">
        <f t="shared" ref="M32" si="11">+K32-L32</f>
        <v>8473.9</v>
      </c>
    </row>
    <row r="33" spans="1:13" s="11" customFormat="1" ht="10.5" customHeight="1" x14ac:dyDescent="0.25">
      <c r="A33" s="12" t="s">
        <v>232</v>
      </c>
      <c r="B33" s="13" t="s">
        <v>233</v>
      </c>
      <c r="C33" s="14" t="s">
        <v>17</v>
      </c>
      <c r="D33" s="14" t="s">
        <v>18</v>
      </c>
      <c r="E33" s="15">
        <f t="shared" si="7"/>
        <v>0</v>
      </c>
      <c r="F33" s="15">
        <f>VLOOKUP($A33,[2]Hoja1!$A$9:$AM$280,3,0)</f>
        <v>0</v>
      </c>
      <c r="G33" s="15">
        <f>VLOOKUP($A33,[2]Hoja1!$A$9:$AM$280,8,0)</f>
        <v>1273.97</v>
      </c>
      <c r="H33" s="15">
        <f>VLOOKUP($A33,[2]Hoja1!$A$9:$AM$280,5,0)+VLOOKUP($A33,[2]Hoja1!$A$9:$AM$280,7,0)</f>
        <v>178.36</v>
      </c>
      <c r="I33" s="15">
        <f>VLOOKUP($A33,[2]Hoja1!$A$9:$AM$280,4,0)+VLOOKUP($A33,[2]Hoja1!$A$9:$AM$280,6,0)</f>
        <v>509.59</v>
      </c>
      <c r="J33" s="15">
        <f>VLOOKUP($A33,[2]Hoja1!$A$9:$AM$280,9,0)+VLOOKUP($A33,[2]Hoja1!$A$9:$AM$280,10,0)+VLOOKUP($A33,[2]Hoja1!$A$9:$AM$280,11,0)+VLOOKUP($A33,[2]Hoja1!$A$9:$AM$280,13,0)</f>
        <v>0</v>
      </c>
      <c r="K33" s="16">
        <f t="shared" si="8"/>
        <v>1961.9199999999998</v>
      </c>
      <c r="L33" s="15">
        <f>VLOOKUP($A33,[2]Hoja1!$A$9:$AM$280,36,0)</f>
        <v>-182.47</v>
      </c>
      <c r="M33" s="16">
        <f t="shared" si="9"/>
        <v>2144.39</v>
      </c>
    </row>
    <row r="34" spans="1:13" s="11" customFormat="1" ht="10.5" customHeight="1" x14ac:dyDescent="0.25">
      <c r="A34" s="12" t="s">
        <v>234</v>
      </c>
      <c r="B34" s="13" t="s">
        <v>235</v>
      </c>
      <c r="C34" s="14" t="s">
        <v>17</v>
      </c>
      <c r="D34" s="14" t="s">
        <v>18</v>
      </c>
      <c r="E34" s="15">
        <f t="shared" si="7"/>
        <v>150</v>
      </c>
      <c r="F34" s="15">
        <f>VLOOKUP($A34,[2]Hoja1!$A$9:$AM$280,3,0)</f>
        <v>4500</v>
      </c>
      <c r="G34" s="15">
        <f>VLOOKUP($A34,[2]Hoja1!$A$9:$AM$280,8,0)</f>
        <v>0</v>
      </c>
      <c r="H34" s="15">
        <f>VLOOKUP($A34,[2]Hoja1!$A$9:$AM$280,5,0)+VLOOKUP($A34,[2]Hoja1!$A$9:$AM$280,7,0)</f>
        <v>0</v>
      </c>
      <c r="I34" s="15">
        <f>VLOOKUP($A34,[2]Hoja1!$A$9:$AM$280,4,0)+VLOOKUP($A34,[2]Hoja1!$A$9:$AM$280,6,0)</f>
        <v>0</v>
      </c>
      <c r="J34" s="15">
        <f>VLOOKUP($A34,[2]Hoja1!$A$9:$AM$280,9,0)+VLOOKUP($A34,[2]Hoja1!$A$9:$AM$280,10,0)+VLOOKUP($A34,[2]Hoja1!$A$9:$AM$280,11,0)+VLOOKUP($A34,[2]Hoja1!$A$9:$AM$280,13,0)</f>
        <v>1800</v>
      </c>
      <c r="K34" s="16">
        <f t="shared" si="8"/>
        <v>6300</v>
      </c>
      <c r="L34" s="15">
        <f>VLOOKUP($A34,[2]Hoja1!$A$9:$AM$280,36,0)</f>
        <v>3701.77</v>
      </c>
      <c r="M34" s="16">
        <f t="shared" si="9"/>
        <v>2598.23</v>
      </c>
    </row>
    <row r="35" spans="1:13" s="11" customFormat="1" ht="10.5" customHeight="1" x14ac:dyDescent="0.25">
      <c r="A35" s="12" t="s">
        <v>236</v>
      </c>
      <c r="B35" s="13" t="s">
        <v>237</v>
      </c>
      <c r="C35" s="14" t="s">
        <v>17</v>
      </c>
      <c r="D35" s="14" t="s">
        <v>18</v>
      </c>
      <c r="E35" s="15">
        <f t="shared" si="7"/>
        <v>150</v>
      </c>
      <c r="F35" s="15">
        <f>VLOOKUP($A35,[2]Hoja1!$A$9:$AM$280,3,0)</f>
        <v>4500</v>
      </c>
      <c r="G35" s="15">
        <f>VLOOKUP($A35,[2]Hoja1!$A$9:$AM$280,8,0)</f>
        <v>0</v>
      </c>
      <c r="H35" s="15">
        <f>VLOOKUP($A35,[2]Hoja1!$A$9:$AM$280,5,0)+VLOOKUP($A35,[2]Hoja1!$A$9:$AM$280,7,0)</f>
        <v>0</v>
      </c>
      <c r="I35" s="15">
        <f>VLOOKUP($A35,[2]Hoja1!$A$9:$AM$280,4,0)+VLOOKUP($A35,[2]Hoja1!$A$9:$AM$280,6,0)</f>
        <v>0</v>
      </c>
      <c r="J35" s="15">
        <f>VLOOKUP($A35,[2]Hoja1!$A$9:$AM$280,9,0)+VLOOKUP($A35,[2]Hoja1!$A$9:$AM$280,10,0)+VLOOKUP($A35,[2]Hoja1!$A$9:$AM$280,11,0)+VLOOKUP($A35,[2]Hoja1!$A$9:$AM$280,13,0)</f>
        <v>2500</v>
      </c>
      <c r="K35" s="16">
        <f t="shared" si="8"/>
        <v>7000</v>
      </c>
      <c r="L35" s="15">
        <f>VLOOKUP($A35,[2]Hoja1!$A$9:$AM$280,36,0)</f>
        <v>438.5</v>
      </c>
      <c r="M35" s="16">
        <f t="shared" si="9"/>
        <v>6561.5</v>
      </c>
    </row>
    <row r="36" spans="1:13" s="11" customFormat="1" ht="10.5" customHeight="1" x14ac:dyDescent="0.25">
      <c r="A36" s="12" t="s">
        <v>238</v>
      </c>
      <c r="B36" s="13" t="s">
        <v>239</v>
      </c>
      <c r="C36" s="14" t="s">
        <v>17</v>
      </c>
      <c r="D36" s="14" t="s">
        <v>18</v>
      </c>
      <c r="E36" s="15">
        <f t="shared" si="7"/>
        <v>348</v>
      </c>
      <c r="F36" s="15">
        <f>VLOOKUP($A36,[2]Hoja1!$A$9:$AM$280,3,0)</f>
        <v>10440</v>
      </c>
      <c r="G36" s="15">
        <f>VLOOKUP($A36,[2]Hoja1!$A$9:$AM$280,8,0)</f>
        <v>0</v>
      </c>
      <c r="H36" s="15">
        <f>VLOOKUP($A36,[2]Hoja1!$A$9:$AM$280,5,0)+VLOOKUP($A36,[2]Hoja1!$A$9:$AM$280,7,0)</f>
        <v>0</v>
      </c>
      <c r="I36" s="15">
        <f>VLOOKUP($A36,[2]Hoja1!$A$9:$AM$280,4,0)+VLOOKUP($A36,[2]Hoja1!$A$9:$AM$280,6,0)</f>
        <v>0</v>
      </c>
      <c r="J36" s="15">
        <f>VLOOKUP($A36,[2]Hoja1!$A$9:$AM$280,9,0)+VLOOKUP($A36,[2]Hoja1!$A$9:$AM$280,10,0)+VLOOKUP($A36,[2]Hoja1!$A$9:$AM$280,11,0)+VLOOKUP($A36,[2]Hoja1!$A$9:$AM$280,13,0)</f>
        <v>6989.48</v>
      </c>
      <c r="K36" s="16">
        <f t="shared" si="8"/>
        <v>17429.48</v>
      </c>
      <c r="L36" s="15">
        <f>VLOOKUP($A36,[2]Hoja1!$A$9:$AM$280,36,0)</f>
        <v>2751.38</v>
      </c>
      <c r="M36" s="16">
        <f t="shared" si="9"/>
        <v>14678.099999999999</v>
      </c>
    </row>
    <row r="37" spans="1:13" s="11" customFormat="1" ht="10.5" customHeight="1" x14ac:dyDescent="0.25">
      <c r="A37" s="12" t="s">
        <v>240</v>
      </c>
      <c r="B37" s="13" t="s">
        <v>241</v>
      </c>
      <c r="C37" s="14" t="s">
        <v>17</v>
      </c>
      <c r="D37" s="14" t="s">
        <v>18</v>
      </c>
      <c r="E37" s="15">
        <f t="shared" si="7"/>
        <v>150</v>
      </c>
      <c r="F37" s="15">
        <f>VLOOKUP($A37,[2]Hoja1!$A$9:$AM$280,3,0)</f>
        <v>4500</v>
      </c>
      <c r="G37" s="15">
        <f>VLOOKUP($A37,[2]Hoja1!$A$9:$AM$280,8,0)</f>
        <v>0</v>
      </c>
      <c r="H37" s="15">
        <f>VLOOKUP($A37,[2]Hoja1!$A$9:$AM$280,5,0)+VLOOKUP($A37,[2]Hoja1!$A$9:$AM$280,7,0)</f>
        <v>0</v>
      </c>
      <c r="I37" s="15">
        <f>VLOOKUP($A37,[2]Hoja1!$A$9:$AM$280,4,0)+VLOOKUP($A37,[2]Hoja1!$A$9:$AM$280,6,0)</f>
        <v>0</v>
      </c>
      <c r="J37" s="15">
        <f>VLOOKUP($A37,[2]Hoja1!$A$9:$AM$280,9,0)+VLOOKUP($A37,[2]Hoja1!$A$9:$AM$280,10,0)+VLOOKUP($A37,[2]Hoja1!$A$9:$AM$280,11,0)+VLOOKUP($A37,[2]Hoja1!$A$9:$AM$280,13,0)</f>
        <v>1800</v>
      </c>
      <c r="K37" s="16">
        <f t="shared" si="8"/>
        <v>6300</v>
      </c>
      <c r="L37" s="15">
        <f>VLOOKUP($A37,[2]Hoja1!$A$9:$AM$280,36,0)</f>
        <v>322.86</v>
      </c>
      <c r="M37" s="16">
        <f t="shared" si="9"/>
        <v>5977.14</v>
      </c>
    </row>
    <row r="38" spans="1:13" s="11" customFormat="1" ht="10.5" customHeight="1" x14ac:dyDescent="0.25">
      <c r="A38" s="12" t="s">
        <v>242</v>
      </c>
      <c r="B38" s="13" t="s">
        <v>243</v>
      </c>
      <c r="C38" s="14" t="s">
        <v>17</v>
      </c>
      <c r="D38" s="14" t="s">
        <v>18</v>
      </c>
      <c r="E38" s="15">
        <f t="shared" si="7"/>
        <v>150</v>
      </c>
      <c r="F38" s="15">
        <f>VLOOKUP($A38,[2]Hoja1!$A$9:$AM$280,3,0)</f>
        <v>4500</v>
      </c>
      <c r="G38" s="15">
        <f>VLOOKUP($A38,[2]Hoja1!$A$9:$AM$280,8,0)</f>
        <v>0</v>
      </c>
      <c r="H38" s="15">
        <f>VLOOKUP($A38,[2]Hoja1!$A$9:$AM$280,5,0)+VLOOKUP($A38,[2]Hoja1!$A$9:$AM$280,7,0)</f>
        <v>0</v>
      </c>
      <c r="I38" s="15">
        <f>VLOOKUP($A38,[2]Hoja1!$A$9:$AM$280,4,0)+VLOOKUP($A38,[2]Hoja1!$A$9:$AM$280,6,0)</f>
        <v>0</v>
      </c>
      <c r="J38" s="15">
        <f>VLOOKUP($A38,[2]Hoja1!$A$9:$AM$280,9,0)+VLOOKUP($A38,[2]Hoja1!$A$9:$AM$280,10,0)+VLOOKUP($A38,[2]Hoja1!$A$9:$AM$280,11,0)+VLOOKUP($A38,[2]Hoja1!$A$9:$AM$280,13,0)</f>
        <v>1800</v>
      </c>
      <c r="K38" s="16">
        <f t="shared" ref="K38" si="12">SUM(F38:J38)</f>
        <v>6300</v>
      </c>
      <c r="L38" s="15">
        <f>VLOOKUP($A38,[2]Hoja1!$A$9:$AM$280,36,0)</f>
        <v>322.86</v>
      </c>
      <c r="M38" s="16">
        <f t="shared" ref="M38" si="13">+K38-L38</f>
        <v>5977.14</v>
      </c>
    </row>
    <row r="39" spans="1:13" s="11" customFormat="1" ht="10.5" customHeight="1" x14ac:dyDescent="0.25">
      <c r="A39" s="12" t="s">
        <v>286</v>
      </c>
      <c r="B39" s="13" t="s">
        <v>287</v>
      </c>
      <c r="C39" s="14" t="s">
        <v>17</v>
      </c>
      <c r="D39" s="14" t="s">
        <v>18</v>
      </c>
      <c r="E39" s="15">
        <f t="shared" si="7"/>
        <v>150</v>
      </c>
      <c r="F39" s="15">
        <f>VLOOKUP($A39,[2]Hoja1!$A$9:$AM$280,3,0)</f>
        <v>4500</v>
      </c>
      <c r="G39" s="15">
        <f>VLOOKUP($A39,[2]Hoja1!$A$9:$AM$280,8,0)</f>
        <v>0</v>
      </c>
      <c r="H39" s="15">
        <f>VLOOKUP($A39,[2]Hoja1!$A$9:$AM$280,5,0)+VLOOKUP($A39,[2]Hoja1!$A$9:$AM$280,7,0)</f>
        <v>0</v>
      </c>
      <c r="I39" s="15">
        <f>VLOOKUP($A39,[2]Hoja1!$A$9:$AM$280,4,0)+VLOOKUP($A39,[2]Hoja1!$A$9:$AM$280,6,0)</f>
        <v>0</v>
      </c>
      <c r="J39" s="15">
        <f>VLOOKUP($A39,[2]Hoja1!$A$9:$AM$280,9,0)+VLOOKUP($A39,[2]Hoja1!$A$9:$AM$280,10,0)+VLOOKUP($A39,[2]Hoja1!$A$9:$AM$280,11,0)+VLOOKUP($A39,[2]Hoja1!$A$9:$AM$280,13,0)</f>
        <v>1800</v>
      </c>
      <c r="K39" s="16">
        <f t="shared" ref="K39:K40" si="14">SUM(F39:J39)</f>
        <v>6300</v>
      </c>
      <c r="L39" s="15">
        <f>VLOOKUP($A39,[2]Hoja1!$A$9:$AM$280,36,0)</f>
        <v>310.16000000000003</v>
      </c>
      <c r="M39" s="16">
        <f t="shared" ref="M39:M40" si="15">+K39-L39</f>
        <v>5989.84</v>
      </c>
    </row>
    <row r="40" spans="1:13" s="11" customFormat="1" ht="10.5" customHeight="1" x14ac:dyDescent="0.25">
      <c r="A40" s="12" t="s">
        <v>260</v>
      </c>
      <c r="B40" s="13" t="s">
        <v>261</v>
      </c>
      <c r="C40" s="14" t="s">
        <v>17</v>
      </c>
      <c r="D40" s="14" t="s">
        <v>18</v>
      </c>
      <c r="E40" s="15">
        <f t="shared" si="7"/>
        <v>150</v>
      </c>
      <c r="F40" s="15">
        <f>VLOOKUP($A40,[2]Hoja1!$A$9:$AM$280,3,0)</f>
        <v>4500</v>
      </c>
      <c r="G40" s="15">
        <f>VLOOKUP($A40,[2]Hoja1!$A$9:$AM$280,8,0)</f>
        <v>0</v>
      </c>
      <c r="H40" s="15">
        <f>VLOOKUP($A40,[2]Hoja1!$A$9:$AM$280,5,0)+VLOOKUP($A40,[2]Hoja1!$A$9:$AM$280,7,0)</f>
        <v>0</v>
      </c>
      <c r="I40" s="15">
        <f>VLOOKUP($A40,[2]Hoja1!$A$9:$AM$280,4,0)+VLOOKUP($A40,[2]Hoja1!$A$9:$AM$280,6,0)</f>
        <v>0</v>
      </c>
      <c r="J40" s="15">
        <f>VLOOKUP($A40,[2]Hoja1!$A$9:$AM$280,9,0)+VLOOKUP($A40,[2]Hoja1!$A$9:$AM$280,10,0)+VLOOKUP($A40,[2]Hoja1!$A$9:$AM$280,11,0)+VLOOKUP($A40,[2]Hoja1!$A$9:$AM$280,13,0)</f>
        <v>2500</v>
      </c>
      <c r="K40" s="16">
        <f t="shared" si="14"/>
        <v>7000</v>
      </c>
      <c r="L40" s="15">
        <f>VLOOKUP($A40,[2]Hoja1!$A$9:$AM$280,36,0)</f>
        <v>394.78</v>
      </c>
      <c r="M40" s="16">
        <f t="shared" si="15"/>
        <v>6605.22</v>
      </c>
    </row>
    <row r="41" spans="1:13" s="11" customFormat="1" ht="10.5" customHeight="1" x14ac:dyDescent="0.25">
      <c r="A41" s="12" t="s">
        <v>302</v>
      </c>
      <c r="B41" s="13" t="s">
        <v>303</v>
      </c>
      <c r="C41" s="14" t="s">
        <v>17</v>
      </c>
      <c r="D41" s="14" t="s">
        <v>18</v>
      </c>
      <c r="E41" s="15">
        <f t="shared" si="7"/>
        <v>35</v>
      </c>
      <c r="F41" s="15">
        <f>VLOOKUP($A41,[2]Hoja1!$A$9:$AM$280,3,0)</f>
        <v>1050</v>
      </c>
      <c r="G41" s="15">
        <f>VLOOKUP($A41,[2]Hoja1!$A$9:$AM$280,8,0)</f>
        <v>0</v>
      </c>
      <c r="H41" s="15">
        <f>VLOOKUP($A41,[2]Hoja1!$A$9:$AM$280,5,0)+VLOOKUP($A41,[2]Hoja1!$A$9:$AM$280,7,0)</f>
        <v>0</v>
      </c>
      <c r="I41" s="15">
        <f>VLOOKUP($A41,[2]Hoja1!$A$9:$AM$280,4,0)+VLOOKUP($A41,[2]Hoja1!$A$9:$AM$280,6,0)</f>
        <v>0</v>
      </c>
      <c r="J41" s="15">
        <f>VLOOKUP($A41,[2]Hoja1!$A$9:$AM$280,9,0)+VLOOKUP($A41,[2]Hoja1!$A$9:$AM$280,10,0)+VLOOKUP($A41,[2]Hoja1!$A$9:$AM$280,11,0)+VLOOKUP($A41,[2]Hoja1!$A$9:$AM$280,13,0)</f>
        <v>2100</v>
      </c>
      <c r="K41" s="16">
        <f t="shared" ref="K41" si="16">SUM(F41:J41)</f>
        <v>3150</v>
      </c>
      <c r="L41" s="15">
        <f>VLOOKUP($A41,[2]Hoja1!$A$9:$AM$280,36,0)</f>
        <v>144.22</v>
      </c>
      <c r="M41" s="16">
        <f t="shared" ref="M41" si="17">+K41-L41</f>
        <v>3005.78</v>
      </c>
    </row>
    <row r="42" spans="1:13" s="11" customFormat="1" ht="10.5" customHeight="1" x14ac:dyDescent="0.25">
      <c r="A42" s="12" t="s">
        <v>291</v>
      </c>
      <c r="B42" s="13" t="s">
        <v>292</v>
      </c>
      <c r="C42" s="14" t="s">
        <v>293</v>
      </c>
      <c r="D42" s="14" t="s">
        <v>18</v>
      </c>
      <c r="E42" s="15">
        <f t="shared" si="7"/>
        <v>150</v>
      </c>
      <c r="F42" s="15">
        <f>VLOOKUP($A42,[2]Hoja1!$A$9:$AM$280,3,0)</f>
        <v>4500</v>
      </c>
      <c r="G42" s="15">
        <f>VLOOKUP($A42,[2]Hoja1!$A$9:$AM$280,8,0)</f>
        <v>657.53</v>
      </c>
      <c r="H42" s="15">
        <f>VLOOKUP($A42,[2]Hoja1!$A$9:$AM$280,5,0)+VLOOKUP($A42,[2]Hoja1!$A$9:$AM$280,7,0)</f>
        <v>92.05</v>
      </c>
      <c r="I42" s="15">
        <f>VLOOKUP($A42,[2]Hoja1!$A$9:$AM$280,4,0)+VLOOKUP($A42,[2]Hoja1!$A$9:$AM$280,6,0)</f>
        <v>263.01</v>
      </c>
      <c r="J42" s="15">
        <f>VLOOKUP($A42,[2]Hoja1!$A$9:$AM$280,9,0)+VLOOKUP($A42,[2]Hoja1!$A$9:$AM$280,10,0)+VLOOKUP($A42,[2]Hoja1!$A$9:$AM$280,11,0)+VLOOKUP($A42,[2]Hoja1!$A$9:$AM$280,13,0)</f>
        <v>7800</v>
      </c>
      <c r="K42" s="16">
        <f t="shared" si="8"/>
        <v>13312.59</v>
      </c>
      <c r="L42" s="15">
        <f>VLOOKUP($A42,[2]Hoja1!$A$9:$AM$280,36,0)</f>
        <v>1980.07</v>
      </c>
      <c r="M42" s="16">
        <f t="shared" si="9"/>
        <v>11332.52</v>
      </c>
    </row>
    <row r="43" spans="1:13" s="11" customFormat="1" ht="10.5" customHeight="1" x14ac:dyDescent="0.25">
      <c r="A43" s="12"/>
      <c r="B43" s="17"/>
      <c r="C43" s="14"/>
      <c r="D43" s="14"/>
      <c r="E43" s="15"/>
      <c r="F43" s="15"/>
      <c r="G43" s="14"/>
      <c r="H43" s="14"/>
      <c r="I43" s="15"/>
      <c r="J43" s="14"/>
      <c r="K43" s="16"/>
      <c r="L43" s="16"/>
      <c r="M43" s="16"/>
    </row>
    <row r="44" spans="1:13" s="11" customFormat="1" ht="17.25" customHeight="1" x14ac:dyDescent="0.25">
      <c r="A44" s="6" t="s">
        <v>33</v>
      </c>
      <c r="B44" s="7"/>
      <c r="C44" s="8"/>
      <c r="D44" s="8"/>
      <c r="E44" s="9"/>
      <c r="F44" s="9"/>
      <c r="G44" s="8"/>
      <c r="H44" s="8"/>
      <c r="I44" s="8"/>
      <c r="J44" s="8"/>
      <c r="K44" s="10"/>
      <c r="L44" s="10"/>
      <c r="M44" s="10"/>
    </row>
    <row r="45" spans="1:13" s="20" customFormat="1" ht="10.5" customHeight="1" x14ac:dyDescent="0.25">
      <c r="A45" s="18" t="s">
        <v>34</v>
      </c>
      <c r="B45" s="13" t="s">
        <v>35</v>
      </c>
      <c r="C45" s="19" t="s">
        <v>36</v>
      </c>
      <c r="D45" s="19" t="s">
        <v>18</v>
      </c>
      <c r="E45" s="15">
        <f t="shared" ref="E45" si="18">+F45/30</f>
        <v>342.5</v>
      </c>
      <c r="F45" s="15">
        <f>VLOOKUP($A45,[2]Hoja1!$A$9:$AM$280,3,0)</f>
        <v>10275</v>
      </c>
      <c r="G45" s="15">
        <f>VLOOKUP($A45,[2]Hoja1!$A$9:$AM$280,8,0)</f>
        <v>0</v>
      </c>
      <c r="H45" s="15">
        <f>VLOOKUP($A45,[2]Hoja1!$A$9:$AM$280,5,0)+VLOOKUP($A45,[2]Hoja1!$A$9:$AM$280,7,0)</f>
        <v>0</v>
      </c>
      <c r="I45" s="15">
        <f>VLOOKUP($A45,[2]Hoja1!$A$9:$AM$280,4,0)+VLOOKUP($A45,[2]Hoja1!$A$9:$AM$280,6,0)</f>
        <v>0</v>
      </c>
      <c r="J45" s="15">
        <f>VLOOKUP($A45,[2]Hoja1!$A$9:$AM$280,9,0)+VLOOKUP($A45,[2]Hoja1!$A$9:$AM$280,10,0)+VLOOKUP($A45,[2]Hoja1!$A$9:$AM$280,11,0)+VLOOKUP($A45,[2]Hoja1!$A$9:$AM$280,13,0)</f>
        <v>0</v>
      </c>
      <c r="K45" s="16">
        <f>SUM(F45:J45)</f>
        <v>10275</v>
      </c>
      <c r="L45" s="15">
        <f>VLOOKUP($A45,[2]Hoja1!$A$9:$AM$280,36,0)</f>
        <v>2520.65</v>
      </c>
      <c r="M45" s="16">
        <f>+K45-L45</f>
        <v>7754.35</v>
      </c>
    </row>
    <row r="46" spans="1:13" s="11" customFormat="1" ht="10.5" customHeight="1" x14ac:dyDescent="0.25">
      <c r="A46" s="21"/>
      <c r="B46" s="17"/>
      <c r="C46" s="14"/>
      <c r="D46" s="14"/>
      <c r="E46" s="15"/>
      <c r="F46" s="15"/>
      <c r="G46" s="14"/>
      <c r="H46" s="14"/>
      <c r="I46" s="14"/>
      <c r="J46" s="14"/>
      <c r="K46" s="16"/>
      <c r="L46" s="16"/>
      <c r="M46" s="16"/>
    </row>
    <row r="47" spans="1:13" s="11" customFormat="1" ht="17.25" customHeight="1" x14ac:dyDescent="0.25">
      <c r="A47" s="6" t="s">
        <v>37</v>
      </c>
      <c r="B47" s="7"/>
      <c r="C47" s="8"/>
      <c r="D47" s="8"/>
      <c r="E47" s="9"/>
      <c r="F47" s="9"/>
      <c r="G47" s="8"/>
      <c r="H47" s="8"/>
      <c r="I47" s="8"/>
      <c r="J47" s="8"/>
      <c r="K47" s="10"/>
      <c r="L47" s="10"/>
      <c r="M47" s="10"/>
    </row>
    <row r="48" spans="1:13" s="11" customFormat="1" ht="10.5" customHeight="1" x14ac:dyDescent="0.25">
      <c r="A48" s="12" t="s">
        <v>38</v>
      </c>
      <c r="B48" s="13" t="s">
        <v>39</v>
      </c>
      <c r="C48" s="14" t="s">
        <v>17</v>
      </c>
      <c r="D48" s="14" t="s">
        <v>18</v>
      </c>
      <c r="E48" s="15">
        <f t="shared" ref="E48:E52" si="19">+F48/30</f>
        <v>480.3</v>
      </c>
      <c r="F48" s="15">
        <f>VLOOKUP($A48,[2]Hoja1!$A$9:$AM$280,3,0)</f>
        <v>14409</v>
      </c>
      <c r="G48" s="15">
        <f>VLOOKUP($A48,[2]Hoja1!$A$9:$AM$280,8,0)</f>
        <v>0</v>
      </c>
      <c r="H48" s="15">
        <f>VLOOKUP($A48,[2]Hoja1!$A$9:$AM$280,5,0)+VLOOKUP($A48,[2]Hoja1!$A$9:$AM$280,7,0)</f>
        <v>0</v>
      </c>
      <c r="I48" s="15">
        <f>VLOOKUP($A48,[2]Hoja1!$A$9:$AM$280,4,0)+VLOOKUP($A48,[2]Hoja1!$A$9:$AM$280,6,0)</f>
        <v>0</v>
      </c>
      <c r="J48" s="15">
        <f>VLOOKUP($A48,[2]Hoja1!$A$9:$AM$280,9,0)+VLOOKUP($A48,[2]Hoja1!$A$9:$AM$280,10,0)+VLOOKUP($A48,[2]Hoja1!$A$9:$AM$280,11,0)+VLOOKUP($A48,[2]Hoja1!$A$9:$AM$280,13,0)</f>
        <v>0</v>
      </c>
      <c r="K48" s="16">
        <f t="shared" ref="K48:K52" si="20">SUM(F48:J48)</f>
        <v>14409</v>
      </c>
      <c r="L48" s="15">
        <f>VLOOKUP($A48,[2]Hoja1!$A$9:$AM$280,36,0)</f>
        <v>2085.6</v>
      </c>
      <c r="M48" s="16">
        <f t="shared" ref="M48:M52" si="21">+K48-L48</f>
        <v>12323.4</v>
      </c>
    </row>
    <row r="49" spans="1:13" s="11" customFormat="1" ht="10.5" customHeight="1" x14ac:dyDescent="0.25">
      <c r="A49" s="36" t="s">
        <v>211</v>
      </c>
      <c r="B49" s="13" t="s">
        <v>212</v>
      </c>
      <c r="C49" s="14" t="s">
        <v>17</v>
      </c>
      <c r="D49" s="14" t="s">
        <v>18</v>
      </c>
      <c r="E49" s="15">
        <f t="shared" si="19"/>
        <v>150</v>
      </c>
      <c r="F49" s="15">
        <f>VLOOKUP($A49,[2]Hoja1!$A$9:$AM$280,3,0)</f>
        <v>4500</v>
      </c>
      <c r="G49" s="15">
        <f>VLOOKUP($A49,[2]Hoja1!$A$9:$AM$280,8,0)</f>
        <v>0</v>
      </c>
      <c r="H49" s="15">
        <f>VLOOKUP($A49,[2]Hoja1!$A$9:$AM$280,5,0)+VLOOKUP($A49,[2]Hoja1!$A$9:$AM$280,7,0)</f>
        <v>0</v>
      </c>
      <c r="I49" s="15">
        <f>VLOOKUP($A49,[2]Hoja1!$A$9:$AM$280,4,0)+VLOOKUP($A49,[2]Hoja1!$A$9:$AM$280,6,0)</f>
        <v>0</v>
      </c>
      <c r="J49" s="15">
        <f>VLOOKUP($A49,[2]Hoja1!$A$9:$AM$280,9,0)+VLOOKUP($A49,[2]Hoja1!$A$9:$AM$280,10,0)+VLOOKUP($A49,[2]Hoja1!$A$9:$AM$280,11,0)+VLOOKUP($A49,[2]Hoja1!$A$9:$AM$280,13,0)</f>
        <v>4500</v>
      </c>
      <c r="K49" s="16">
        <f t="shared" si="20"/>
        <v>9000</v>
      </c>
      <c r="L49" s="15">
        <f>VLOOKUP($A49,[2]Hoja1!$A$9:$AM$280,36,0)</f>
        <v>947.94</v>
      </c>
      <c r="M49" s="16">
        <f t="shared" si="21"/>
        <v>8052.0599999999995</v>
      </c>
    </row>
    <row r="50" spans="1:13" s="11" customFormat="1" ht="10.5" customHeight="1" x14ac:dyDescent="0.2">
      <c r="A50" s="29" t="s">
        <v>162</v>
      </c>
      <c r="B50" s="13" t="s">
        <v>134</v>
      </c>
      <c r="C50" s="14" t="s">
        <v>135</v>
      </c>
      <c r="D50" s="14" t="s">
        <v>196</v>
      </c>
      <c r="E50" s="15">
        <f t="shared" si="19"/>
        <v>475</v>
      </c>
      <c r="F50" s="15">
        <f>VLOOKUP($A50,[2]Hoja1!$A$9:$AM$280,3,0)</f>
        <v>14250</v>
      </c>
      <c r="G50" s="15">
        <f>VLOOKUP($A50,[2]Hoja1!$A$9:$AM$280,8,0)</f>
        <v>0</v>
      </c>
      <c r="H50" s="15">
        <f>VLOOKUP($A50,[2]Hoja1!$A$9:$AM$280,5,0)+VLOOKUP($A50,[2]Hoja1!$A$9:$AM$280,7,0)</f>
        <v>0</v>
      </c>
      <c r="I50" s="15">
        <f>VLOOKUP($A50,[2]Hoja1!$A$9:$AM$280,4,0)+VLOOKUP($A50,[2]Hoja1!$A$9:$AM$280,6,0)</f>
        <v>0</v>
      </c>
      <c r="J50" s="15">
        <f>VLOOKUP($A50,[2]Hoja1!$A$9:$AM$280,9,0)+VLOOKUP($A50,[2]Hoja1!$A$9:$AM$280,10,0)+VLOOKUP($A50,[2]Hoja1!$A$9:$AM$280,11,0)+VLOOKUP($A50,[2]Hoja1!$A$9:$AM$280,13,0)</f>
        <v>9537.56</v>
      </c>
      <c r="K50" s="16">
        <f t="shared" si="20"/>
        <v>23787.559999999998</v>
      </c>
      <c r="L50" s="15">
        <f>VLOOKUP($A50,[2]Hoja1!$A$9:$AM$280,36,0)</f>
        <v>4352.92</v>
      </c>
      <c r="M50" s="16">
        <f t="shared" si="21"/>
        <v>19434.64</v>
      </c>
    </row>
    <row r="51" spans="1:13" s="11" customFormat="1" ht="10.5" customHeight="1" x14ac:dyDescent="0.2">
      <c r="A51" s="38" t="s">
        <v>222</v>
      </c>
      <c r="B51" s="37" t="s">
        <v>223</v>
      </c>
      <c r="C51" s="14" t="s">
        <v>17</v>
      </c>
      <c r="D51" s="14" t="s">
        <v>196</v>
      </c>
      <c r="E51" s="15">
        <f t="shared" si="19"/>
        <v>150</v>
      </c>
      <c r="F51" s="15">
        <f>VLOOKUP($A51,[2]Hoja1!$A$9:$AM$280,3,0)</f>
        <v>4500</v>
      </c>
      <c r="G51" s="15">
        <f>VLOOKUP($A51,[2]Hoja1!$A$9:$AM$280,8,0)</f>
        <v>0</v>
      </c>
      <c r="H51" s="15">
        <f>VLOOKUP($A51,[2]Hoja1!$A$9:$AM$280,5,0)+VLOOKUP($A51,[2]Hoja1!$A$9:$AM$280,7,0)</f>
        <v>0</v>
      </c>
      <c r="I51" s="15">
        <f>VLOOKUP($A51,[2]Hoja1!$A$9:$AM$280,4,0)+VLOOKUP($A51,[2]Hoja1!$A$9:$AM$280,6,0)</f>
        <v>0</v>
      </c>
      <c r="J51" s="15">
        <f>VLOOKUP($A51,[2]Hoja1!$A$9:$AM$280,9,0)+VLOOKUP($A51,[2]Hoja1!$A$9:$AM$280,10,0)+VLOOKUP($A51,[2]Hoja1!$A$9:$AM$280,11,0)+VLOOKUP($A51,[2]Hoja1!$A$9:$AM$280,13,0)</f>
        <v>3100</v>
      </c>
      <c r="K51" s="16">
        <f t="shared" si="20"/>
        <v>7600</v>
      </c>
      <c r="L51" s="15">
        <f>VLOOKUP($A51,[2]Hoja1!$A$9:$AM$280,36,0)</f>
        <v>751.84</v>
      </c>
      <c r="M51" s="16">
        <f t="shared" si="21"/>
        <v>6848.16</v>
      </c>
    </row>
    <row r="52" spans="1:13" s="11" customFormat="1" ht="10.5" customHeight="1" x14ac:dyDescent="0.2">
      <c r="A52" s="38" t="s">
        <v>224</v>
      </c>
      <c r="B52" s="37" t="s">
        <v>225</v>
      </c>
      <c r="C52" s="14" t="s">
        <v>17</v>
      </c>
      <c r="D52" s="14" t="s">
        <v>196</v>
      </c>
      <c r="E52" s="15">
        <f t="shared" si="19"/>
        <v>150</v>
      </c>
      <c r="F52" s="15">
        <f>VLOOKUP($A52,[2]Hoja1!$A$9:$AM$280,3,0)</f>
        <v>4500</v>
      </c>
      <c r="G52" s="15">
        <f>VLOOKUP($A52,[2]Hoja1!$A$9:$AM$280,8,0)</f>
        <v>0</v>
      </c>
      <c r="H52" s="15">
        <f>VLOOKUP($A52,[2]Hoja1!$A$9:$AM$280,5,0)+VLOOKUP($A52,[2]Hoja1!$A$9:$AM$280,7,0)</f>
        <v>0</v>
      </c>
      <c r="I52" s="15">
        <f>VLOOKUP($A52,[2]Hoja1!$A$9:$AM$280,4,0)+VLOOKUP($A52,[2]Hoja1!$A$9:$AM$280,6,0)</f>
        <v>0</v>
      </c>
      <c r="J52" s="15">
        <f>VLOOKUP($A52,[2]Hoja1!$A$9:$AM$280,9,0)+VLOOKUP($A52,[2]Hoja1!$A$9:$AM$280,10,0)+VLOOKUP($A52,[2]Hoja1!$A$9:$AM$280,11,0)+VLOOKUP($A52,[2]Hoja1!$A$9:$AM$280,13,0)</f>
        <v>3100</v>
      </c>
      <c r="K52" s="16">
        <f t="shared" si="20"/>
        <v>7600</v>
      </c>
      <c r="L52" s="15">
        <f>VLOOKUP($A52,[2]Hoja1!$A$9:$AM$280,36,0)</f>
        <v>758.22</v>
      </c>
      <c r="M52" s="16">
        <f t="shared" si="21"/>
        <v>6841.78</v>
      </c>
    </row>
    <row r="53" spans="1:13" s="11" customFormat="1" ht="10.5" customHeight="1" x14ac:dyDescent="0.25">
      <c r="A53" s="12"/>
      <c r="B53" s="17"/>
      <c r="C53" s="14"/>
      <c r="D53" s="14"/>
      <c r="E53" s="15"/>
      <c r="F53" s="15"/>
      <c r="G53" s="14"/>
      <c r="H53" s="14"/>
      <c r="I53" s="14"/>
      <c r="J53" s="14"/>
      <c r="K53" s="16"/>
      <c r="L53" s="16"/>
      <c r="M53" s="16"/>
    </row>
    <row r="54" spans="1:13" s="11" customFormat="1" ht="17.25" customHeight="1" x14ac:dyDescent="0.25">
      <c r="A54" s="6" t="s">
        <v>42</v>
      </c>
      <c r="B54" s="7"/>
      <c r="C54" s="8"/>
      <c r="D54" s="8"/>
      <c r="E54" s="9"/>
      <c r="F54" s="9"/>
      <c r="G54" s="8"/>
      <c r="H54" s="8"/>
      <c r="I54" s="8"/>
      <c r="J54" s="8"/>
      <c r="K54" s="10"/>
      <c r="L54" s="10"/>
      <c r="M54" s="10"/>
    </row>
    <row r="55" spans="1:13" s="11" customFormat="1" ht="10.5" customHeight="1" x14ac:dyDescent="0.25">
      <c r="A55" s="12" t="s">
        <v>43</v>
      </c>
      <c r="B55" s="13" t="s">
        <v>44</v>
      </c>
      <c r="C55" s="14" t="s">
        <v>45</v>
      </c>
      <c r="D55" s="14" t="s">
        <v>18</v>
      </c>
      <c r="E55" s="15">
        <f t="shared" ref="E55:E81" si="22">+F55/30</f>
        <v>392.25</v>
      </c>
      <c r="F55" s="15">
        <f>VLOOKUP($A55,[2]Hoja1!$A$9:$AM$280,3,0)</f>
        <v>11767.5</v>
      </c>
      <c r="G55" s="15">
        <f>VLOOKUP($A55,[2]Hoja1!$A$9:$AM$280,8,0)</f>
        <v>0</v>
      </c>
      <c r="H55" s="15">
        <f>VLOOKUP($A55,[2]Hoja1!$A$9:$AM$280,5,0)+VLOOKUP($A55,[2]Hoja1!$A$9:$AM$280,7,0)</f>
        <v>0</v>
      </c>
      <c r="I55" s="15">
        <f>VLOOKUP($A55,[2]Hoja1!$A$9:$AM$280,4,0)+VLOOKUP($A55,[2]Hoja1!$A$9:$AM$280,6,0)</f>
        <v>0</v>
      </c>
      <c r="J55" s="15">
        <f>VLOOKUP($A55,[2]Hoja1!$A$9:$AM$280,9,0)+VLOOKUP($A55,[2]Hoja1!$A$9:$AM$280,10,0)+VLOOKUP($A55,[2]Hoja1!$A$9:$AM$280,11,0)+VLOOKUP($A55,[2]Hoja1!$A$9:$AM$280,13,0)</f>
        <v>539.34</v>
      </c>
      <c r="K55" s="16">
        <f t="shared" ref="K55:K82" si="23">SUM(F55:J55)</f>
        <v>12306.84</v>
      </c>
      <c r="L55" s="15">
        <f>VLOOKUP($A55,[2]Hoja1!$A$9:$AM$280,36,0)</f>
        <v>3643.53</v>
      </c>
      <c r="M55" s="16">
        <f t="shared" ref="M55:M82" si="24">+K55-L55</f>
        <v>8663.31</v>
      </c>
    </row>
    <row r="56" spans="1:13" s="11" customFormat="1" ht="10.5" customHeight="1" x14ac:dyDescent="0.25">
      <c r="A56" s="12" t="s">
        <v>46</v>
      </c>
      <c r="B56" s="13" t="s">
        <v>47</v>
      </c>
      <c r="C56" s="14" t="s">
        <v>48</v>
      </c>
      <c r="D56" s="14" t="s">
        <v>18</v>
      </c>
      <c r="E56" s="15">
        <f t="shared" si="22"/>
        <v>172.9</v>
      </c>
      <c r="F56" s="15">
        <f>VLOOKUP($A56,[2]Hoja1!$A$9:$AM$280,3,0)</f>
        <v>5187</v>
      </c>
      <c r="G56" s="15">
        <f>VLOOKUP($A56,[2]Hoja1!$A$9:$AM$280,8,0)</f>
        <v>0</v>
      </c>
      <c r="H56" s="15">
        <f>VLOOKUP($A56,[2]Hoja1!$A$9:$AM$280,5,0)+VLOOKUP($A56,[2]Hoja1!$A$9:$AM$280,7,0)</f>
        <v>0</v>
      </c>
      <c r="I56" s="15">
        <f>VLOOKUP($A56,[2]Hoja1!$A$9:$AM$280,4,0)+VLOOKUP($A56,[2]Hoja1!$A$9:$AM$280,6,0)</f>
        <v>0</v>
      </c>
      <c r="J56" s="15">
        <f>VLOOKUP($A56,[2]Hoja1!$A$9:$AM$280,9,0)+VLOOKUP($A56,[2]Hoja1!$A$9:$AM$280,10,0)+VLOOKUP($A56,[2]Hoja1!$A$9:$AM$280,11,0)+VLOOKUP($A56,[2]Hoja1!$A$9:$AM$280,13,0)</f>
        <v>0</v>
      </c>
      <c r="K56" s="16">
        <f t="shared" si="23"/>
        <v>5187</v>
      </c>
      <c r="L56" s="15">
        <f>VLOOKUP($A56,[2]Hoja1!$A$9:$AM$280,36,0)</f>
        <v>135.76</v>
      </c>
      <c r="M56" s="16">
        <f t="shared" si="24"/>
        <v>5051.24</v>
      </c>
    </row>
    <row r="57" spans="1:13" s="11" customFormat="1" ht="10.5" customHeight="1" x14ac:dyDescent="0.25">
      <c r="A57" s="12" t="s">
        <v>49</v>
      </c>
      <c r="B57" s="13" t="s">
        <v>50</v>
      </c>
      <c r="C57" s="14" t="s">
        <v>17</v>
      </c>
      <c r="D57" s="14" t="s">
        <v>18</v>
      </c>
      <c r="E57" s="15">
        <f t="shared" si="22"/>
        <v>17.290000000000003</v>
      </c>
      <c r="F57" s="15">
        <f>VLOOKUP($A57,[2]Hoja1!$A$9:$AM$280,3,0)</f>
        <v>518.70000000000005</v>
      </c>
      <c r="G57" s="15">
        <f>VLOOKUP($A57,[2]Hoja1!$A$9:$AM$280,8,0)</f>
        <v>2913.25</v>
      </c>
      <c r="H57" s="15">
        <f>VLOOKUP($A57,[2]Hoja1!$A$9:$AM$280,5,0)+VLOOKUP($A57,[2]Hoja1!$A$9:$AM$280,7,0)</f>
        <v>171.17</v>
      </c>
      <c r="I57" s="15">
        <f>VLOOKUP($A57,[2]Hoja1!$A$9:$AM$280,4,0)+VLOOKUP($A57,[2]Hoja1!$A$9:$AM$280,6,0)</f>
        <v>1875.85</v>
      </c>
      <c r="J57" s="15">
        <f>VLOOKUP($A57,[2]Hoja1!$A$9:$AM$280,9,0)+VLOOKUP($A57,[2]Hoja1!$A$9:$AM$280,10,0)+VLOOKUP($A57,[2]Hoja1!$A$9:$AM$280,11,0)+VLOOKUP($A57,[2]Hoja1!$A$9:$AM$280,13,0)</f>
        <v>47720.4</v>
      </c>
      <c r="K57" s="16">
        <f t="shared" si="23"/>
        <v>53199.37</v>
      </c>
      <c r="L57" s="15">
        <f>VLOOKUP($A57,[2]Hoja1!$A$9:$AM$280,36,0)</f>
        <v>-6.91</v>
      </c>
      <c r="M57" s="16">
        <f t="shared" si="24"/>
        <v>53206.280000000006</v>
      </c>
    </row>
    <row r="58" spans="1:13" s="11" customFormat="1" ht="10.5" customHeight="1" x14ac:dyDescent="0.25">
      <c r="A58" s="12" t="s">
        <v>51</v>
      </c>
      <c r="B58" s="13" t="s">
        <v>52</v>
      </c>
      <c r="C58" s="14" t="s">
        <v>48</v>
      </c>
      <c r="D58" s="14" t="s">
        <v>18</v>
      </c>
      <c r="E58" s="15">
        <f t="shared" si="22"/>
        <v>222</v>
      </c>
      <c r="F58" s="15">
        <f>VLOOKUP($A58,[2]Hoja1!$A$9:$AM$280,3,0)</f>
        <v>6660</v>
      </c>
      <c r="G58" s="15">
        <f>VLOOKUP($A58,[2]Hoja1!$A$9:$AM$280,8,0)</f>
        <v>0</v>
      </c>
      <c r="H58" s="15">
        <f>VLOOKUP($A58,[2]Hoja1!$A$9:$AM$280,5,0)+VLOOKUP($A58,[2]Hoja1!$A$9:$AM$280,7,0)</f>
        <v>0</v>
      </c>
      <c r="I58" s="15">
        <f>VLOOKUP($A58,[2]Hoja1!$A$9:$AM$280,4,0)+VLOOKUP($A58,[2]Hoja1!$A$9:$AM$280,6,0)</f>
        <v>0</v>
      </c>
      <c r="J58" s="15">
        <f>VLOOKUP($A58,[2]Hoja1!$A$9:$AM$280,9,0)+VLOOKUP($A58,[2]Hoja1!$A$9:$AM$280,10,0)+VLOOKUP($A58,[2]Hoja1!$A$9:$AM$280,11,0)+VLOOKUP($A58,[2]Hoja1!$A$9:$AM$280,13,0)</f>
        <v>0</v>
      </c>
      <c r="K58" s="16">
        <f t="shared" si="23"/>
        <v>6660</v>
      </c>
      <c r="L58" s="15">
        <f>VLOOKUP($A58,[2]Hoja1!$A$9:$AM$280,36,0)</f>
        <v>2777.23</v>
      </c>
      <c r="M58" s="16">
        <f t="shared" si="24"/>
        <v>3882.77</v>
      </c>
    </row>
    <row r="59" spans="1:13" s="11" customFormat="1" ht="10.5" customHeight="1" x14ac:dyDescent="0.25">
      <c r="A59" s="12" t="s">
        <v>53</v>
      </c>
      <c r="B59" s="13" t="s">
        <v>54</v>
      </c>
      <c r="C59" s="14" t="s">
        <v>48</v>
      </c>
      <c r="D59" s="14" t="s">
        <v>18</v>
      </c>
      <c r="E59" s="15">
        <f t="shared" si="22"/>
        <v>172.9</v>
      </c>
      <c r="F59" s="15">
        <f>VLOOKUP($A59,[2]Hoja1!$A$9:$AM$280,3,0)</f>
        <v>5187</v>
      </c>
      <c r="G59" s="15">
        <f>VLOOKUP($A59,[2]Hoja1!$A$9:$AM$280,8,0)</f>
        <v>0</v>
      </c>
      <c r="H59" s="15">
        <f>VLOOKUP($A59,[2]Hoja1!$A$9:$AM$280,5,0)+VLOOKUP($A59,[2]Hoja1!$A$9:$AM$280,7,0)</f>
        <v>0</v>
      </c>
      <c r="I59" s="15">
        <f>VLOOKUP($A59,[2]Hoja1!$A$9:$AM$280,4,0)+VLOOKUP($A59,[2]Hoja1!$A$9:$AM$280,6,0)</f>
        <v>0</v>
      </c>
      <c r="J59" s="15">
        <f>VLOOKUP($A59,[2]Hoja1!$A$9:$AM$280,9,0)+VLOOKUP($A59,[2]Hoja1!$A$9:$AM$280,10,0)+VLOOKUP($A59,[2]Hoja1!$A$9:$AM$280,11,0)+VLOOKUP($A59,[2]Hoja1!$A$9:$AM$280,13,0)</f>
        <v>0</v>
      </c>
      <c r="K59" s="16">
        <f t="shared" si="23"/>
        <v>5187</v>
      </c>
      <c r="L59" s="15">
        <f>VLOOKUP($A59,[2]Hoja1!$A$9:$AM$280,36,0)</f>
        <v>2434.29</v>
      </c>
      <c r="M59" s="16">
        <f t="shared" si="24"/>
        <v>2752.71</v>
      </c>
    </row>
    <row r="60" spans="1:13" s="11" customFormat="1" ht="10.5" customHeight="1" x14ac:dyDescent="0.25">
      <c r="A60" s="12" t="s">
        <v>55</v>
      </c>
      <c r="B60" s="13" t="s">
        <v>56</v>
      </c>
      <c r="C60" s="14" t="s">
        <v>45</v>
      </c>
      <c r="D60" s="14" t="s">
        <v>18</v>
      </c>
      <c r="E60" s="15">
        <f t="shared" si="22"/>
        <v>305.60000000000002</v>
      </c>
      <c r="F60" s="15">
        <f>VLOOKUP($A60,[2]Hoja1!$A$9:$AM$280,3,0)</f>
        <v>9168</v>
      </c>
      <c r="G60" s="15">
        <f>VLOOKUP($A60,[2]Hoja1!$A$9:$AM$280,8,0)</f>
        <v>0</v>
      </c>
      <c r="H60" s="15">
        <f>VLOOKUP($A60,[2]Hoja1!$A$9:$AM$280,5,0)+VLOOKUP($A60,[2]Hoja1!$A$9:$AM$280,7,0)</f>
        <v>0</v>
      </c>
      <c r="I60" s="15">
        <f>VLOOKUP($A60,[2]Hoja1!$A$9:$AM$280,4,0)+VLOOKUP($A60,[2]Hoja1!$A$9:$AM$280,6,0)</f>
        <v>0</v>
      </c>
      <c r="J60" s="15">
        <f>VLOOKUP($A60,[2]Hoja1!$A$9:$AM$280,9,0)+VLOOKUP($A60,[2]Hoja1!$A$9:$AM$280,10,0)+VLOOKUP($A60,[2]Hoja1!$A$9:$AM$280,11,0)+VLOOKUP($A60,[2]Hoja1!$A$9:$AM$280,13,0)</f>
        <v>229.2</v>
      </c>
      <c r="K60" s="16">
        <f t="shared" si="23"/>
        <v>9397.2000000000007</v>
      </c>
      <c r="L60" s="15">
        <f>VLOOKUP($A60,[2]Hoja1!$A$9:$AM$280,36,0)</f>
        <v>3052.61</v>
      </c>
      <c r="M60" s="16">
        <f t="shared" si="24"/>
        <v>6344.59</v>
      </c>
    </row>
    <row r="61" spans="1:13" s="11" customFormat="1" ht="10.5" customHeight="1" x14ac:dyDescent="0.25">
      <c r="A61" s="12" t="s">
        <v>40</v>
      </c>
      <c r="B61" s="13" t="s">
        <v>41</v>
      </c>
      <c r="C61" s="14" t="s">
        <v>17</v>
      </c>
      <c r="D61" s="14" t="s">
        <v>18</v>
      </c>
      <c r="E61" s="15">
        <f t="shared" si="22"/>
        <v>263.94</v>
      </c>
      <c r="F61" s="15">
        <f>VLOOKUP($A61,[2]Hoja1!$A$9:$AM$280,3,0)</f>
        <v>7918.2</v>
      </c>
      <c r="G61" s="15">
        <f>VLOOKUP($A61,[2]Hoja1!$A$9:$AM$280,8,0)</f>
        <v>0</v>
      </c>
      <c r="H61" s="15">
        <f>VLOOKUP($A61,[2]Hoja1!$A$9:$AM$280,5,0)+VLOOKUP($A61,[2]Hoja1!$A$9:$AM$280,7,0)</f>
        <v>0</v>
      </c>
      <c r="I61" s="15">
        <f>VLOOKUP($A61,[2]Hoja1!$A$9:$AM$280,4,0)+VLOOKUP($A61,[2]Hoja1!$A$9:$AM$280,6,0)</f>
        <v>0</v>
      </c>
      <c r="J61" s="15">
        <f>VLOOKUP($A61,[2]Hoja1!$A$9:$AM$280,9,0)+VLOOKUP($A61,[2]Hoja1!$A$9:$AM$280,10,0)+VLOOKUP($A61,[2]Hoja1!$A$9:$AM$280,11,0)+VLOOKUP($A61,[2]Hoja1!$A$9:$AM$280,13,0)</f>
        <v>0</v>
      </c>
      <c r="K61" s="16">
        <f t="shared" si="23"/>
        <v>7918.2</v>
      </c>
      <c r="L61" s="15">
        <f>VLOOKUP($A61,[2]Hoja1!$A$9:$AM$280,36,0)</f>
        <v>2931.52</v>
      </c>
      <c r="M61" s="16">
        <f t="shared" si="24"/>
        <v>4986.68</v>
      </c>
    </row>
    <row r="62" spans="1:13" s="11" customFormat="1" ht="10.5" customHeight="1" x14ac:dyDescent="0.25">
      <c r="A62" s="12" t="s">
        <v>59</v>
      </c>
      <c r="B62" s="13" t="s">
        <v>60</v>
      </c>
      <c r="C62" s="14" t="s">
        <v>17</v>
      </c>
      <c r="D62" s="14" t="s">
        <v>18</v>
      </c>
      <c r="E62" s="15">
        <f t="shared" si="22"/>
        <v>516.79999999999995</v>
      </c>
      <c r="F62" s="15">
        <f>VLOOKUP($A62,[2]Hoja1!$A$9:$AM$280,3,0)</f>
        <v>15504</v>
      </c>
      <c r="G62" s="15">
        <f>VLOOKUP($A62,[2]Hoja1!$A$9:$AM$280,8,0)</f>
        <v>0</v>
      </c>
      <c r="H62" s="15">
        <f>VLOOKUP($A62,[2]Hoja1!$A$9:$AM$280,5,0)+VLOOKUP($A62,[2]Hoja1!$A$9:$AM$280,7,0)</f>
        <v>0</v>
      </c>
      <c r="I62" s="15">
        <f>VLOOKUP($A62,[2]Hoja1!$A$9:$AM$280,4,0)+VLOOKUP($A62,[2]Hoja1!$A$9:$AM$280,6,0)</f>
        <v>0</v>
      </c>
      <c r="J62" s="15">
        <f>VLOOKUP($A62,[2]Hoja1!$A$9:$AM$280,9,0)+VLOOKUP($A62,[2]Hoja1!$A$9:$AM$280,10,0)+VLOOKUP($A62,[2]Hoja1!$A$9:$AM$280,11,0)+VLOOKUP($A62,[2]Hoja1!$A$9:$AM$280,13,0)</f>
        <v>0</v>
      </c>
      <c r="K62" s="16">
        <f t="shared" si="23"/>
        <v>15504</v>
      </c>
      <c r="L62" s="15">
        <f>VLOOKUP($A62,[2]Hoja1!$A$9:$AM$280,36,0)</f>
        <v>8020.88</v>
      </c>
      <c r="M62" s="16">
        <f t="shared" si="24"/>
        <v>7483.12</v>
      </c>
    </row>
    <row r="63" spans="1:13" s="11" customFormat="1" ht="10.5" customHeight="1" x14ac:dyDescent="0.25">
      <c r="A63" s="12" t="s">
        <v>61</v>
      </c>
      <c r="B63" s="13" t="s">
        <v>62</v>
      </c>
      <c r="C63" s="14" t="s">
        <v>63</v>
      </c>
      <c r="D63" s="14" t="s">
        <v>18</v>
      </c>
      <c r="E63" s="15">
        <f t="shared" si="22"/>
        <v>525</v>
      </c>
      <c r="F63" s="15">
        <f>VLOOKUP($A63,[2]Hoja1!$A$9:$AM$280,3,0)</f>
        <v>15750</v>
      </c>
      <c r="G63" s="15">
        <f>VLOOKUP($A63,[2]Hoja1!$A$9:$AM$280,8,0)</f>
        <v>0</v>
      </c>
      <c r="H63" s="15">
        <f>VLOOKUP($A63,[2]Hoja1!$A$9:$AM$280,5,0)+VLOOKUP($A63,[2]Hoja1!$A$9:$AM$280,7,0)</f>
        <v>0</v>
      </c>
      <c r="I63" s="15">
        <f>VLOOKUP($A63,[2]Hoja1!$A$9:$AM$280,4,0)+VLOOKUP($A63,[2]Hoja1!$A$9:$AM$280,6,0)</f>
        <v>0</v>
      </c>
      <c r="J63" s="15">
        <f>VLOOKUP($A63,[2]Hoja1!$A$9:$AM$280,9,0)+VLOOKUP($A63,[2]Hoja1!$A$9:$AM$280,10,0)+VLOOKUP($A63,[2]Hoja1!$A$9:$AM$280,11,0)+VLOOKUP($A63,[2]Hoja1!$A$9:$AM$280,13,0)</f>
        <v>0</v>
      </c>
      <c r="K63" s="16">
        <f t="shared" si="23"/>
        <v>15750</v>
      </c>
      <c r="L63" s="15">
        <f>VLOOKUP($A63,[2]Hoja1!$A$9:$AM$280,36,0)</f>
        <v>4314.62</v>
      </c>
      <c r="M63" s="16">
        <f t="shared" si="24"/>
        <v>11435.380000000001</v>
      </c>
    </row>
    <row r="64" spans="1:13" s="11" customFormat="1" ht="10.5" customHeight="1" x14ac:dyDescent="0.25">
      <c r="A64" s="12" t="s">
        <v>64</v>
      </c>
      <c r="B64" s="13" t="s">
        <v>65</v>
      </c>
      <c r="C64" s="14" t="s">
        <v>66</v>
      </c>
      <c r="D64" s="14" t="s">
        <v>18</v>
      </c>
      <c r="E64" s="15">
        <f t="shared" si="22"/>
        <v>212.8</v>
      </c>
      <c r="F64" s="15">
        <f>VLOOKUP($A64,[2]Hoja1!$A$9:$AM$280,3,0)</f>
        <v>6384</v>
      </c>
      <c r="G64" s="15">
        <f>VLOOKUP($A64,[2]Hoja1!$A$9:$AM$280,8,0)</f>
        <v>0</v>
      </c>
      <c r="H64" s="15">
        <f>VLOOKUP($A64,[2]Hoja1!$A$9:$AM$280,5,0)+VLOOKUP($A64,[2]Hoja1!$A$9:$AM$280,7,0)</f>
        <v>0</v>
      </c>
      <c r="I64" s="15">
        <f>VLOOKUP($A64,[2]Hoja1!$A$9:$AM$280,4,0)+VLOOKUP($A64,[2]Hoja1!$A$9:$AM$280,6,0)</f>
        <v>0</v>
      </c>
      <c r="J64" s="15">
        <f>VLOOKUP($A64,[2]Hoja1!$A$9:$AM$280,9,0)+VLOOKUP($A64,[2]Hoja1!$A$9:$AM$280,10,0)+VLOOKUP($A64,[2]Hoja1!$A$9:$AM$280,11,0)+VLOOKUP($A64,[2]Hoja1!$A$9:$AM$280,13,0)</f>
        <v>0</v>
      </c>
      <c r="K64" s="16">
        <f t="shared" si="23"/>
        <v>6384</v>
      </c>
      <c r="L64" s="15">
        <f>VLOOKUP($A64,[2]Hoja1!$A$9:$AM$280,36,0)</f>
        <v>349.32</v>
      </c>
      <c r="M64" s="16">
        <f t="shared" si="24"/>
        <v>6034.68</v>
      </c>
    </row>
    <row r="65" spans="1:13" s="11" customFormat="1" ht="10.5" customHeight="1" x14ac:dyDescent="0.25">
      <c r="A65" s="12" t="s">
        <v>175</v>
      </c>
      <c r="B65" s="13" t="s">
        <v>68</v>
      </c>
      <c r="C65" s="14" t="s">
        <v>67</v>
      </c>
      <c r="D65" s="14" t="s">
        <v>18</v>
      </c>
      <c r="E65" s="15">
        <f t="shared" si="22"/>
        <v>390</v>
      </c>
      <c r="F65" s="15">
        <f>VLOOKUP($A65,[2]Hoja1!$A$9:$AM$280,3,0)</f>
        <v>11700</v>
      </c>
      <c r="G65" s="15">
        <f>VLOOKUP($A65,[2]Hoja1!$A$9:$AM$280,8,0)</f>
        <v>0</v>
      </c>
      <c r="H65" s="15">
        <f>VLOOKUP($A65,[2]Hoja1!$A$9:$AM$280,5,0)+VLOOKUP($A65,[2]Hoja1!$A$9:$AM$280,7,0)</f>
        <v>0</v>
      </c>
      <c r="I65" s="15">
        <f>VLOOKUP($A65,[2]Hoja1!$A$9:$AM$280,4,0)+VLOOKUP($A65,[2]Hoja1!$A$9:$AM$280,6,0)</f>
        <v>0</v>
      </c>
      <c r="J65" s="15">
        <f>VLOOKUP($A65,[2]Hoja1!$A$9:$AM$280,9,0)+VLOOKUP($A65,[2]Hoja1!$A$9:$AM$280,10,0)+VLOOKUP($A65,[2]Hoja1!$A$9:$AM$280,11,0)+VLOOKUP($A65,[2]Hoja1!$A$9:$AM$280,13,0)</f>
        <v>4332.84</v>
      </c>
      <c r="K65" s="16">
        <f t="shared" si="23"/>
        <v>16032.84</v>
      </c>
      <c r="L65" s="15">
        <f>VLOOKUP($A65,[2]Hoja1!$A$9:$AM$280,36,0)</f>
        <v>4762.12</v>
      </c>
      <c r="M65" s="16">
        <f t="shared" si="24"/>
        <v>11270.720000000001</v>
      </c>
    </row>
    <row r="66" spans="1:13" s="11" customFormat="1" ht="10.5" customHeight="1" x14ac:dyDescent="0.25">
      <c r="A66" s="12" t="s">
        <v>176</v>
      </c>
      <c r="B66" s="13" t="s">
        <v>70</v>
      </c>
      <c r="C66" s="14" t="s">
        <v>67</v>
      </c>
      <c r="D66" s="14" t="s">
        <v>18</v>
      </c>
      <c r="E66" s="15">
        <f t="shared" si="22"/>
        <v>320</v>
      </c>
      <c r="F66" s="15">
        <f>VLOOKUP($A66,[2]Hoja1!$A$9:$AM$280,3,0)</f>
        <v>9600</v>
      </c>
      <c r="G66" s="15">
        <f>VLOOKUP($A66,[2]Hoja1!$A$9:$AM$280,8,0)</f>
        <v>0</v>
      </c>
      <c r="H66" s="15">
        <f>VLOOKUP($A66,[2]Hoja1!$A$9:$AM$280,5,0)+VLOOKUP($A66,[2]Hoja1!$A$9:$AM$280,7,0)</f>
        <v>0</v>
      </c>
      <c r="I66" s="15">
        <f>VLOOKUP($A66,[2]Hoja1!$A$9:$AM$280,4,0)+VLOOKUP($A66,[2]Hoja1!$A$9:$AM$280,6,0)</f>
        <v>0</v>
      </c>
      <c r="J66" s="15">
        <f>VLOOKUP($A66,[2]Hoja1!$A$9:$AM$280,9,0)+VLOOKUP($A66,[2]Hoja1!$A$9:$AM$280,10,0)+VLOOKUP($A66,[2]Hoja1!$A$9:$AM$280,11,0)+VLOOKUP($A66,[2]Hoja1!$A$9:$AM$280,13,0)</f>
        <v>3795.58</v>
      </c>
      <c r="K66" s="16">
        <f t="shared" si="23"/>
        <v>13395.58</v>
      </c>
      <c r="L66" s="15">
        <f>VLOOKUP($A66,[2]Hoja1!$A$9:$AM$280,36,0)</f>
        <v>1783.88</v>
      </c>
      <c r="M66" s="16">
        <f t="shared" si="24"/>
        <v>11611.7</v>
      </c>
    </row>
    <row r="67" spans="1:13" s="11" customFormat="1" ht="10.5" customHeight="1" x14ac:dyDescent="0.25">
      <c r="A67" s="12" t="s">
        <v>177</v>
      </c>
      <c r="B67" s="13" t="s">
        <v>126</v>
      </c>
      <c r="C67" s="14" t="s">
        <v>67</v>
      </c>
      <c r="D67" s="14" t="s">
        <v>196</v>
      </c>
      <c r="E67" s="15">
        <f t="shared" si="22"/>
        <v>131.07233333333335</v>
      </c>
      <c r="F67" s="15">
        <f>VLOOKUP($A67,[2]Hoja1!$A$9:$AM$280,3,0)</f>
        <v>3932.17</v>
      </c>
      <c r="G67" s="15">
        <f>VLOOKUP($A67,[2]Hoja1!$A$9:$AM$280,8,0)</f>
        <v>0</v>
      </c>
      <c r="H67" s="15">
        <f>VLOOKUP($A67,[2]Hoja1!$A$9:$AM$280,5,0)+VLOOKUP($A67,[2]Hoja1!$A$9:$AM$280,7,0)</f>
        <v>0</v>
      </c>
      <c r="I67" s="15">
        <f>VLOOKUP($A67,[2]Hoja1!$A$9:$AM$280,4,0)+VLOOKUP($A67,[2]Hoja1!$A$9:$AM$280,6,0)</f>
        <v>0</v>
      </c>
      <c r="J67" s="15">
        <f>VLOOKUP($A67,[2]Hoja1!$A$9:$AM$280,9,0)+VLOOKUP($A67,[2]Hoja1!$A$9:$AM$280,10,0)+VLOOKUP($A67,[2]Hoja1!$A$9:$AM$280,11,0)+VLOOKUP($A67,[2]Hoja1!$A$9:$AM$280,13,0)</f>
        <v>2818.83</v>
      </c>
      <c r="K67" s="16">
        <f t="shared" si="23"/>
        <v>6751</v>
      </c>
      <c r="L67" s="15">
        <f>VLOOKUP($A67,[2]Hoja1!$A$9:$AM$280,36,0)</f>
        <v>175.91</v>
      </c>
      <c r="M67" s="16">
        <f t="shared" si="24"/>
        <v>6575.09</v>
      </c>
    </row>
    <row r="68" spans="1:13" s="11" customFormat="1" ht="10.5" customHeight="1" x14ac:dyDescent="0.25">
      <c r="A68" s="12" t="s">
        <v>178</v>
      </c>
      <c r="B68" s="13" t="s">
        <v>127</v>
      </c>
      <c r="C68" s="14" t="s">
        <v>67</v>
      </c>
      <c r="D68" s="14" t="s">
        <v>196</v>
      </c>
      <c r="E68" s="15">
        <f t="shared" si="22"/>
        <v>141.69999999999999</v>
      </c>
      <c r="F68" s="15">
        <f>VLOOKUP($A68,[2]Hoja1!$A$9:$AM$280,3,0)</f>
        <v>4251</v>
      </c>
      <c r="G68" s="15">
        <f>VLOOKUP($A68,[2]Hoja1!$A$9:$AM$280,8,0)</f>
        <v>0</v>
      </c>
      <c r="H68" s="15">
        <f>VLOOKUP($A68,[2]Hoja1!$A$9:$AM$280,5,0)+VLOOKUP($A68,[2]Hoja1!$A$9:$AM$280,7,0)</f>
        <v>0</v>
      </c>
      <c r="I68" s="15">
        <f>VLOOKUP($A68,[2]Hoja1!$A$9:$AM$280,4,0)+VLOOKUP($A68,[2]Hoja1!$A$9:$AM$280,6,0)</f>
        <v>0</v>
      </c>
      <c r="J68" s="15">
        <f>VLOOKUP($A68,[2]Hoja1!$A$9:$AM$280,9,0)+VLOOKUP($A68,[2]Hoja1!$A$9:$AM$280,10,0)+VLOOKUP($A68,[2]Hoja1!$A$9:$AM$280,11,0)+VLOOKUP($A68,[2]Hoja1!$A$9:$AM$280,13,0)</f>
        <v>2500</v>
      </c>
      <c r="K68" s="16">
        <f t="shared" si="23"/>
        <v>6751</v>
      </c>
      <c r="L68" s="15">
        <f>VLOOKUP($A68,[2]Hoja1!$A$9:$AM$280,36,0)</f>
        <v>2213.94</v>
      </c>
      <c r="M68" s="16">
        <f t="shared" si="24"/>
        <v>4537.0599999999995</v>
      </c>
    </row>
    <row r="69" spans="1:13" s="11" customFormat="1" ht="10.5" customHeight="1" x14ac:dyDescent="0.25">
      <c r="A69" s="12" t="s">
        <v>163</v>
      </c>
      <c r="B69" s="13" t="s">
        <v>71</v>
      </c>
      <c r="C69" s="14" t="s">
        <v>72</v>
      </c>
      <c r="D69" s="14" t="s">
        <v>196</v>
      </c>
      <c r="E69" s="15">
        <f t="shared" si="22"/>
        <v>233.32999999999998</v>
      </c>
      <c r="F69" s="15">
        <f>VLOOKUP($A69,[2]Hoja1!$A$9:$AM$280,3,0)</f>
        <v>6999.9</v>
      </c>
      <c r="G69" s="15">
        <f>VLOOKUP($A69,[2]Hoja1!$A$9:$AM$280,8,0)</f>
        <v>0</v>
      </c>
      <c r="H69" s="15">
        <f>VLOOKUP($A69,[2]Hoja1!$A$9:$AM$280,5,0)+VLOOKUP($A69,[2]Hoja1!$A$9:$AM$280,7,0)</f>
        <v>0</v>
      </c>
      <c r="I69" s="15">
        <f>VLOOKUP($A69,[2]Hoja1!$A$9:$AM$280,4,0)+VLOOKUP($A69,[2]Hoja1!$A$9:$AM$280,6,0)</f>
        <v>0</v>
      </c>
      <c r="J69" s="15">
        <f>VLOOKUP($A69,[2]Hoja1!$A$9:$AM$280,9,0)+VLOOKUP($A69,[2]Hoja1!$A$9:$AM$280,10,0)+VLOOKUP($A69,[2]Hoja1!$A$9:$AM$280,11,0)+VLOOKUP($A69,[2]Hoja1!$A$9:$AM$280,13,0)</f>
        <v>1476.42</v>
      </c>
      <c r="K69" s="16">
        <f t="shared" si="23"/>
        <v>8476.32</v>
      </c>
      <c r="L69" s="15">
        <f>VLOOKUP($A69,[2]Hoja1!$A$9:$AM$280,36,0)</f>
        <v>885.84</v>
      </c>
      <c r="M69" s="16">
        <f t="shared" si="24"/>
        <v>7590.48</v>
      </c>
    </row>
    <row r="70" spans="1:13" s="11" customFormat="1" ht="10.5" customHeight="1" x14ac:dyDescent="0.25">
      <c r="A70" s="12" t="s">
        <v>164</v>
      </c>
      <c r="B70" s="13" t="s">
        <v>73</v>
      </c>
      <c r="C70" s="14" t="s">
        <v>72</v>
      </c>
      <c r="D70" s="14" t="s">
        <v>196</v>
      </c>
      <c r="E70" s="15">
        <f t="shared" si="22"/>
        <v>250</v>
      </c>
      <c r="F70" s="15">
        <f>VLOOKUP($A70,[2]Hoja1!$A$9:$AM$280,3,0)</f>
        <v>7500</v>
      </c>
      <c r="G70" s="15">
        <f>VLOOKUP($A70,[2]Hoja1!$A$9:$AM$280,8,0)</f>
        <v>0</v>
      </c>
      <c r="H70" s="15">
        <f>VLOOKUP($A70,[2]Hoja1!$A$9:$AM$280,5,0)+VLOOKUP($A70,[2]Hoja1!$A$9:$AM$280,7,0)</f>
        <v>0</v>
      </c>
      <c r="I70" s="15">
        <f>VLOOKUP($A70,[2]Hoja1!$A$9:$AM$280,4,0)+VLOOKUP($A70,[2]Hoja1!$A$9:$AM$280,6,0)</f>
        <v>0</v>
      </c>
      <c r="J70" s="15">
        <f>VLOOKUP($A70,[2]Hoja1!$A$9:$AM$280,9,0)+VLOOKUP($A70,[2]Hoja1!$A$9:$AM$280,10,0)+VLOOKUP($A70,[2]Hoja1!$A$9:$AM$280,11,0)+VLOOKUP($A70,[2]Hoja1!$A$9:$AM$280,13,0)</f>
        <v>3395.58</v>
      </c>
      <c r="K70" s="16">
        <f t="shared" si="23"/>
        <v>10895.58</v>
      </c>
      <c r="L70" s="15">
        <f>VLOOKUP($A70,[2]Hoja1!$A$9:$AM$280,36,0)</f>
        <v>1286.52</v>
      </c>
      <c r="M70" s="16">
        <f t="shared" si="24"/>
        <v>9609.06</v>
      </c>
    </row>
    <row r="71" spans="1:13" s="11" customFormat="1" ht="10.5" customHeight="1" x14ac:dyDescent="0.25">
      <c r="A71" s="12" t="s">
        <v>128</v>
      </c>
      <c r="B71" s="13" t="s">
        <v>131</v>
      </c>
      <c r="C71" s="14" t="s">
        <v>132</v>
      </c>
      <c r="D71" s="14" t="s">
        <v>196</v>
      </c>
      <c r="E71" s="15">
        <f t="shared" si="22"/>
        <v>348</v>
      </c>
      <c r="F71" s="15">
        <f>VLOOKUP($A71,[2]Hoja1!$A$9:$AM$280,3,0)</f>
        <v>10440</v>
      </c>
      <c r="G71" s="15">
        <f>VLOOKUP($A71,[2]Hoja1!$A$9:$AM$280,8,0)</f>
        <v>0</v>
      </c>
      <c r="H71" s="15">
        <f>VLOOKUP($A71,[2]Hoja1!$A$9:$AM$280,5,0)+VLOOKUP($A71,[2]Hoja1!$A$9:$AM$280,7,0)</f>
        <v>0</v>
      </c>
      <c r="I71" s="15">
        <f>VLOOKUP($A71,[2]Hoja1!$A$9:$AM$280,4,0)+VLOOKUP($A71,[2]Hoja1!$A$9:$AM$280,6,0)</f>
        <v>0</v>
      </c>
      <c r="J71" s="15">
        <f>VLOOKUP($A71,[2]Hoja1!$A$9:$AM$280,9,0)+VLOOKUP($A71,[2]Hoja1!$A$9:$AM$280,10,0)+VLOOKUP($A71,[2]Hoja1!$A$9:$AM$280,11,0)+VLOOKUP($A71,[2]Hoja1!$A$9:$AM$280,13,0)</f>
        <v>6989.48</v>
      </c>
      <c r="K71" s="16">
        <f t="shared" si="23"/>
        <v>17429.48</v>
      </c>
      <c r="L71" s="15">
        <f>VLOOKUP($A71,[2]Hoja1!$A$9:$AM$280,36,0)</f>
        <v>2800.68</v>
      </c>
      <c r="M71" s="16">
        <f t="shared" si="24"/>
        <v>14628.8</v>
      </c>
    </row>
    <row r="72" spans="1:13" s="11" customFormat="1" ht="10.5" customHeight="1" x14ac:dyDescent="0.25">
      <c r="A72" s="12" t="s">
        <v>197</v>
      </c>
      <c r="B72" s="13" t="s">
        <v>198</v>
      </c>
      <c r="C72" s="14" t="s">
        <v>199</v>
      </c>
      <c r="D72" s="14" t="s">
        <v>196</v>
      </c>
      <c r="E72" s="15">
        <f t="shared" si="22"/>
        <v>348</v>
      </c>
      <c r="F72" s="15">
        <f>VLOOKUP($A72,[2]Hoja1!$A$9:$AM$280,3,0)</f>
        <v>10440</v>
      </c>
      <c r="G72" s="15">
        <f>VLOOKUP($A72,[2]Hoja1!$A$9:$AM$280,8,0)</f>
        <v>0</v>
      </c>
      <c r="H72" s="15">
        <f>VLOOKUP($A72,[2]Hoja1!$A$9:$AM$280,5,0)+VLOOKUP($A72,[2]Hoja1!$A$9:$AM$280,7,0)</f>
        <v>0</v>
      </c>
      <c r="I72" s="15">
        <f>VLOOKUP($A72,[2]Hoja1!$A$9:$AM$280,4,0)+VLOOKUP($A72,[2]Hoja1!$A$9:$AM$280,6,0)</f>
        <v>0</v>
      </c>
      <c r="J72" s="15">
        <f>VLOOKUP($A72,[2]Hoja1!$A$9:$AM$280,9,0)+VLOOKUP($A72,[2]Hoja1!$A$9:$AM$280,10,0)+VLOOKUP($A72,[2]Hoja1!$A$9:$AM$280,11,0)+VLOOKUP($A72,[2]Hoja1!$A$9:$AM$280,13,0)</f>
        <v>6989.48</v>
      </c>
      <c r="K72" s="16">
        <f t="shared" si="23"/>
        <v>17429.48</v>
      </c>
      <c r="L72" s="15">
        <f>VLOOKUP($A72,[2]Hoja1!$A$9:$AM$280,36,0)</f>
        <v>2800.68</v>
      </c>
      <c r="M72" s="16">
        <f t="shared" si="24"/>
        <v>14628.8</v>
      </c>
    </row>
    <row r="73" spans="1:13" s="11" customFormat="1" ht="10.5" customHeight="1" x14ac:dyDescent="0.25">
      <c r="A73" s="12" t="s">
        <v>200</v>
      </c>
      <c r="B73" s="13" t="s">
        <v>201</v>
      </c>
      <c r="C73" s="14" t="s">
        <v>67</v>
      </c>
      <c r="D73" s="14" t="s">
        <v>196</v>
      </c>
      <c r="E73" s="15">
        <f t="shared" si="22"/>
        <v>150</v>
      </c>
      <c r="F73" s="15">
        <f>VLOOKUP($A73,[2]Hoja1!$A$9:$AM$280,3,0)</f>
        <v>4500</v>
      </c>
      <c r="G73" s="15">
        <f>VLOOKUP($A73,[2]Hoja1!$A$9:$AM$280,8,0)</f>
        <v>0</v>
      </c>
      <c r="H73" s="15">
        <f>VLOOKUP($A73,[2]Hoja1!$A$9:$AM$280,5,0)+VLOOKUP($A73,[2]Hoja1!$A$9:$AM$280,7,0)</f>
        <v>0</v>
      </c>
      <c r="I73" s="15">
        <f>VLOOKUP($A73,[2]Hoja1!$A$9:$AM$280,4,0)+VLOOKUP($A73,[2]Hoja1!$A$9:$AM$280,6,0)</f>
        <v>0</v>
      </c>
      <c r="J73" s="15">
        <f>VLOOKUP($A73,[2]Hoja1!$A$9:$AM$280,9,0)+VLOOKUP($A73,[2]Hoja1!$A$9:$AM$280,10,0)+VLOOKUP($A73,[2]Hoja1!$A$9:$AM$280,11,0)+VLOOKUP($A73,[2]Hoja1!$A$9:$AM$280,13,0)</f>
        <v>6940</v>
      </c>
      <c r="K73" s="16">
        <f t="shared" si="23"/>
        <v>11440</v>
      </c>
      <c r="L73" s="15">
        <f>VLOOKUP($A73,[2]Hoja1!$A$9:$AM$280,36,0)</f>
        <v>1336.52</v>
      </c>
      <c r="M73" s="16">
        <f t="shared" si="24"/>
        <v>10103.48</v>
      </c>
    </row>
    <row r="74" spans="1:13" s="11" customFormat="1" ht="10.5" customHeight="1" x14ac:dyDescent="0.25">
      <c r="A74" s="12" t="s">
        <v>244</v>
      </c>
      <c r="B74" s="13" t="s">
        <v>245</v>
      </c>
      <c r="C74" s="14" t="s">
        <v>67</v>
      </c>
      <c r="D74" s="14" t="s">
        <v>196</v>
      </c>
      <c r="E74" s="15">
        <f t="shared" si="22"/>
        <v>150</v>
      </c>
      <c r="F74" s="15">
        <f>VLOOKUP($A74,[2]Hoja1!$A$9:$AM$280,3,0)</f>
        <v>4500</v>
      </c>
      <c r="G74" s="15">
        <f>VLOOKUP($A74,[2]Hoja1!$A$9:$AM$280,8,0)</f>
        <v>0</v>
      </c>
      <c r="H74" s="15">
        <f>VLOOKUP($A74,[2]Hoja1!$A$9:$AM$280,5,0)+VLOOKUP($A74,[2]Hoja1!$A$9:$AM$280,7,0)</f>
        <v>0</v>
      </c>
      <c r="I74" s="15">
        <f>VLOOKUP($A74,[2]Hoja1!$A$9:$AM$280,4,0)+VLOOKUP($A74,[2]Hoja1!$A$9:$AM$280,6,0)</f>
        <v>0</v>
      </c>
      <c r="J74" s="15">
        <f>VLOOKUP($A74,[2]Hoja1!$A$9:$AM$280,9,0)+VLOOKUP($A74,[2]Hoja1!$A$9:$AM$280,10,0)+VLOOKUP($A74,[2]Hoja1!$A$9:$AM$280,11,0)+VLOOKUP($A74,[2]Hoja1!$A$9:$AM$280,13,0)</f>
        <v>2500</v>
      </c>
      <c r="K74" s="16">
        <f t="shared" si="23"/>
        <v>7000</v>
      </c>
      <c r="L74" s="15">
        <f>VLOOKUP($A74,[2]Hoja1!$A$9:$AM$280,36,0)</f>
        <v>409.88</v>
      </c>
      <c r="M74" s="16">
        <f t="shared" si="24"/>
        <v>6590.12</v>
      </c>
    </row>
    <row r="75" spans="1:13" s="11" customFormat="1" ht="10.5" customHeight="1" x14ac:dyDescent="0.25">
      <c r="A75" s="12" t="s">
        <v>246</v>
      </c>
      <c r="B75" s="13" t="s">
        <v>247</v>
      </c>
      <c r="C75" s="14" t="s">
        <v>67</v>
      </c>
      <c r="D75" s="14" t="s">
        <v>196</v>
      </c>
      <c r="E75" s="15">
        <f t="shared" si="22"/>
        <v>150</v>
      </c>
      <c r="F75" s="15">
        <f>VLOOKUP($A75,[2]Hoja1!$A$9:$AM$280,3,0)</f>
        <v>4500</v>
      </c>
      <c r="G75" s="15">
        <f>VLOOKUP($A75,[2]Hoja1!$A$9:$AM$280,8,0)</f>
        <v>0</v>
      </c>
      <c r="H75" s="15">
        <f>VLOOKUP($A75,[2]Hoja1!$A$9:$AM$280,5,0)+VLOOKUP($A75,[2]Hoja1!$A$9:$AM$280,7,0)</f>
        <v>0</v>
      </c>
      <c r="I75" s="15">
        <f>VLOOKUP($A75,[2]Hoja1!$A$9:$AM$280,4,0)+VLOOKUP($A75,[2]Hoja1!$A$9:$AM$280,6,0)</f>
        <v>0</v>
      </c>
      <c r="J75" s="15">
        <f>VLOOKUP($A75,[2]Hoja1!$A$9:$AM$280,9,0)+VLOOKUP($A75,[2]Hoja1!$A$9:$AM$280,10,0)+VLOOKUP($A75,[2]Hoja1!$A$9:$AM$280,11,0)+VLOOKUP($A75,[2]Hoja1!$A$9:$AM$280,13,0)</f>
        <v>3100</v>
      </c>
      <c r="K75" s="16">
        <f t="shared" si="23"/>
        <v>7600</v>
      </c>
      <c r="L75" s="15">
        <f>VLOOKUP($A75,[2]Hoja1!$A$9:$AM$280,36,0)</f>
        <v>725.36</v>
      </c>
      <c r="M75" s="16">
        <f t="shared" si="24"/>
        <v>6874.64</v>
      </c>
    </row>
    <row r="76" spans="1:13" s="11" customFormat="1" ht="10.5" customHeight="1" x14ac:dyDescent="0.25">
      <c r="A76" s="12" t="s">
        <v>248</v>
      </c>
      <c r="B76" s="13" t="s">
        <v>249</v>
      </c>
      <c r="C76" s="14" t="s">
        <v>67</v>
      </c>
      <c r="D76" s="14" t="s">
        <v>196</v>
      </c>
      <c r="E76" s="15">
        <f t="shared" si="22"/>
        <v>150</v>
      </c>
      <c r="F76" s="15">
        <f>VLOOKUP($A76,[2]Hoja1!$A$9:$AM$280,3,0)</f>
        <v>4500</v>
      </c>
      <c r="G76" s="15">
        <f>VLOOKUP($A76,[2]Hoja1!$A$9:$AM$280,8,0)</f>
        <v>0</v>
      </c>
      <c r="H76" s="15">
        <f>VLOOKUP($A76,[2]Hoja1!$A$9:$AM$280,5,0)+VLOOKUP($A76,[2]Hoja1!$A$9:$AM$280,7,0)</f>
        <v>0</v>
      </c>
      <c r="I76" s="15">
        <f>VLOOKUP($A76,[2]Hoja1!$A$9:$AM$280,4,0)+VLOOKUP($A76,[2]Hoja1!$A$9:$AM$280,6,0)</f>
        <v>0</v>
      </c>
      <c r="J76" s="15">
        <f>VLOOKUP($A76,[2]Hoja1!$A$9:$AM$280,9,0)+VLOOKUP($A76,[2]Hoja1!$A$9:$AM$280,10,0)+VLOOKUP($A76,[2]Hoja1!$A$9:$AM$280,11,0)+VLOOKUP($A76,[2]Hoja1!$A$9:$AM$280,13,0)</f>
        <v>4040</v>
      </c>
      <c r="K76" s="16">
        <f t="shared" ref="K76:K77" si="25">SUM(F76:J76)</f>
        <v>8540</v>
      </c>
      <c r="L76" s="15">
        <f>VLOOKUP($A76,[2]Hoja1!$A$9:$AM$280,36,0)</f>
        <v>846.48</v>
      </c>
      <c r="M76" s="16">
        <f t="shared" ref="M76:M77" si="26">+K76-L76</f>
        <v>7693.52</v>
      </c>
    </row>
    <row r="77" spans="1:13" s="11" customFormat="1" ht="10.5" customHeight="1" x14ac:dyDescent="0.25">
      <c r="A77" s="12" t="s">
        <v>256</v>
      </c>
      <c r="B77" s="13" t="s">
        <v>257</v>
      </c>
      <c r="C77" s="14" t="s">
        <v>67</v>
      </c>
      <c r="D77" s="14" t="s">
        <v>196</v>
      </c>
      <c r="E77" s="15">
        <f t="shared" si="22"/>
        <v>150</v>
      </c>
      <c r="F77" s="15">
        <f>VLOOKUP($A77,[2]Hoja1!$A$9:$AM$280,3,0)</f>
        <v>4500</v>
      </c>
      <c r="G77" s="15">
        <f>VLOOKUP($A77,[2]Hoja1!$A$9:$AM$280,8,0)</f>
        <v>0</v>
      </c>
      <c r="H77" s="15">
        <f>VLOOKUP($A77,[2]Hoja1!$A$9:$AM$280,5,0)+VLOOKUP($A77,[2]Hoja1!$A$9:$AM$280,7,0)</f>
        <v>0</v>
      </c>
      <c r="I77" s="15">
        <f>VLOOKUP($A77,[2]Hoja1!$A$9:$AM$280,4,0)+VLOOKUP($A77,[2]Hoja1!$A$9:$AM$280,6,0)</f>
        <v>0</v>
      </c>
      <c r="J77" s="15">
        <f>VLOOKUP($A77,[2]Hoja1!$A$9:$AM$280,9,0)+VLOOKUP($A77,[2]Hoja1!$A$9:$AM$280,10,0)+VLOOKUP($A77,[2]Hoja1!$A$9:$AM$280,11,0)+VLOOKUP($A77,[2]Hoja1!$A$9:$AM$280,13,0)</f>
        <v>2500</v>
      </c>
      <c r="K77" s="16">
        <f t="shared" si="25"/>
        <v>7000</v>
      </c>
      <c r="L77" s="15">
        <f>VLOOKUP($A77,[2]Hoja1!$A$9:$AM$280,36,0)</f>
        <v>397.58</v>
      </c>
      <c r="M77" s="16">
        <f t="shared" si="26"/>
        <v>6602.42</v>
      </c>
    </row>
    <row r="78" spans="1:13" s="11" customFormat="1" ht="10.5" customHeight="1" x14ac:dyDescent="0.25">
      <c r="A78" s="12" t="s">
        <v>288</v>
      </c>
      <c r="B78" s="13" t="s">
        <v>289</v>
      </c>
      <c r="C78" s="14" t="s">
        <v>67</v>
      </c>
      <c r="D78" s="14" t="s">
        <v>196</v>
      </c>
      <c r="E78" s="15">
        <f t="shared" si="22"/>
        <v>150</v>
      </c>
      <c r="F78" s="15">
        <f>VLOOKUP($A78,[2]Hoja1!$A$9:$AM$280,3,0)</f>
        <v>4500</v>
      </c>
      <c r="G78" s="15">
        <f>VLOOKUP($A78,[2]Hoja1!$A$9:$AM$280,8,0)</f>
        <v>0</v>
      </c>
      <c r="H78" s="15">
        <f>VLOOKUP($A78,[2]Hoja1!$A$9:$AM$280,5,0)+VLOOKUP($A78,[2]Hoja1!$A$9:$AM$280,7,0)</f>
        <v>0</v>
      </c>
      <c r="I78" s="15">
        <f>VLOOKUP($A78,[2]Hoja1!$A$9:$AM$280,4,0)+VLOOKUP($A78,[2]Hoja1!$A$9:$AM$280,6,0)</f>
        <v>0</v>
      </c>
      <c r="J78" s="15">
        <f>VLOOKUP($A78,[2]Hoja1!$A$9:$AM$280,9,0)+VLOOKUP($A78,[2]Hoja1!$A$9:$AM$280,10,0)+VLOOKUP($A78,[2]Hoja1!$A$9:$AM$280,11,0)+VLOOKUP($A78,[2]Hoja1!$A$9:$AM$280,13,0)</f>
        <v>2500</v>
      </c>
      <c r="K78" s="16">
        <f t="shared" ref="K78:K81" si="27">SUM(F78:J78)</f>
        <v>7000</v>
      </c>
      <c r="L78" s="15">
        <f>VLOOKUP($A78,[2]Hoja1!$A$9:$AM$280,36,0)</f>
        <v>379.7</v>
      </c>
      <c r="M78" s="16">
        <f t="shared" ref="M78:M81" si="28">+K78-L78</f>
        <v>6620.3</v>
      </c>
    </row>
    <row r="79" spans="1:13" s="11" customFormat="1" ht="10.5" customHeight="1" x14ac:dyDescent="0.25">
      <c r="A79" s="12" t="s">
        <v>258</v>
      </c>
      <c r="B79" s="13" t="s">
        <v>259</v>
      </c>
      <c r="C79" s="14" t="s">
        <v>67</v>
      </c>
      <c r="D79" s="14" t="s">
        <v>196</v>
      </c>
      <c r="E79" s="15">
        <f t="shared" si="22"/>
        <v>150</v>
      </c>
      <c r="F79" s="15">
        <f>VLOOKUP($A79,[2]Hoja1!$A$9:$AM$280,3,0)</f>
        <v>4500</v>
      </c>
      <c r="G79" s="15">
        <f>VLOOKUP($A79,[2]Hoja1!$A$9:$AM$280,8,0)</f>
        <v>0</v>
      </c>
      <c r="H79" s="15">
        <f>VLOOKUP($A79,[2]Hoja1!$A$9:$AM$280,5,0)+VLOOKUP($A79,[2]Hoja1!$A$9:$AM$280,7,0)</f>
        <v>0</v>
      </c>
      <c r="I79" s="15">
        <f>VLOOKUP($A79,[2]Hoja1!$A$9:$AM$280,4,0)+VLOOKUP($A79,[2]Hoja1!$A$9:$AM$280,6,0)</f>
        <v>0</v>
      </c>
      <c r="J79" s="15">
        <f>VLOOKUP($A79,[2]Hoja1!$A$9:$AM$280,9,0)+VLOOKUP($A79,[2]Hoja1!$A$9:$AM$280,10,0)+VLOOKUP($A79,[2]Hoja1!$A$9:$AM$280,11,0)+VLOOKUP($A79,[2]Hoja1!$A$9:$AM$280,13,0)</f>
        <v>2800</v>
      </c>
      <c r="K79" s="16">
        <f t="shared" si="27"/>
        <v>7300</v>
      </c>
      <c r="L79" s="15">
        <f>VLOOKUP($A79,[2]Hoja1!$A$9:$AM$280,36,0)</f>
        <v>534.41999999999996</v>
      </c>
      <c r="M79" s="16">
        <f t="shared" si="28"/>
        <v>6765.58</v>
      </c>
    </row>
    <row r="80" spans="1:13" s="11" customFormat="1" ht="10.5" customHeight="1" x14ac:dyDescent="0.25">
      <c r="A80" s="12" t="s">
        <v>296</v>
      </c>
      <c r="B80" s="13" t="s">
        <v>297</v>
      </c>
      <c r="C80" s="14" t="s">
        <v>67</v>
      </c>
      <c r="D80" s="14" t="s">
        <v>196</v>
      </c>
      <c r="E80" s="15">
        <f t="shared" si="22"/>
        <v>150</v>
      </c>
      <c r="F80" s="15">
        <f>VLOOKUP($A80,[2]Hoja1!$A$9:$AM$280,3,0)</f>
        <v>4500</v>
      </c>
      <c r="G80" s="15">
        <f>VLOOKUP($A80,[2]Hoja1!$A$9:$AM$280,8,0)</f>
        <v>0</v>
      </c>
      <c r="H80" s="15">
        <f>VLOOKUP($A80,[2]Hoja1!$A$9:$AM$280,5,0)+VLOOKUP($A80,[2]Hoja1!$A$9:$AM$280,7,0)</f>
        <v>0</v>
      </c>
      <c r="I80" s="15">
        <f>VLOOKUP($A80,[2]Hoja1!$A$9:$AM$280,4,0)+VLOOKUP($A80,[2]Hoja1!$A$9:$AM$280,6,0)</f>
        <v>0</v>
      </c>
      <c r="J80" s="15">
        <f>VLOOKUP($A80,[2]Hoja1!$A$9:$AM$280,9,0)+VLOOKUP($A80,[2]Hoja1!$A$9:$AM$280,10,0)+VLOOKUP($A80,[2]Hoja1!$A$9:$AM$280,11,0)+VLOOKUP($A80,[2]Hoja1!$A$9:$AM$280,13,0)</f>
        <v>3566.66</v>
      </c>
      <c r="K80" s="16">
        <f t="shared" si="27"/>
        <v>8066.66</v>
      </c>
      <c r="L80" s="15">
        <f>VLOOKUP($A80,[2]Hoja1!$A$9:$AM$280,36,0)</f>
        <v>730.86</v>
      </c>
      <c r="M80" s="16">
        <f t="shared" si="28"/>
        <v>7335.8</v>
      </c>
    </row>
    <row r="81" spans="1:13" s="11" customFormat="1" ht="10.5" customHeight="1" x14ac:dyDescent="0.25">
      <c r="A81" s="12" t="s">
        <v>298</v>
      </c>
      <c r="B81" s="13" t="s">
        <v>299</v>
      </c>
      <c r="C81" s="14" t="s">
        <v>67</v>
      </c>
      <c r="D81" s="14" t="s">
        <v>196</v>
      </c>
      <c r="E81" s="15">
        <f t="shared" si="22"/>
        <v>150</v>
      </c>
      <c r="F81" s="15">
        <f>VLOOKUP($A81,[2]Hoja1!$A$9:$AM$280,3,0)</f>
        <v>4500</v>
      </c>
      <c r="G81" s="15">
        <f>VLOOKUP($A81,[2]Hoja1!$A$9:$AM$280,8,0)</f>
        <v>0</v>
      </c>
      <c r="H81" s="15">
        <f>VLOOKUP($A81,[2]Hoja1!$A$9:$AM$280,5,0)+VLOOKUP($A81,[2]Hoja1!$A$9:$AM$280,7,0)</f>
        <v>0</v>
      </c>
      <c r="I81" s="15">
        <f>VLOOKUP($A81,[2]Hoja1!$A$9:$AM$280,4,0)+VLOOKUP($A81,[2]Hoja1!$A$9:$AM$280,6,0)</f>
        <v>0</v>
      </c>
      <c r="J81" s="15">
        <f>VLOOKUP($A81,[2]Hoja1!$A$9:$AM$280,9,0)+VLOOKUP($A81,[2]Hoja1!$A$9:$AM$280,10,0)+VLOOKUP($A81,[2]Hoja1!$A$9:$AM$280,11,0)+VLOOKUP($A81,[2]Hoja1!$A$9:$AM$280,13,0)</f>
        <v>3266.66</v>
      </c>
      <c r="K81" s="16">
        <f t="shared" si="27"/>
        <v>7766.66</v>
      </c>
      <c r="L81" s="15">
        <f>VLOOKUP($A81,[2]Hoja1!$A$9:$AM$280,36,0)</f>
        <v>698.22</v>
      </c>
      <c r="M81" s="16">
        <f t="shared" si="28"/>
        <v>7068.44</v>
      </c>
    </row>
    <row r="82" spans="1:13" s="11" customFormat="1" ht="10.5" customHeight="1" x14ac:dyDescent="0.25">
      <c r="A82" s="12" t="s">
        <v>300</v>
      </c>
      <c r="B82" s="13" t="s">
        <v>301</v>
      </c>
      <c r="C82" s="14" t="s">
        <v>48</v>
      </c>
      <c r="D82" s="14" t="s">
        <v>196</v>
      </c>
      <c r="E82" s="15">
        <f>+F82/3</f>
        <v>142</v>
      </c>
      <c r="F82" s="15">
        <f>VLOOKUP($A82,[2]Hoja1!$A$9:$AM$280,3,0)</f>
        <v>426</v>
      </c>
      <c r="G82" s="15">
        <f>VLOOKUP($A82,[2]Hoja1!$A$9:$AM$280,8,0)</f>
        <v>58.36</v>
      </c>
      <c r="H82" s="15">
        <f>VLOOKUP($A82,[2]Hoja1!$A$9:$AM$280,5,0)+VLOOKUP($A82,[2]Hoja1!$A$9:$AM$280,7,0)</f>
        <v>8.17</v>
      </c>
      <c r="I82" s="15">
        <f>VLOOKUP($A82,[2]Hoja1!$A$9:$AM$280,4,0)+VLOOKUP($A82,[2]Hoja1!$A$9:$AM$280,6,0)</f>
        <v>23.34</v>
      </c>
      <c r="J82" s="15">
        <f>VLOOKUP($A82,[2]Hoja1!$A$9:$AM$280,9,0)+VLOOKUP($A82,[2]Hoja1!$A$9:$AM$280,10,0)+VLOOKUP($A82,[2]Hoja1!$A$9:$AM$280,11,0)+VLOOKUP($A82,[2]Hoja1!$A$9:$AM$280,13,0)</f>
        <v>0</v>
      </c>
      <c r="K82" s="16">
        <f t="shared" si="23"/>
        <v>515.87</v>
      </c>
      <c r="L82" s="15">
        <f>VLOOKUP($A82,[2]Hoja1!$A$9:$AM$280,36,0)</f>
        <v>-186.32</v>
      </c>
      <c r="M82" s="16">
        <f t="shared" si="24"/>
        <v>702.19</v>
      </c>
    </row>
    <row r="83" spans="1:13" s="11" customFormat="1" ht="10.5" customHeight="1" x14ac:dyDescent="0.25">
      <c r="A83" s="12"/>
      <c r="B83" s="17"/>
      <c r="C83" s="14"/>
      <c r="D83" s="14"/>
      <c r="E83" s="15"/>
      <c r="F83" s="15"/>
      <c r="G83" s="14"/>
      <c r="H83" s="14"/>
      <c r="I83" s="14"/>
      <c r="J83" s="14"/>
      <c r="K83" s="16"/>
      <c r="L83" s="16"/>
      <c r="M83" s="16"/>
    </row>
    <row r="84" spans="1:13" s="11" customFormat="1" ht="17.25" customHeight="1" x14ac:dyDescent="0.25">
      <c r="A84" s="6" t="s">
        <v>74</v>
      </c>
      <c r="B84" s="7"/>
      <c r="C84" s="8"/>
      <c r="D84" s="8"/>
      <c r="E84" s="9"/>
      <c r="F84" s="9"/>
      <c r="G84" s="8"/>
      <c r="H84" s="8"/>
      <c r="I84" s="8"/>
      <c r="J84" s="8"/>
      <c r="K84" s="10"/>
      <c r="L84" s="10"/>
      <c r="M84" s="10"/>
    </row>
    <row r="85" spans="1:13" s="11" customFormat="1" ht="10.5" customHeight="1" x14ac:dyDescent="0.2">
      <c r="A85" s="29" t="s">
        <v>165</v>
      </c>
      <c r="B85" s="17" t="s">
        <v>75</v>
      </c>
      <c r="C85" s="14" t="s">
        <v>76</v>
      </c>
      <c r="D85" s="14" t="s">
        <v>196</v>
      </c>
      <c r="E85" s="15">
        <f t="shared" ref="E85:E89" si="29">+F85/30</f>
        <v>177.82000000000002</v>
      </c>
      <c r="F85" s="15">
        <f>VLOOKUP($A85,[2]Hoja1!$A$9:$AM$280,3,0)</f>
        <v>5334.6</v>
      </c>
      <c r="G85" s="15">
        <f>VLOOKUP($A85,[2]Hoja1!$A$9:$AM$280,8,0)</f>
        <v>0</v>
      </c>
      <c r="H85" s="15">
        <f>VLOOKUP($A85,[2]Hoja1!$A$9:$AM$280,5,0)+VLOOKUP($A85,[2]Hoja1!$A$9:$AM$280,7,0)</f>
        <v>0</v>
      </c>
      <c r="I85" s="15">
        <f>VLOOKUP($A85,[2]Hoja1!$A$9:$AM$280,4,0)+VLOOKUP($A85,[2]Hoja1!$A$9:$AM$280,6,0)</f>
        <v>0</v>
      </c>
      <c r="J85" s="15">
        <f>VLOOKUP($A85,[2]Hoja1!$A$9:$AM$280,9,0)+VLOOKUP($A85,[2]Hoja1!$A$9:$AM$280,10,0)+VLOOKUP($A85,[2]Hoja1!$A$9:$AM$280,11,0)+VLOOKUP($A85,[2]Hoja1!$A$9:$AM$280,13,0)</f>
        <v>0</v>
      </c>
      <c r="K85" s="16">
        <f t="shared" ref="K85:K89" si="30">SUM(F85:J85)</f>
        <v>5334.6</v>
      </c>
      <c r="L85" s="15">
        <f>VLOOKUP($A85,[2]Hoja1!$A$9:$AM$280,36,0)</f>
        <v>168.66</v>
      </c>
      <c r="M85" s="16">
        <f t="shared" ref="M85:M89" si="31">+K85-L85</f>
        <v>5165.9400000000005</v>
      </c>
    </row>
    <row r="86" spans="1:13" s="11" customFormat="1" ht="10.5" customHeight="1" x14ac:dyDescent="0.2">
      <c r="A86" s="29" t="s">
        <v>161</v>
      </c>
      <c r="B86" s="17" t="s">
        <v>103</v>
      </c>
      <c r="C86" s="14" t="s">
        <v>76</v>
      </c>
      <c r="D86" s="14" t="s">
        <v>196</v>
      </c>
      <c r="E86" s="15">
        <f t="shared" si="29"/>
        <v>141.69999999999999</v>
      </c>
      <c r="F86" s="15">
        <f>VLOOKUP($A86,[2]Hoja1!$A$9:$AM$280,3,0)</f>
        <v>4251</v>
      </c>
      <c r="G86" s="15">
        <f>VLOOKUP($A86,[2]Hoja1!$A$9:$AM$280,8,0)</f>
        <v>0</v>
      </c>
      <c r="H86" s="15">
        <f>VLOOKUP($A86,[2]Hoja1!$A$9:$AM$280,5,0)+VLOOKUP($A86,[2]Hoja1!$A$9:$AM$280,7,0)</f>
        <v>0</v>
      </c>
      <c r="I86" s="15">
        <f>VLOOKUP($A86,[2]Hoja1!$A$9:$AM$280,4,0)+VLOOKUP($A86,[2]Hoja1!$A$9:$AM$280,6,0)</f>
        <v>0</v>
      </c>
      <c r="J86" s="15">
        <f>VLOOKUP($A86,[2]Hoja1!$A$9:$AM$280,9,0)+VLOOKUP($A86,[2]Hoja1!$A$9:$AM$280,10,0)+VLOOKUP($A86,[2]Hoja1!$A$9:$AM$280,11,0)+VLOOKUP($A86,[2]Hoja1!$A$9:$AM$280,13,0)</f>
        <v>0</v>
      </c>
      <c r="K86" s="16">
        <f t="shared" si="30"/>
        <v>4251</v>
      </c>
      <c r="L86" s="15">
        <f>VLOOKUP($A86,[2]Hoja1!$A$9:$AM$280,36,0)</f>
        <v>-133.86000000000001</v>
      </c>
      <c r="M86" s="16">
        <f t="shared" si="31"/>
        <v>4384.8599999999997</v>
      </c>
    </row>
    <row r="87" spans="1:13" s="11" customFormat="1" ht="10.5" customHeight="1" x14ac:dyDescent="0.2">
      <c r="A87" s="29" t="s">
        <v>122</v>
      </c>
      <c r="B87" s="17" t="s">
        <v>77</v>
      </c>
      <c r="C87" s="14" t="s">
        <v>76</v>
      </c>
      <c r="D87" s="14" t="s">
        <v>196</v>
      </c>
      <c r="E87" s="15">
        <f t="shared" si="29"/>
        <v>141.69999999999999</v>
      </c>
      <c r="F87" s="15">
        <f>VLOOKUP($A87,[2]Hoja1!$A$9:$AM$280,3,0)</f>
        <v>4251</v>
      </c>
      <c r="G87" s="15">
        <f>VLOOKUP($A87,[2]Hoja1!$A$9:$AM$280,8,0)</f>
        <v>0</v>
      </c>
      <c r="H87" s="15">
        <f>VLOOKUP($A87,[2]Hoja1!$A$9:$AM$280,5,0)+VLOOKUP($A87,[2]Hoja1!$A$9:$AM$280,7,0)</f>
        <v>0</v>
      </c>
      <c r="I87" s="15">
        <f>VLOOKUP($A87,[2]Hoja1!$A$9:$AM$280,4,0)+VLOOKUP($A87,[2]Hoja1!$A$9:$AM$280,6,0)</f>
        <v>0</v>
      </c>
      <c r="J87" s="15">
        <f>VLOOKUP($A87,[2]Hoja1!$A$9:$AM$280,9,0)+VLOOKUP($A87,[2]Hoja1!$A$9:$AM$280,10,0)+VLOOKUP($A87,[2]Hoja1!$A$9:$AM$280,11,0)+VLOOKUP($A87,[2]Hoja1!$A$9:$AM$280,13,0)</f>
        <v>0</v>
      </c>
      <c r="K87" s="16">
        <f t="shared" si="30"/>
        <v>4251</v>
      </c>
      <c r="L87" s="15">
        <f>VLOOKUP($A87,[2]Hoja1!$A$9:$AM$280,36,0)</f>
        <v>-133.86000000000001</v>
      </c>
      <c r="M87" s="16">
        <f t="shared" si="31"/>
        <v>4384.8599999999997</v>
      </c>
    </row>
    <row r="88" spans="1:13" s="11" customFormat="1" ht="10.5" customHeight="1" x14ac:dyDescent="0.2">
      <c r="A88" s="29" t="s">
        <v>125</v>
      </c>
      <c r="B88" s="17" t="s">
        <v>78</v>
      </c>
      <c r="C88" s="14" t="s">
        <v>76</v>
      </c>
      <c r="D88" s="14" t="s">
        <v>196</v>
      </c>
      <c r="E88" s="15">
        <f t="shared" si="29"/>
        <v>141.69999999999999</v>
      </c>
      <c r="F88" s="15">
        <f>VLOOKUP($A88,[2]Hoja1!$A$9:$AM$280,3,0)</f>
        <v>4251</v>
      </c>
      <c r="G88" s="15">
        <f>VLOOKUP($A88,[2]Hoja1!$A$9:$AM$280,8,0)</f>
        <v>0</v>
      </c>
      <c r="H88" s="15">
        <f>VLOOKUP($A88,[2]Hoja1!$A$9:$AM$280,5,0)+VLOOKUP($A88,[2]Hoja1!$A$9:$AM$280,7,0)</f>
        <v>0</v>
      </c>
      <c r="I88" s="15">
        <f>VLOOKUP($A88,[2]Hoja1!$A$9:$AM$280,4,0)+VLOOKUP($A88,[2]Hoja1!$A$9:$AM$280,6,0)</f>
        <v>0</v>
      </c>
      <c r="J88" s="15">
        <f>VLOOKUP($A88,[2]Hoja1!$A$9:$AM$280,9,0)+VLOOKUP($A88,[2]Hoja1!$A$9:$AM$280,10,0)+VLOOKUP($A88,[2]Hoja1!$A$9:$AM$280,11,0)+VLOOKUP($A88,[2]Hoja1!$A$9:$AM$280,13,0)</f>
        <v>0</v>
      </c>
      <c r="K88" s="16">
        <f t="shared" si="30"/>
        <v>4251</v>
      </c>
      <c r="L88" s="15">
        <f>VLOOKUP($A88,[2]Hoja1!$A$9:$AM$280,36,0)</f>
        <v>-133.86000000000001</v>
      </c>
      <c r="M88" s="16">
        <f t="shared" si="31"/>
        <v>4384.8599999999997</v>
      </c>
    </row>
    <row r="89" spans="1:13" s="11" customFormat="1" ht="10.5" customHeight="1" x14ac:dyDescent="0.2">
      <c r="A89" s="29" t="s">
        <v>188</v>
      </c>
      <c r="B89" s="17" t="s">
        <v>184</v>
      </c>
      <c r="C89" s="14" t="s">
        <v>76</v>
      </c>
      <c r="D89" s="14" t="s">
        <v>196</v>
      </c>
      <c r="E89" s="15">
        <f t="shared" si="29"/>
        <v>250</v>
      </c>
      <c r="F89" s="15">
        <f>VLOOKUP($A89,[2]Hoja1!$A$9:$AM$280,3,0)</f>
        <v>7500</v>
      </c>
      <c r="G89" s="15">
        <f>VLOOKUP($A89,[2]Hoja1!$A$9:$AM$280,8,0)</f>
        <v>0</v>
      </c>
      <c r="H89" s="15">
        <f>VLOOKUP($A89,[2]Hoja1!$A$9:$AM$280,5,0)+VLOOKUP($A89,[2]Hoja1!$A$9:$AM$280,7,0)</f>
        <v>0</v>
      </c>
      <c r="I89" s="15">
        <f>VLOOKUP($A89,[2]Hoja1!$A$9:$AM$280,4,0)+VLOOKUP($A89,[2]Hoja1!$A$9:$AM$280,6,0)</f>
        <v>0</v>
      </c>
      <c r="J89" s="15">
        <f>VLOOKUP($A89,[2]Hoja1!$A$9:$AM$280,9,0)+VLOOKUP($A89,[2]Hoja1!$A$9:$AM$280,10,0)+VLOOKUP($A89,[2]Hoja1!$A$9:$AM$280,11,0)+VLOOKUP($A89,[2]Hoja1!$A$9:$AM$280,13,0)</f>
        <v>2395.58</v>
      </c>
      <c r="K89" s="16">
        <f t="shared" si="30"/>
        <v>9895.58</v>
      </c>
      <c r="L89" s="15">
        <f>VLOOKUP($A89,[2]Hoja1!$A$9:$AM$280,36,0)</f>
        <v>1103.08</v>
      </c>
      <c r="M89" s="16">
        <f t="shared" si="31"/>
        <v>8792.5</v>
      </c>
    </row>
    <row r="90" spans="1:13" s="11" customFormat="1" ht="10.5" customHeight="1" x14ac:dyDescent="0.25">
      <c r="A90" s="12"/>
      <c r="B90" s="17"/>
      <c r="C90" s="14"/>
      <c r="D90" s="14"/>
      <c r="E90" s="15"/>
      <c r="F90" s="15"/>
      <c r="G90" s="14"/>
      <c r="H90" s="14"/>
      <c r="I90" s="14"/>
      <c r="J90" s="14"/>
      <c r="K90" s="16"/>
      <c r="L90" s="16"/>
      <c r="M90" s="16"/>
    </row>
    <row r="91" spans="1:13" s="11" customFormat="1" ht="17.25" customHeight="1" x14ac:dyDescent="0.25">
      <c r="A91" s="6" t="s">
        <v>79</v>
      </c>
      <c r="B91" s="7"/>
      <c r="C91" s="8"/>
      <c r="D91" s="8"/>
      <c r="E91" s="9"/>
      <c r="F91" s="9"/>
      <c r="G91" s="8"/>
      <c r="H91" s="8"/>
      <c r="I91" s="8"/>
      <c r="J91" s="8"/>
      <c r="K91" s="10"/>
      <c r="L91" s="10"/>
      <c r="M91" s="10"/>
    </row>
    <row r="92" spans="1:13" s="11" customFormat="1" ht="12" customHeight="1" x14ac:dyDescent="0.25">
      <c r="A92" s="22" t="s">
        <v>80</v>
      </c>
      <c r="B92" s="13" t="s">
        <v>81</v>
      </c>
      <c r="C92" s="23" t="s">
        <v>17</v>
      </c>
      <c r="D92" s="23" t="s">
        <v>18</v>
      </c>
      <c r="E92" s="15">
        <f t="shared" ref="E92:E99" si="32">+F92/30</f>
        <v>214.35</v>
      </c>
      <c r="F92" s="15">
        <f>VLOOKUP($A92,[2]Hoja1!$A$9:$AM$280,3,0)</f>
        <v>6430.5</v>
      </c>
      <c r="G92" s="15">
        <f>VLOOKUP($A92,[2]Hoja1!$A$9:$AM$280,8,0)</f>
        <v>0</v>
      </c>
      <c r="H92" s="15">
        <f>VLOOKUP($A92,[2]Hoja1!$A$9:$AM$280,5,0)+VLOOKUP($A92,[2]Hoja1!$A$9:$AM$280,7,0)</f>
        <v>0</v>
      </c>
      <c r="I92" s="15">
        <f>VLOOKUP($A92,[2]Hoja1!$A$9:$AM$280,4,0)+VLOOKUP($A92,[2]Hoja1!$A$9:$AM$280,6,0)</f>
        <v>0</v>
      </c>
      <c r="J92" s="15">
        <f>VLOOKUP($A92,[2]Hoja1!$A$9:$AM$280,9,0)+VLOOKUP($A92,[2]Hoja1!$A$9:$AM$280,10,0)+VLOOKUP($A92,[2]Hoja1!$A$9:$AM$280,11,0)+VLOOKUP($A92,[2]Hoja1!$A$9:$AM$280,13,0)</f>
        <v>1000</v>
      </c>
      <c r="K92" s="16">
        <f t="shared" ref="K92:K99" si="33">SUM(F92:J92)</f>
        <v>7430.5</v>
      </c>
      <c r="L92" s="15">
        <f>VLOOKUP($A92,[2]Hoja1!$A$9:$AM$280,36,0)</f>
        <v>3645.91</v>
      </c>
      <c r="M92" s="16">
        <f t="shared" ref="M92:M99" si="34">+K92-L92</f>
        <v>3784.59</v>
      </c>
    </row>
    <row r="93" spans="1:13" s="11" customFormat="1" ht="10.5" customHeight="1" x14ac:dyDescent="0.25">
      <c r="A93" s="22" t="s">
        <v>82</v>
      </c>
      <c r="B93" s="13" t="s">
        <v>83</v>
      </c>
      <c r="C93" s="23" t="s">
        <v>17</v>
      </c>
      <c r="D93" s="23" t="s">
        <v>18</v>
      </c>
      <c r="E93" s="15">
        <f t="shared" si="32"/>
        <v>305.60000000000002</v>
      </c>
      <c r="F93" s="15">
        <f>VLOOKUP($A93,[2]Hoja1!$A$9:$AM$280,3,0)</f>
        <v>9168</v>
      </c>
      <c r="G93" s="15">
        <f>VLOOKUP($A93,[2]Hoja1!$A$9:$AM$280,8,0)</f>
        <v>0</v>
      </c>
      <c r="H93" s="15">
        <f>VLOOKUP($A93,[2]Hoja1!$A$9:$AM$280,5,0)+VLOOKUP($A93,[2]Hoja1!$A$9:$AM$280,7,0)</f>
        <v>0</v>
      </c>
      <c r="I93" s="15">
        <f>VLOOKUP($A93,[2]Hoja1!$A$9:$AM$280,4,0)+VLOOKUP($A93,[2]Hoja1!$A$9:$AM$280,6,0)</f>
        <v>0</v>
      </c>
      <c r="J93" s="15">
        <f>VLOOKUP($A93,[2]Hoja1!$A$9:$AM$280,9,0)+VLOOKUP($A93,[2]Hoja1!$A$9:$AM$280,10,0)+VLOOKUP($A93,[2]Hoja1!$A$9:$AM$280,11,0)+VLOOKUP($A93,[2]Hoja1!$A$9:$AM$280,13,0)</f>
        <v>0</v>
      </c>
      <c r="K93" s="16">
        <f t="shared" si="33"/>
        <v>9168</v>
      </c>
      <c r="L93" s="15">
        <f>VLOOKUP($A93,[2]Hoja1!$A$9:$AM$280,36,0)</f>
        <v>2022.6</v>
      </c>
      <c r="M93" s="16">
        <f t="shared" si="34"/>
        <v>7145.4</v>
      </c>
    </row>
    <row r="94" spans="1:13" s="11" customFormat="1" ht="10.5" customHeight="1" x14ac:dyDescent="0.25">
      <c r="A94" s="22" t="s">
        <v>166</v>
      </c>
      <c r="B94" s="13" t="s">
        <v>84</v>
      </c>
      <c r="C94" s="23" t="s">
        <v>17</v>
      </c>
      <c r="D94" s="23" t="s">
        <v>196</v>
      </c>
      <c r="E94" s="15">
        <f t="shared" si="32"/>
        <v>333.33</v>
      </c>
      <c r="F94" s="15">
        <f>VLOOKUP($A94,[2]Hoja1!$A$9:$AM$280,3,0)</f>
        <v>9999.9</v>
      </c>
      <c r="G94" s="15">
        <f>VLOOKUP($A94,[2]Hoja1!$A$9:$AM$280,8,0)</f>
        <v>0</v>
      </c>
      <c r="H94" s="15">
        <f>VLOOKUP($A94,[2]Hoja1!$A$9:$AM$280,5,0)+VLOOKUP($A94,[2]Hoja1!$A$9:$AM$280,7,0)</f>
        <v>0</v>
      </c>
      <c r="I94" s="15">
        <f>VLOOKUP($A94,[2]Hoja1!$A$9:$AM$280,4,0)+VLOOKUP($A94,[2]Hoja1!$A$9:$AM$280,6,0)</f>
        <v>0</v>
      </c>
      <c r="J94" s="15">
        <f>VLOOKUP($A94,[2]Hoja1!$A$9:$AM$280,9,0)+VLOOKUP($A94,[2]Hoja1!$A$9:$AM$280,10,0)+VLOOKUP($A94,[2]Hoja1!$A$9:$AM$280,11,0)+VLOOKUP($A94,[2]Hoja1!$A$9:$AM$280,13,0)</f>
        <v>4614.72</v>
      </c>
      <c r="K94" s="16">
        <f t="shared" si="33"/>
        <v>14614.619999999999</v>
      </c>
      <c r="L94" s="15">
        <f>VLOOKUP($A94,[2]Hoja1!$A$9:$AM$280,36,0)</f>
        <v>2104.16</v>
      </c>
      <c r="M94" s="16">
        <f t="shared" si="34"/>
        <v>12510.46</v>
      </c>
    </row>
    <row r="95" spans="1:13" s="11" customFormat="1" ht="10.5" customHeight="1" x14ac:dyDescent="0.25">
      <c r="A95" s="22" t="s">
        <v>207</v>
      </c>
      <c r="B95" s="13" t="s">
        <v>208</v>
      </c>
      <c r="C95" s="23" t="s">
        <v>17</v>
      </c>
      <c r="D95" s="23" t="s">
        <v>196</v>
      </c>
      <c r="E95" s="15">
        <f t="shared" si="32"/>
        <v>150</v>
      </c>
      <c r="F95" s="15">
        <f>VLOOKUP($A95,[2]Hoja1!$A$9:$AM$280,3,0)</f>
        <v>4500</v>
      </c>
      <c r="G95" s="15">
        <f>VLOOKUP($A95,[2]Hoja1!$A$9:$AM$280,8,0)</f>
        <v>0</v>
      </c>
      <c r="H95" s="15">
        <f>VLOOKUP($A95,[2]Hoja1!$A$9:$AM$280,5,0)+VLOOKUP($A95,[2]Hoja1!$A$9:$AM$280,7,0)</f>
        <v>0</v>
      </c>
      <c r="I95" s="15">
        <f>VLOOKUP($A95,[2]Hoja1!$A$9:$AM$280,4,0)+VLOOKUP($A95,[2]Hoja1!$A$9:$AM$280,6,0)</f>
        <v>0</v>
      </c>
      <c r="J95" s="15">
        <f>VLOOKUP($A95,[2]Hoja1!$A$9:$AM$280,9,0)+VLOOKUP($A95,[2]Hoja1!$A$9:$AM$280,10,0)+VLOOKUP($A95,[2]Hoja1!$A$9:$AM$280,11,0)+VLOOKUP($A95,[2]Hoja1!$A$9:$AM$280,13,0)</f>
        <v>2500</v>
      </c>
      <c r="K95" s="16">
        <f t="shared" si="33"/>
        <v>7000</v>
      </c>
      <c r="L95" s="15">
        <f>VLOOKUP($A95,[2]Hoja1!$A$9:$AM$280,36,0)</f>
        <v>424.96</v>
      </c>
      <c r="M95" s="16">
        <f t="shared" si="34"/>
        <v>6575.04</v>
      </c>
    </row>
    <row r="96" spans="1:13" s="11" customFormat="1" ht="10.5" customHeight="1" x14ac:dyDescent="0.25">
      <c r="A96" s="22" t="s">
        <v>209</v>
      </c>
      <c r="B96" s="13" t="s">
        <v>210</v>
      </c>
      <c r="C96" s="23" t="s">
        <v>17</v>
      </c>
      <c r="D96" s="23" t="s">
        <v>196</v>
      </c>
      <c r="E96" s="15">
        <f t="shared" si="32"/>
        <v>150</v>
      </c>
      <c r="F96" s="15">
        <f>VLOOKUP($A96,[2]Hoja1!$A$9:$AM$280,3,0)</f>
        <v>4500</v>
      </c>
      <c r="G96" s="15">
        <f>VLOOKUP($A96,[2]Hoja1!$A$9:$AM$280,8,0)</f>
        <v>0</v>
      </c>
      <c r="H96" s="15">
        <f>VLOOKUP($A96,[2]Hoja1!$A$9:$AM$280,5,0)+VLOOKUP($A96,[2]Hoja1!$A$9:$AM$280,7,0)</f>
        <v>0</v>
      </c>
      <c r="I96" s="15">
        <f>VLOOKUP($A96,[2]Hoja1!$A$9:$AM$280,4,0)+VLOOKUP($A96,[2]Hoja1!$A$9:$AM$280,6,0)</f>
        <v>0</v>
      </c>
      <c r="J96" s="15">
        <f>VLOOKUP($A96,[2]Hoja1!$A$9:$AM$280,9,0)+VLOOKUP($A96,[2]Hoja1!$A$9:$AM$280,10,0)+VLOOKUP($A96,[2]Hoja1!$A$9:$AM$280,11,0)+VLOOKUP($A96,[2]Hoja1!$A$9:$AM$280,13,0)</f>
        <v>2500</v>
      </c>
      <c r="K96" s="16">
        <f t="shared" si="33"/>
        <v>7000</v>
      </c>
      <c r="L96" s="15">
        <f>VLOOKUP($A96,[2]Hoja1!$A$9:$AM$280,36,0)</f>
        <v>424.96</v>
      </c>
      <c r="M96" s="16">
        <f t="shared" si="34"/>
        <v>6575.04</v>
      </c>
    </row>
    <row r="97" spans="1:13" s="11" customFormat="1" ht="10.5" customHeight="1" x14ac:dyDescent="0.25">
      <c r="A97" s="22" t="s">
        <v>215</v>
      </c>
      <c r="B97" s="13" t="s">
        <v>216</v>
      </c>
      <c r="C97" s="23" t="s">
        <v>17</v>
      </c>
      <c r="D97" s="23" t="s">
        <v>196</v>
      </c>
      <c r="E97" s="15">
        <f t="shared" si="32"/>
        <v>150</v>
      </c>
      <c r="F97" s="15">
        <f>VLOOKUP($A97,[2]Hoja1!$A$9:$AM$280,3,0)</f>
        <v>4500</v>
      </c>
      <c r="G97" s="15">
        <f>VLOOKUP($A97,[2]Hoja1!$A$9:$AM$280,8,0)</f>
        <v>0</v>
      </c>
      <c r="H97" s="15">
        <f>VLOOKUP($A97,[2]Hoja1!$A$9:$AM$280,5,0)+VLOOKUP($A97,[2]Hoja1!$A$9:$AM$280,7,0)</f>
        <v>0</v>
      </c>
      <c r="I97" s="15">
        <f>VLOOKUP($A97,[2]Hoja1!$A$9:$AM$280,4,0)+VLOOKUP($A97,[2]Hoja1!$A$9:$AM$280,6,0)</f>
        <v>0</v>
      </c>
      <c r="J97" s="15">
        <f>VLOOKUP($A97,[2]Hoja1!$A$9:$AM$280,9,0)+VLOOKUP($A97,[2]Hoja1!$A$9:$AM$280,10,0)+VLOOKUP($A97,[2]Hoja1!$A$9:$AM$280,11,0)+VLOOKUP($A97,[2]Hoja1!$A$9:$AM$280,13,0)</f>
        <v>2500</v>
      </c>
      <c r="K97" s="16">
        <f t="shared" si="33"/>
        <v>7000</v>
      </c>
      <c r="L97" s="15">
        <f>VLOOKUP($A97,[2]Hoja1!$A$9:$AM$280,36,0)</f>
        <v>438.5</v>
      </c>
      <c r="M97" s="16">
        <f t="shared" si="34"/>
        <v>6561.5</v>
      </c>
    </row>
    <row r="98" spans="1:13" s="11" customFormat="1" ht="10.5" customHeight="1" x14ac:dyDescent="0.25">
      <c r="A98" s="22" t="s">
        <v>217</v>
      </c>
      <c r="B98" s="13" t="s">
        <v>218</v>
      </c>
      <c r="C98" s="23" t="s">
        <v>17</v>
      </c>
      <c r="D98" s="23" t="s">
        <v>196</v>
      </c>
      <c r="E98" s="15">
        <f t="shared" si="32"/>
        <v>150</v>
      </c>
      <c r="F98" s="15">
        <f>VLOOKUP($A98,[2]Hoja1!$A$9:$AM$280,3,0)</f>
        <v>4500</v>
      </c>
      <c r="G98" s="15">
        <f>VLOOKUP($A98,[2]Hoja1!$A$9:$AM$280,8,0)</f>
        <v>0</v>
      </c>
      <c r="H98" s="15">
        <f>VLOOKUP($A98,[2]Hoja1!$A$9:$AM$280,5,0)+VLOOKUP($A98,[2]Hoja1!$A$9:$AM$280,7,0)</f>
        <v>0</v>
      </c>
      <c r="I98" s="15">
        <f>VLOOKUP($A98,[2]Hoja1!$A$9:$AM$280,4,0)+VLOOKUP($A98,[2]Hoja1!$A$9:$AM$280,6,0)</f>
        <v>0</v>
      </c>
      <c r="J98" s="15">
        <f>VLOOKUP($A98,[2]Hoja1!$A$9:$AM$280,9,0)+VLOOKUP($A98,[2]Hoja1!$A$9:$AM$280,10,0)+VLOOKUP($A98,[2]Hoja1!$A$9:$AM$280,11,0)+VLOOKUP($A98,[2]Hoja1!$A$9:$AM$280,13,0)</f>
        <v>2500</v>
      </c>
      <c r="K98" s="16">
        <f t="shared" si="33"/>
        <v>7000</v>
      </c>
      <c r="L98" s="15">
        <f>VLOOKUP($A98,[2]Hoja1!$A$9:$AM$280,36,0)</f>
        <v>409.88</v>
      </c>
      <c r="M98" s="16">
        <f t="shared" si="34"/>
        <v>6590.12</v>
      </c>
    </row>
    <row r="99" spans="1:13" s="11" customFormat="1" ht="10.5" customHeight="1" x14ac:dyDescent="0.25">
      <c r="A99" s="22" t="s">
        <v>203</v>
      </c>
      <c r="B99" s="13" t="s">
        <v>202</v>
      </c>
      <c r="C99" s="23" t="s">
        <v>136</v>
      </c>
      <c r="D99" s="23" t="s">
        <v>196</v>
      </c>
      <c r="E99" s="15">
        <f t="shared" si="32"/>
        <v>348</v>
      </c>
      <c r="F99" s="15">
        <f>VLOOKUP($A99,[2]Hoja1!$A$9:$AM$280,3,0)</f>
        <v>10440</v>
      </c>
      <c r="G99" s="15">
        <f>VLOOKUP($A99,[2]Hoja1!$A$9:$AM$280,8,0)</f>
        <v>0</v>
      </c>
      <c r="H99" s="15">
        <f>VLOOKUP($A99,[2]Hoja1!$A$9:$AM$280,5,0)+VLOOKUP($A99,[2]Hoja1!$A$9:$AM$280,7,0)</f>
        <v>0</v>
      </c>
      <c r="I99" s="15">
        <f>VLOOKUP($A99,[2]Hoja1!$A$9:$AM$280,4,0)+VLOOKUP($A99,[2]Hoja1!$A$9:$AM$280,6,0)</f>
        <v>0</v>
      </c>
      <c r="J99" s="15">
        <f>VLOOKUP($A99,[2]Hoja1!$A$9:$AM$280,9,0)+VLOOKUP($A99,[2]Hoja1!$A$9:$AM$280,10,0)+VLOOKUP($A99,[2]Hoja1!$A$9:$AM$280,11,0)+VLOOKUP($A99,[2]Hoja1!$A$9:$AM$280,13,0)</f>
        <v>6989.48</v>
      </c>
      <c r="K99" s="16">
        <f t="shared" si="33"/>
        <v>17429.48</v>
      </c>
      <c r="L99" s="15">
        <f>VLOOKUP($A99,[2]Hoja1!$A$9:$AM$280,36,0)</f>
        <v>2800.68</v>
      </c>
      <c r="M99" s="16">
        <f t="shared" si="34"/>
        <v>14628.8</v>
      </c>
    </row>
    <row r="101" spans="1:13" s="11" customFormat="1" ht="10.5" customHeight="1" x14ac:dyDescent="0.25">
      <c r="A101" s="12"/>
      <c r="B101" s="17"/>
      <c r="C101" s="14"/>
      <c r="D101" s="14"/>
      <c r="E101" s="15"/>
      <c r="F101" s="15"/>
      <c r="G101" s="14"/>
      <c r="H101" s="14"/>
      <c r="I101" s="14"/>
      <c r="J101" s="14"/>
      <c r="K101" s="16"/>
      <c r="L101" s="16"/>
      <c r="M101" s="16"/>
    </row>
    <row r="102" spans="1:13" s="11" customFormat="1" ht="17.25" customHeight="1" x14ac:dyDescent="0.25">
      <c r="A102" s="6" t="s">
        <v>142</v>
      </c>
      <c r="B102" s="7"/>
      <c r="C102" s="8"/>
      <c r="D102" s="8"/>
      <c r="E102" s="9"/>
      <c r="F102" s="9"/>
      <c r="G102" s="8"/>
      <c r="H102" s="8"/>
      <c r="I102" s="8"/>
      <c r="J102" s="8"/>
      <c r="K102" s="10"/>
      <c r="L102" s="10"/>
      <c r="M102" s="10"/>
    </row>
    <row r="103" spans="1:13" s="11" customFormat="1" ht="10.5" customHeight="1" x14ac:dyDescent="0.25">
      <c r="A103" s="22" t="s">
        <v>219</v>
      </c>
      <c r="B103" s="13" t="s">
        <v>220</v>
      </c>
      <c r="C103" s="23" t="s">
        <v>221</v>
      </c>
      <c r="D103" s="23" t="s">
        <v>18</v>
      </c>
      <c r="E103" s="15">
        <f t="shared" ref="E103" si="35">+F103/30</f>
        <v>348</v>
      </c>
      <c r="F103" s="15">
        <f>VLOOKUP($A103,[2]Hoja1!$A$9:$AM$280,3,0)</f>
        <v>10440</v>
      </c>
      <c r="G103" s="15">
        <f>VLOOKUP($A103,[2]Hoja1!$A$9:$AM$280,8,0)</f>
        <v>0</v>
      </c>
      <c r="H103" s="15">
        <f>VLOOKUP($A103,[2]Hoja1!$A$9:$AM$280,5,0)+VLOOKUP($A103,[2]Hoja1!$A$9:$AM$280,7,0)</f>
        <v>0</v>
      </c>
      <c r="I103" s="15">
        <f>VLOOKUP($A103,[2]Hoja1!$A$9:$AM$280,4,0)+VLOOKUP($A103,[2]Hoja1!$A$9:$AM$280,6,0)</f>
        <v>0</v>
      </c>
      <c r="J103" s="15">
        <f>VLOOKUP($A103,[2]Hoja1!$A$9:$AM$280,9,0)+VLOOKUP($A103,[2]Hoja1!$A$9:$AM$280,10,0)+VLOOKUP($A103,[2]Hoja1!$A$9:$AM$280,11,0)+VLOOKUP($A103,[2]Hoja1!$A$9:$AM$280,13,0)</f>
        <v>6989.48</v>
      </c>
      <c r="K103" s="16">
        <f>SUM(F103:J103)</f>
        <v>17429.48</v>
      </c>
      <c r="L103" s="15">
        <f>VLOOKUP($A103,[2]Hoja1!$A$9:$AM$280,36,0)</f>
        <v>2658.22</v>
      </c>
      <c r="M103" s="16">
        <f>+K103-L103</f>
        <v>14771.26</v>
      </c>
    </row>
    <row r="104" spans="1:13" s="11" customFormat="1" ht="10.5" customHeight="1" x14ac:dyDescent="0.25">
      <c r="A104" s="12"/>
      <c r="B104" s="17"/>
      <c r="C104" s="14"/>
      <c r="D104" s="14"/>
      <c r="E104" s="15"/>
      <c r="F104" s="15"/>
      <c r="G104" s="14"/>
      <c r="H104" s="14"/>
      <c r="I104" s="14"/>
      <c r="J104" s="14"/>
      <c r="K104" s="16"/>
      <c r="L104" s="16"/>
      <c r="M104" s="16"/>
    </row>
    <row r="105" spans="1:13" s="11" customFormat="1" ht="17.25" customHeight="1" x14ac:dyDescent="0.25">
      <c r="A105" s="6" t="s">
        <v>85</v>
      </c>
      <c r="B105" s="7"/>
      <c r="C105" s="8"/>
      <c r="D105" s="8"/>
      <c r="E105" s="9"/>
      <c r="F105" s="9"/>
      <c r="G105" s="8"/>
      <c r="H105" s="8"/>
      <c r="I105" s="8"/>
      <c r="J105" s="8"/>
      <c r="K105" s="10"/>
      <c r="L105" s="10"/>
      <c r="M105" s="10"/>
    </row>
    <row r="106" spans="1:13" s="11" customFormat="1" ht="10.5" customHeight="1" x14ac:dyDescent="0.25">
      <c r="A106" s="22" t="s">
        <v>86</v>
      </c>
      <c r="B106" s="13" t="s">
        <v>87</v>
      </c>
      <c r="C106" s="23" t="s">
        <v>88</v>
      </c>
      <c r="D106" s="23" t="s">
        <v>18</v>
      </c>
      <c r="E106" s="15">
        <f t="shared" ref="E106:E108" si="36">+F106/30</f>
        <v>263.94</v>
      </c>
      <c r="F106" s="15">
        <f>VLOOKUP($A106,[2]Hoja1!$A$9:$AM$280,3,0)</f>
        <v>7918.2</v>
      </c>
      <c r="G106" s="15">
        <f>VLOOKUP($A106,[2]Hoja1!$A$9:$AM$280,8,0)</f>
        <v>0</v>
      </c>
      <c r="H106" s="15">
        <f>VLOOKUP($A106,[2]Hoja1!$A$9:$AM$280,5,0)+VLOOKUP($A106,[2]Hoja1!$A$9:$AM$280,7,0)</f>
        <v>0</v>
      </c>
      <c r="I106" s="15">
        <f>VLOOKUP($A106,[2]Hoja1!$A$9:$AM$280,4,0)+VLOOKUP($A106,[2]Hoja1!$A$9:$AM$280,6,0)</f>
        <v>0</v>
      </c>
      <c r="J106" s="15">
        <f>VLOOKUP($A106,[2]Hoja1!$A$9:$AM$280,9,0)+VLOOKUP($A106,[2]Hoja1!$A$9:$AM$280,10,0)+VLOOKUP($A106,[2]Hoja1!$A$9:$AM$280,11,0)+VLOOKUP($A106,[2]Hoja1!$A$9:$AM$280,13,0)</f>
        <v>0</v>
      </c>
      <c r="K106" s="16">
        <f t="shared" ref="K106:K108" si="37">SUM(F106:J106)</f>
        <v>7918.2</v>
      </c>
      <c r="L106" s="15">
        <f>VLOOKUP($A106,[2]Hoja1!$A$9:$AM$280,36,0)</f>
        <v>812.88</v>
      </c>
      <c r="M106" s="16">
        <f t="shared" ref="M106:M108" si="38">+K106-L106</f>
        <v>7105.32</v>
      </c>
    </row>
    <row r="107" spans="1:13" s="11" customFormat="1" ht="10.5" customHeight="1" x14ac:dyDescent="0.2">
      <c r="A107" s="29" t="s">
        <v>124</v>
      </c>
      <c r="B107" s="17" t="s">
        <v>89</v>
      </c>
      <c r="C107" s="14" t="s">
        <v>187</v>
      </c>
      <c r="D107" s="14" t="s">
        <v>196</v>
      </c>
      <c r="E107" s="15">
        <f t="shared" si="36"/>
        <v>348</v>
      </c>
      <c r="F107" s="15">
        <f>VLOOKUP($A107,[2]Hoja1!$A$9:$AM$280,3,0)</f>
        <v>10440</v>
      </c>
      <c r="G107" s="15">
        <f>VLOOKUP($A107,[2]Hoja1!$A$9:$AM$280,8,0)</f>
        <v>0</v>
      </c>
      <c r="H107" s="15">
        <f>VLOOKUP($A107,[2]Hoja1!$A$9:$AM$280,5,0)+VLOOKUP($A107,[2]Hoja1!$A$9:$AM$280,7,0)</f>
        <v>0</v>
      </c>
      <c r="I107" s="15">
        <f>VLOOKUP($A107,[2]Hoja1!$A$9:$AM$280,4,0)+VLOOKUP($A107,[2]Hoja1!$A$9:$AM$280,6,0)</f>
        <v>0</v>
      </c>
      <c r="J107" s="15">
        <f>VLOOKUP($A107,[2]Hoja1!$A$9:$AM$280,9,0)+VLOOKUP($A107,[2]Hoja1!$A$9:$AM$280,10,0)+VLOOKUP($A107,[2]Hoja1!$A$9:$AM$280,11,0)+VLOOKUP($A107,[2]Hoja1!$A$9:$AM$280,13,0)</f>
        <v>6989.48</v>
      </c>
      <c r="K107" s="16">
        <f t="shared" si="37"/>
        <v>17429.48</v>
      </c>
      <c r="L107" s="15">
        <f>VLOOKUP($A107,[2]Hoja1!$A$9:$AM$280,36,0)</f>
        <v>2800.68</v>
      </c>
      <c r="M107" s="16">
        <f t="shared" si="38"/>
        <v>14628.8</v>
      </c>
    </row>
    <row r="108" spans="1:13" s="11" customFormat="1" ht="10.5" customHeight="1" x14ac:dyDescent="0.2">
      <c r="A108" s="29" t="s">
        <v>167</v>
      </c>
      <c r="B108" s="17" t="s">
        <v>154</v>
      </c>
      <c r="C108" s="14" t="s">
        <v>155</v>
      </c>
      <c r="D108" s="14" t="s">
        <v>196</v>
      </c>
      <c r="E108" s="15">
        <f t="shared" si="36"/>
        <v>475</v>
      </c>
      <c r="F108" s="15">
        <f>VLOOKUP($A108,[2]Hoja1!$A$9:$AM$280,3,0)</f>
        <v>14250</v>
      </c>
      <c r="G108" s="15">
        <f>VLOOKUP($A108,[2]Hoja1!$A$9:$AM$280,8,0)</f>
        <v>0</v>
      </c>
      <c r="H108" s="15">
        <f>VLOOKUP($A108,[2]Hoja1!$A$9:$AM$280,5,0)+VLOOKUP($A108,[2]Hoja1!$A$9:$AM$280,7,0)</f>
        <v>0</v>
      </c>
      <c r="I108" s="15">
        <f>VLOOKUP($A108,[2]Hoja1!$A$9:$AM$280,4,0)+VLOOKUP($A108,[2]Hoja1!$A$9:$AM$280,6,0)</f>
        <v>0</v>
      </c>
      <c r="J108" s="15">
        <f>VLOOKUP($A108,[2]Hoja1!$A$9:$AM$280,9,0)+VLOOKUP($A108,[2]Hoja1!$A$9:$AM$280,10,0)+VLOOKUP($A108,[2]Hoja1!$A$9:$AM$280,11,0)+VLOOKUP($A108,[2]Hoja1!$A$9:$AM$280,13,0)</f>
        <v>9537.56</v>
      </c>
      <c r="K108" s="16">
        <f t="shared" si="37"/>
        <v>23787.559999999998</v>
      </c>
      <c r="L108" s="15">
        <f>VLOOKUP($A108,[2]Hoja1!$A$9:$AM$280,36,0)</f>
        <v>4856.38</v>
      </c>
      <c r="M108" s="16">
        <f t="shared" si="38"/>
        <v>18931.179999999997</v>
      </c>
    </row>
    <row r="109" spans="1:13" s="11" customFormat="1" ht="10.5" customHeight="1" x14ac:dyDescent="0.25">
      <c r="A109" s="12"/>
      <c r="B109" s="17"/>
      <c r="C109" s="14"/>
      <c r="D109" s="14"/>
      <c r="E109" s="15"/>
      <c r="F109" s="15"/>
      <c r="G109" s="14"/>
      <c r="H109" s="14"/>
      <c r="I109" s="14"/>
      <c r="J109" s="14"/>
      <c r="K109" s="16"/>
      <c r="L109" s="16"/>
      <c r="M109" s="16"/>
    </row>
    <row r="110" spans="1:13" s="11" customFormat="1" ht="17.25" customHeight="1" x14ac:dyDescent="0.25">
      <c r="A110" s="6" t="s">
        <v>143</v>
      </c>
      <c r="B110" s="7"/>
      <c r="C110" s="8"/>
      <c r="D110" s="8"/>
      <c r="E110" s="9"/>
      <c r="F110" s="9"/>
      <c r="G110" s="8"/>
      <c r="H110" s="8"/>
      <c r="I110" s="8"/>
      <c r="J110" s="8"/>
      <c r="K110" s="10"/>
      <c r="L110" s="10"/>
      <c r="M110" s="10"/>
    </row>
    <row r="111" spans="1:13" s="11" customFormat="1" ht="10.5" customHeight="1" x14ac:dyDescent="0.2">
      <c r="A111" s="29" t="s">
        <v>168</v>
      </c>
      <c r="B111" s="13" t="s">
        <v>144</v>
      </c>
      <c r="C111" s="23" t="s">
        <v>17</v>
      </c>
      <c r="D111" s="14" t="s">
        <v>196</v>
      </c>
      <c r="E111" s="15">
        <f t="shared" ref="E111:E112" si="39">+F111/30</f>
        <v>200</v>
      </c>
      <c r="F111" s="15">
        <f>VLOOKUP($A111,[2]Hoja1!$A$9:$AM$280,3,0)</f>
        <v>6000</v>
      </c>
      <c r="G111" s="15">
        <f>VLOOKUP($A111,[2]Hoja1!$A$9:$AM$280,8,0)</f>
        <v>0</v>
      </c>
      <c r="H111" s="15">
        <f>VLOOKUP($A111,[2]Hoja1!$A$9:$AM$280,5,0)+VLOOKUP($A111,[2]Hoja1!$A$9:$AM$280,7,0)</f>
        <v>0</v>
      </c>
      <c r="I111" s="15">
        <f>VLOOKUP($A111,[2]Hoja1!$A$9:$AM$280,4,0)+VLOOKUP($A111,[2]Hoja1!$A$9:$AM$280,6,0)</f>
        <v>0</v>
      </c>
      <c r="J111" s="15">
        <f>VLOOKUP($A111,[2]Hoja1!$A$9:$AM$280,9,0)+VLOOKUP($A111,[2]Hoja1!$A$9:$AM$280,10,0)+VLOOKUP($A111,[2]Hoja1!$A$9:$AM$280,11,0)+VLOOKUP($A111,[2]Hoja1!$A$9:$AM$280,13,0)</f>
        <v>2139.6999999999998</v>
      </c>
      <c r="K111" s="16">
        <f t="shared" ref="K111:K112" si="40">SUM(F111:J111)</f>
        <v>8139.7</v>
      </c>
      <c r="L111" s="15">
        <f>VLOOKUP($A111,[2]Hoja1!$A$9:$AM$280,36,0)</f>
        <v>833.86</v>
      </c>
      <c r="M111" s="16">
        <f t="shared" ref="M111:M112" si="41">+K111-L111</f>
        <v>7305.84</v>
      </c>
    </row>
    <row r="112" spans="1:13" s="11" customFormat="1" ht="10.5" customHeight="1" x14ac:dyDescent="0.2">
      <c r="A112" s="29" t="s">
        <v>169</v>
      </c>
      <c r="B112" s="17" t="s">
        <v>145</v>
      </c>
      <c r="C112" s="14" t="s">
        <v>17</v>
      </c>
      <c r="D112" s="14" t="s">
        <v>196</v>
      </c>
      <c r="E112" s="15">
        <f t="shared" si="39"/>
        <v>200</v>
      </c>
      <c r="F112" s="15">
        <f>VLOOKUP($A112,[2]Hoja1!$A$9:$AM$280,3,0)</f>
        <v>6000</v>
      </c>
      <c r="G112" s="15">
        <f>VLOOKUP($A112,[2]Hoja1!$A$9:$AM$280,8,0)</f>
        <v>0</v>
      </c>
      <c r="H112" s="15">
        <f>VLOOKUP($A112,[2]Hoja1!$A$9:$AM$280,5,0)+VLOOKUP($A112,[2]Hoja1!$A$9:$AM$280,7,0)</f>
        <v>0</v>
      </c>
      <c r="I112" s="15">
        <f>VLOOKUP($A112,[2]Hoja1!$A$9:$AM$280,4,0)+VLOOKUP($A112,[2]Hoja1!$A$9:$AM$280,6,0)</f>
        <v>0</v>
      </c>
      <c r="J112" s="15">
        <f>VLOOKUP($A112,[2]Hoja1!$A$9:$AM$280,9,0)+VLOOKUP($A112,[2]Hoja1!$A$9:$AM$280,10,0)+VLOOKUP($A112,[2]Hoja1!$A$9:$AM$280,11,0)+VLOOKUP($A112,[2]Hoja1!$A$9:$AM$280,13,0)</f>
        <v>2139.6999999999998</v>
      </c>
      <c r="K112" s="16">
        <f t="shared" si="40"/>
        <v>8139.7</v>
      </c>
      <c r="L112" s="15">
        <f>VLOOKUP($A112,[2]Hoja1!$A$9:$AM$280,36,0)</f>
        <v>835.84</v>
      </c>
      <c r="M112" s="16">
        <f t="shared" si="41"/>
        <v>7303.86</v>
      </c>
    </row>
    <row r="113" spans="1:13" s="11" customFormat="1" ht="10.5" customHeight="1" x14ac:dyDescent="0.25">
      <c r="A113" s="12"/>
      <c r="B113" s="17"/>
      <c r="C113" s="14"/>
      <c r="D113" s="14"/>
      <c r="E113" s="15"/>
      <c r="F113" s="15"/>
      <c r="G113" s="14"/>
      <c r="H113" s="14"/>
      <c r="I113" s="14"/>
      <c r="J113" s="14"/>
      <c r="K113" s="16"/>
      <c r="L113" s="16"/>
      <c r="M113" s="16"/>
    </row>
    <row r="114" spans="1:13" s="11" customFormat="1" ht="17.25" customHeight="1" x14ac:dyDescent="0.25">
      <c r="A114" s="6" t="s">
        <v>90</v>
      </c>
      <c r="B114" s="7"/>
      <c r="C114" s="8"/>
      <c r="D114" s="8"/>
      <c r="E114" s="9"/>
      <c r="F114" s="9"/>
      <c r="G114" s="8"/>
      <c r="H114" s="8"/>
      <c r="I114" s="8"/>
      <c r="J114" s="8"/>
      <c r="K114" s="10"/>
      <c r="L114" s="10"/>
      <c r="M114" s="10"/>
    </row>
    <row r="115" spans="1:13" s="11" customFormat="1" ht="10.5" customHeight="1" x14ac:dyDescent="0.25">
      <c r="A115" s="22" t="s">
        <v>91</v>
      </c>
      <c r="B115" s="13" t="s">
        <v>92</v>
      </c>
      <c r="C115" s="23" t="s">
        <v>93</v>
      </c>
      <c r="D115" s="23" t="s">
        <v>18</v>
      </c>
      <c r="E115" s="15">
        <f t="shared" ref="E115" si="42">+F115/30</f>
        <v>436.25</v>
      </c>
      <c r="F115" s="15">
        <f>VLOOKUP($A115,[2]Hoja1!$A$9:$AM$280,3,0)</f>
        <v>13087.5</v>
      </c>
      <c r="G115" s="15">
        <f>VLOOKUP($A115,[2]Hoja1!$A$9:$AM$280,8,0)</f>
        <v>0</v>
      </c>
      <c r="H115" s="15">
        <f>VLOOKUP($A115,[2]Hoja1!$A$9:$AM$280,5,0)+VLOOKUP($A115,[2]Hoja1!$A$9:$AM$280,7,0)</f>
        <v>0</v>
      </c>
      <c r="I115" s="15">
        <f>VLOOKUP($A115,[2]Hoja1!$A$9:$AM$280,4,0)+VLOOKUP($A115,[2]Hoja1!$A$9:$AM$280,6,0)</f>
        <v>0</v>
      </c>
      <c r="J115" s="15">
        <f>VLOOKUP($A115,[2]Hoja1!$A$9:$AM$280,9,0)+VLOOKUP($A115,[2]Hoja1!$A$9:$AM$280,10,0)+VLOOKUP($A115,[2]Hoja1!$A$9:$AM$280,11,0)+VLOOKUP($A115,[2]Hoja1!$A$9:$AM$280,13,0)</f>
        <v>0</v>
      </c>
      <c r="K115" s="16">
        <f>SUM(F115:J115)</f>
        <v>13087.5</v>
      </c>
      <c r="L115" s="15">
        <f>VLOOKUP($A115,[2]Hoja1!$A$9:$AM$280,36,0)</f>
        <v>5587.37</v>
      </c>
      <c r="M115" s="16">
        <f>+K115-L115</f>
        <v>7500.13</v>
      </c>
    </row>
    <row r="116" spans="1:13" s="11" customFormat="1" ht="10.5" customHeight="1" x14ac:dyDescent="0.25">
      <c r="A116" s="12"/>
      <c r="B116" s="17"/>
      <c r="C116" s="14"/>
      <c r="D116" s="14"/>
      <c r="E116" s="15"/>
      <c r="F116" s="15"/>
      <c r="G116" s="14"/>
      <c r="H116" s="14"/>
      <c r="I116" s="14"/>
      <c r="J116" s="14"/>
      <c r="K116" s="16"/>
      <c r="L116" s="16"/>
      <c r="M116" s="16"/>
    </row>
    <row r="117" spans="1:13" s="11" customFormat="1" ht="17.25" customHeight="1" x14ac:dyDescent="0.25">
      <c r="A117" s="6" t="s">
        <v>94</v>
      </c>
      <c r="B117" s="7"/>
      <c r="C117" s="8"/>
      <c r="D117" s="8"/>
      <c r="E117" s="9"/>
      <c r="F117" s="9"/>
      <c r="G117" s="8"/>
      <c r="H117" s="8"/>
      <c r="I117" s="8"/>
      <c r="J117" s="8"/>
      <c r="K117" s="10"/>
      <c r="L117" s="10"/>
      <c r="M117" s="10"/>
    </row>
    <row r="118" spans="1:13" s="11" customFormat="1" ht="10.5" customHeight="1" x14ac:dyDescent="0.25">
      <c r="A118" s="22" t="s">
        <v>95</v>
      </c>
      <c r="B118" s="13" t="s">
        <v>96</v>
      </c>
      <c r="C118" s="23" t="s">
        <v>17</v>
      </c>
      <c r="D118" s="23" t="s">
        <v>18</v>
      </c>
      <c r="E118" s="15">
        <f t="shared" ref="E118:E119" si="43">+F118/30</f>
        <v>326.69</v>
      </c>
      <c r="F118" s="15">
        <f>VLOOKUP($A118,[2]Hoja1!$A$9:$AM$280,3,0)</f>
        <v>9800.7000000000007</v>
      </c>
      <c r="G118" s="15">
        <f>VLOOKUP($A118,[2]Hoja1!$A$9:$AM$280,8,0)</f>
        <v>0</v>
      </c>
      <c r="H118" s="15">
        <f>VLOOKUP($A118,[2]Hoja1!$A$9:$AM$280,5,0)+VLOOKUP($A118,[2]Hoja1!$A$9:$AM$280,7,0)</f>
        <v>0</v>
      </c>
      <c r="I118" s="15">
        <f>VLOOKUP($A118,[2]Hoja1!$A$9:$AM$280,4,0)+VLOOKUP($A118,[2]Hoja1!$A$9:$AM$280,6,0)</f>
        <v>0</v>
      </c>
      <c r="J118" s="15">
        <f>VLOOKUP($A118,[2]Hoja1!$A$9:$AM$280,9,0)+VLOOKUP($A118,[2]Hoja1!$A$9:$AM$280,10,0)+VLOOKUP($A118,[2]Hoja1!$A$9:$AM$280,11,0)+VLOOKUP($A118,[2]Hoja1!$A$9:$AM$280,13,0)</f>
        <v>0</v>
      </c>
      <c r="K118" s="16">
        <f t="shared" ref="K118:K119" si="44">SUM(F118:J118)</f>
        <v>9800.7000000000007</v>
      </c>
      <c r="L118" s="15">
        <f>VLOOKUP($A118,[2]Hoja1!$A$9:$AM$280,36,0)</f>
        <v>1164.68</v>
      </c>
      <c r="M118" s="16">
        <f t="shared" ref="M118:M119" si="45">+K118-L118</f>
        <v>8636.02</v>
      </c>
    </row>
    <row r="119" spans="1:13" s="11" customFormat="1" ht="10.5" customHeight="1" x14ac:dyDescent="0.25">
      <c r="A119" s="22" t="s">
        <v>158</v>
      </c>
      <c r="B119" s="13" t="s">
        <v>146</v>
      </c>
      <c r="C119" s="23" t="s">
        <v>147</v>
      </c>
      <c r="D119" s="23" t="s">
        <v>18</v>
      </c>
      <c r="E119" s="15">
        <f t="shared" si="43"/>
        <v>333</v>
      </c>
      <c r="F119" s="15">
        <f>VLOOKUP($A119,[2]Hoja1!$A$9:$AM$280,3,0)</f>
        <v>9990</v>
      </c>
      <c r="G119" s="15">
        <f>VLOOKUP($A119,[2]Hoja1!$A$9:$AM$280,8,0)</f>
        <v>0</v>
      </c>
      <c r="H119" s="15">
        <f>VLOOKUP($A119,[2]Hoja1!$A$9:$AM$280,5,0)+VLOOKUP($A119,[2]Hoja1!$A$9:$AM$280,7,0)</f>
        <v>0</v>
      </c>
      <c r="I119" s="15">
        <f>VLOOKUP($A119,[2]Hoja1!$A$9:$AM$280,4,0)+VLOOKUP($A119,[2]Hoja1!$A$9:$AM$280,6,0)</f>
        <v>0</v>
      </c>
      <c r="J119" s="15">
        <f>VLOOKUP($A119,[2]Hoja1!$A$9:$AM$280,9,0)+VLOOKUP($A119,[2]Hoja1!$A$9:$AM$280,10,0)+VLOOKUP($A119,[2]Hoja1!$A$9:$AM$280,11,0)+VLOOKUP($A119,[2]Hoja1!$A$9:$AM$280,13,0)</f>
        <v>1120.74</v>
      </c>
      <c r="K119" s="16">
        <f t="shared" si="44"/>
        <v>11110.74</v>
      </c>
      <c r="L119" s="15">
        <f>VLOOKUP($A119,[2]Hoja1!$A$9:$AM$280,36,0)</f>
        <v>1342.98</v>
      </c>
      <c r="M119" s="16">
        <f t="shared" si="45"/>
        <v>9767.76</v>
      </c>
    </row>
    <row r="120" spans="1:13" s="11" customFormat="1" ht="10.5" customHeight="1" x14ac:dyDescent="0.25">
      <c r="A120" s="12"/>
      <c r="B120" s="17"/>
      <c r="C120" s="14"/>
      <c r="D120" s="14"/>
      <c r="E120" s="15"/>
      <c r="F120" s="15"/>
      <c r="G120" s="14"/>
      <c r="H120" s="14"/>
      <c r="I120" s="14"/>
      <c r="J120" s="14"/>
      <c r="K120" s="16"/>
      <c r="L120" s="16"/>
      <c r="M120" s="16"/>
    </row>
    <row r="121" spans="1:13" s="11" customFormat="1" ht="17.25" customHeight="1" x14ac:dyDescent="0.25">
      <c r="A121" s="6" t="s">
        <v>97</v>
      </c>
      <c r="B121" s="7"/>
      <c r="C121" s="8"/>
      <c r="D121" s="8"/>
      <c r="E121" s="9"/>
      <c r="F121" s="9"/>
      <c r="G121" s="8"/>
      <c r="H121" s="8"/>
      <c r="I121" s="8"/>
      <c r="J121" s="8"/>
      <c r="K121" s="10"/>
      <c r="L121" s="10"/>
      <c r="M121" s="10"/>
    </row>
    <row r="122" spans="1:13" s="11" customFormat="1" ht="10.5" customHeight="1" x14ac:dyDescent="0.25">
      <c r="A122" s="22" t="s">
        <v>98</v>
      </c>
      <c r="B122" s="13" t="s">
        <v>99</v>
      </c>
      <c r="C122" s="23" t="s">
        <v>17</v>
      </c>
      <c r="D122" s="23" t="s">
        <v>18</v>
      </c>
      <c r="E122" s="15">
        <f t="shared" ref="E122" si="46">+F122/30</f>
        <v>305.60000000000002</v>
      </c>
      <c r="F122" s="15">
        <f>VLOOKUP($A122,[2]Hoja1!$A$9:$AM$280,3,0)</f>
        <v>9168</v>
      </c>
      <c r="G122" s="15">
        <f>VLOOKUP($A122,[2]Hoja1!$A$9:$AM$280,8,0)</f>
        <v>0</v>
      </c>
      <c r="H122" s="15">
        <f>VLOOKUP($A122,[2]Hoja1!$A$9:$AM$280,5,0)+VLOOKUP($A122,[2]Hoja1!$A$9:$AM$280,7,0)</f>
        <v>0</v>
      </c>
      <c r="I122" s="15">
        <f>VLOOKUP($A122,[2]Hoja1!$A$9:$AM$280,4,0)+VLOOKUP($A122,[2]Hoja1!$A$9:$AM$280,6,0)</f>
        <v>0</v>
      </c>
      <c r="J122" s="15">
        <f>VLOOKUP($A122,[2]Hoja1!$A$9:$AM$280,9,0)+VLOOKUP($A122,[2]Hoja1!$A$9:$AM$280,10,0)+VLOOKUP($A122,[2]Hoja1!$A$9:$AM$280,11,0)+VLOOKUP($A122,[2]Hoja1!$A$9:$AM$280,13,0)</f>
        <v>0</v>
      </c>
      <c r="K122" s="16">
        <f>SUM(F122:J122)</f>
        <v>9168</v>
      </c>
      <c r="L122" s="15">
        <f>VLOOKUP($A122,[2]Hoja1!$A$9:$AM$280,36,0)</f>
        <v>988.96</v>
      </c>
      <c r="M122" s="16">
        <f>+K122-L122</f>
        <v>8179.04</v>
      </c>
    </row>
    <row r="123" spans="1:13" s="11" customFormat="1" ht="10.5" customHeight="1" x14ac:dyDescent="0.25">
      <c r="A123" s="21"/>
      <c r="B123" s="17"/>
      <c r="C123" s="14"/>
      <c r="D123" s="14"/>
      <c r="E123" s="15"/>
      <c r="F123" s="15"/>
      <c r="G123" s="14"/>
      <c r="H123" s="14"/>
      <c r="I123" s="14"/>
      <c r="J123" s="14"/>
      <c r="K123" s="16"/>
      <c r="L123" s="16"/>
      <c r="M123" s="16"/>
    </row>
    <row r="124" spans="1:13" s="11" customFormat="1" ht="17.25" customHeight="1" x14ac:dyDescent="0.25">
      <c r="A124" s="6" t="s">
        <v>100</v>
      </c>
      <c r="B124" s="7"/>
      <c r="C124" s="8"/>
      <c r="D124" s="8"/>
      <c r="E124" s="9"/>
      <c r="F124" s="9"/>
      <c r="G124" s="8"/>
      <c r="H124" s="8"/>
      <c r="I124" s="8"/>
      <c r="J124" s="8"/>
      <c r="K124" s="10"/>
      <c r="L124" s="10"/>
      <c r="M124" s="10"/>
    </row>
    <row r="125" spans="1:13" s="11" customFormat="1" ht="10.5" customHeight="1" x14ac:dyDescent="0.25">
      <c r="A125" s="22" t="s">
        <v>101</v>
      </c>
      <c r="B125" s="13" t="s">
        <v>102</v>
      </c>
      <c r="C125" s="23" t="s">
        <v>17</v>
      </c>
      <c r="D125" s="23" t="s">
        <v>18</v>
      </c>
      <c r="E125" s="15">
        <f t="shared" ref="E125" si="47">+F125/30</f>
        <v>480.3</v>
      </c>
      <c r="F125" s="15">
        <f>VLOOKUP($A125,[2]Hoja1!$A$9:$AM$280,3,0)</f>
        <v>14409</v>
      </c>
      <c r="G125" s="15">
        <f>VLOOKUP($A125,[2]Hoja1!$A$9:$AM$280,8,0)</f>
        <v>0</v>
      </c>
      <c r="H125" s="15">
        <f>VLOOKUP($A125,[2]Hoja1!$A$9:$AM$280,5,0)+VLOOKUP($A125,[2]Hoja1!$A$9:$AM$280,7,0)</f>
        <v>0</v>
      </c>
      <c r="I125" s="15">
        <f>VLOOKUP($A125,[2]Hoja1!$A$9:$AM$280,4,0)+VLOOKUP($A125,[2]Hoja1!$A$9:$AM$280,6,0)</f>
        <v>0</v>
      </c>
      <c r="J125" s="15">
        <f>VLOOKUP($A125,[2]Hoja1!$A$9:$AM$280,9,0)+VLOOKUP($A125,[2]Hoja1!$A$9:$AM$280,10,0)+VLOOKUP($A125,[2]Hoja1!$A$9:$AM$280,11,0)+VLOOKUP($A125,[2]Hoja1!$A$9:$AM$280,13,0)</f>
        <v>0</v>
      </c>
      <c r="K125" s="16">
        <f>SUM(F125:J125)</f>
        <v>14409</v>
      </c>
      <c r="L125" s="15">
        <f>VLOOKUP($A125,[2]Hoja1!$A$9:$AM$280,36,0)</f>
        <v>7139.88</v>
      </c>
      <c r="M125" s="16">
        <f>+K125-L125</f>
        <v>7269.12</v>
      </c>
    </row>
    <row r="126" spans="1:13" s="11" customFormat="1" ht="10.5" customHeight="1" x14ac:dyDescent="0.25">
      <c r="A126" s="21"/>
      <c r="B126" s="17"/>
      <c r="C126" s="14"/>
      <c r="D126" s="14"/>
      <c r="E126" s="15"/>
      <c r="F126" s="15"/>
      <c r="G126" s="14"/>
      <c r="H126" s="14"/>
      <c r="I126" s="14"/>
      <c r="J126" s="14"/>
      <c r="K126" s="16"/>
      <c r="L126" s="16"/>
      <c r="M126" s="16"/>
    </row>
    <row r="127" spans="1:13" s="11" customFormat="1" ht="17.25" customHeight="1" x14ac:dyDescent="0.25">
      <c r="A127" s="6" t="s">
        <v>104</v>
      </c>
      <c r="B127" s="7"/>
      <c r="C127" s="8"/>
      <c r="D127" s="8"/>
      <c r="E127" s="9"/>
      <c r="F127" s="9"/>
      <c r="G127" s="8"/>
      <c r="H127" s="8"/>
      <c r="I127" s="8"/>
      <c r="J127" s="8"/>
      <c r="K127" s="10"/>
      <c r="L127" s="10"/>
      <c r="M127" s="10"/>
    </row>
    <row r="128" spans="1:13" s="11" customFormat="1" ht="10.5" customHeight="1" x14ac:dyDescent="0.25">
      <c r="A128" s="22" t="s">
        <v>105</v>
      </c>
      <c r="B128" s="13" t="s">
        <v>106</v>
      </c>
      <c r="C128" s="23" t="s">
        <v>17</v>
      </c>
      <c r="D128" s="23" t="s">
        <v>18</v>
      </c>
      <c r="E128" s="15">
        <f t="shared" ref="E128:E133" si="48">+F128/30</f>
        <v>263.94</v>
      </c>
      <c r="F128" s="15">
        <f>VLOOKUP($A128,[2]Hoja1!$A$9:$AM$280,3,0)</f>
        <v>7918.2</v>
      </c>
      <c r="G128" s="15">
        <f>VLOOKUP($A128,[2]Hoja1!$A$9:$AM$280,8,0)</f>
        <v>0</v>
      </c>
      <c r="H128" s="15">
        <f>VLOOKUP($A128,[2]Hoja1!$A$9:$AM$280,5,0)+VLOOKUP($A128,[2]Hoja1!$A$9:$AM$280,7,0)</f>
        <v>0</v>
      </c>
      <c r="I128" s="15">
        <f>VLOOKUP($A128,[2]Hoja1!$A$9:$AM$280,4,0)+VLOOKUP($A128,[2]Hoja1!$A$9:$AM$280,6,0)</f>
        <v>0</v>
      </c>
      <c r="J128" s="15">
        <f>VLOOKUP($A128,[2]Hoja1!$A$9:$AM$280,9,0)+VLOOKUP($A128,[2]Hoja1!$A$9:$AM$280,10,0)+VLOOKUP($A128,[2]Hoja1!$A$9:$AM$280,11,0)+VLOOKUP($A128,[2]Hoja1!$A$9:$AM$280,13,0)</f>
        <v>0</v>
      </c>
      <c r="K128" s="16">
        <f t="shared" ref="K128:K133" si="49">SUM(F128:J128)</f>
        <v>7918.2</v>
      </c>
      <c r="L128" s="15">
        <f>VLOOKUP($A128,[2]Hoja1!$A$9:$AM$280,36,0)</f>
        <v>812.92</v>
      </c>
      <c r="M128" s="16">
        <f t="shared" ref="M128:M133" si="50">+K128-L128</f>
        <v>7105.28</v>
      </c>
    </row>
    <row r="129" spans="1:13" s="11" customFormat="1" ht="10.5" customHeight="1" x14ac:dyDescent="0.25">
      <c r="A129" s="22" t="s">
        <v>107</v>
      </c>
      <c r="B129" s="13" t="s">
        <v>108</v>
      </c>
      <c r="C129" s="23" t="s">
        <v>17</v>
      </c>
      <c r="D129" s="23" t="s">
        <v>18</v>
      </c>
      <c r="E129" s="15">
        <f t="shared" si="48"/>
        <v>141.69999999999999</v>
      </c>
      <c r="F129" s="15">
        <f>VLOOKUP($A129,[2]Hoja1!$A$9:$AM$280,3,0)</f>
        <v>4251</v>
      </c>
      <c r="G129" s="15">
        <f>VLOOKUP($A129,[2]Hoja1!$A$9:$AM$280,8,0)</f>
        <v>2911.64</v>
      </c>
      <c r="H129" s="15">
        <f>VLOOKUP($A129,[2]Hoja1!$A$9:$AM$280,5,0)+VLOOKUP($A129,[2]Hoja1!$A$9:$AM$280,7,0)</f>
        <v>82.19</v>
      </c>
      <c r="I129" s="15">
        <f>VLOOKUP($A129,[2]Hoja1!$A$9:$AM$280,4,0)+VLOOKUP($A129,[2]Hoja1!$A$9:$AM$280,6,0)</f>
        <v>232.93</v>
      </c>
      <c r="J129" s="15">
        <f>VLOOKUP($A129,[2]Hoja1!$A$9:$AM$280,9,0)+VLOOKUP($A129,[2]Hoja1!$A$9:$AM$280,10,0)+VLOOKUP($A129,[2]Hoja1!$A$9:$AM$280,11,0)+VLOOKUP($A129,[2]Hoja1!$A$9:$AM$280,13,0)</f>
        <v>27206.400000000001</v>
      </c>
      <c r="K129" s="16">
        <f t="shared" si="49"/>
        <v>34684.160000000003</v>
      </c>
      <c r="L129" s="15">
        <f>VLOOKUP($A129,[2]Hoja1!$A$9:$AM$280,36,0)</f>
        <v>-76.27</v>
      </c>
      <c r="M129" s="16">
        <f t="shared" si="50"/>
        <v>34760.43</v>
      </c>
    </row>
    <row r="130" spans="1:13" s="11" customFormat="1" ht="10.5" customHeight="1" x14ac:dyDescent="0.25">
      <c r="A130" s="22" t="s">
        <v>109</v>
      </c>
      <c r="B130" s="13" t="s">
        <v>110</v>
      </c>
      <c r="C130" s="23" t="s">
        <v>48</v>
      </c>
      <c r="D130" s="23" t="s">
        <v>18</v>
      </c>
      <c r="E130" s="15">
        <f t="shared" si="48"/>
        <v>113.36</v>
      </c>
      <c r="F130" s="15">
        <f>VLOOKUP($A130,[2]Hoja1!$A$9:$AM$280,3,0)</f>
        <v>3400.8</v>
      </c>
      <c r="G130" s="15">
        <f>VLOOKUP($A130,[2]Hoja1!$A$9:$AM$280,8,0)</f>
        <v>0</v>
      </c>
      <c r="H130" s="15">
        <f>VLOOKUP($A130,[2]Hoja1!$A$9:$AM$280,5,0)+VLOOKUP($A130,[2]Hoja1!$A$9:$AM$280,7,0)</f>
        <v>0</v>
      </c>
      <c r="I130" s="15">
        <f>VLOOKUP($A130,[2]Hoja1!$A$9:$AM$280,4,0)+VLOOKUP($A130,[2]Hoja1!$A$9:$AM$280,6,0)</f>
        <v>0</v>
      </c>
      <c r="J130" s="15">
        <f>VLOOKUP($A130,[2]Hoja1!$A$9:$AM$280,9,0)+VLOOKUP($A130,[2]Hoja1!$A$9:$AM$280,10,0)+VLOOKUP($A130,[2]Hoja1!$A$9:$AM$280,11,0)+VLOOKUP($A130,[2]Hoja1!$A$9:$AM$280,13,0)</f>
        <v>0</v>
      </c>
      <c r="K130" s="16">
        <f t="shared" si="49"/>
        <v>3400.8</v>
      </c>
      <c r="L130" s="15">
        <f>VLOOKUP($A130,[2]Hoja1!$A$9:$AM$280,36,0)</f>
        <v>-200.19</v>
      </c>
      <c r="M130" s="16">
        <f t="shared" si="50"/>
        <v>3600.9900000000002</v>
      </c>
    </row>
    <row r="131" spans="1:13" s="11" customFormat="1" ht="10.5" customHeight="1" x14ac:dyDescent="0.2">
      <c r="A131" s="29" t="s">
        <v>170</v>
      </c>
      <c r="B131" s="13" t="s">
        <v>111</v>
      </c>
      <c r="C131" s="23" t="s">
        <v>17</v>
      </c>
      <c r="D131" s="23" t="s">
        <v>18</v>
      </c>
      <c r="E131" s="15">
        <f t="shared" si="48"/>
        <v>333.33</v>
      </c>
      <c r="F131" s="15">
        <f>VLOOKUP($A131,[2]Hoja1!$A$9:$AM$280,3,0)</f>
        <v>9999.9</v>
      </c>
      <c r="G131" s="15">
        <f>VLOOKUP($A131,[2]Hoja1!$A$9:$AM$280,8,0)</f>
        <v>0</v>
      </c>
      <c r="H131" s="15">
        <f>VLOOKUP($A131,[2]Hoja1!$A$9:$AM$280,5,0)+VLOOKUP($A131,[2]Hoja1!$A$9:$AM$280,7,0)</f>
        <v>0</v>
      </c>
      <c r="I131" s="15">
        <f>VLOOKUP($A131,[2]Hoja1!$A$9:$AM$280,4,0)+VLOOKUP($A131,[2]Hoja1!$A$9:$AM$280,6,0)</f>
        <v>0</v>
      </c>
      <c r="J131" s="15">
        <f>VLOOKUP($A131,[2]Hoja1!$A$9:$AM$280,9,0)+VLOOKUP($A131,[2]Hoja1!$A$9:$AM$280,10,0)+VLOOKUP($A131,[2]Hoja1!$A$9:$AM$280,11,0)+VLOOKUP($A131,[2]Hoja1!$A$9:$AM$280,13,0)</f>
        <v>1110.8399999999999</v>
      </c>
      <c r="K131" s="16">
        <f t="shared" si="49"/>
        <v>11110.74</v>
      </c>
      <c r="L131" s="15">
        <f>VLOOKUP($A131,[2]Hoja1!$A$9:$AM$280,36,0)</f>
        <v>2543.02</v>
      </c>
      <c r="M131" s="16">
        <f t="shared" si="50"/>
        <v>8567.7199999999993</v>
      </c>
    </row>
    <row r="132" spans="1:13" s="11" customFormat="1" ht="10.5" customHeight="1" x14ac:dyDescent="0.2">
      <c r="A132" s="29" t="s">
        <v>171</v>
      </c>
      <c r="B132" s="13" t="s">
        <v>150</v>
      </c>
      <c r="C132" s="23" t="s">
        <v>17</v>
      </c>
      <c r="D132" s="14" t="s">
        <v>196</v>
      </c>
      <c r="E132" s="15">
        <f t="shared" si="48"/>
        <v>220</v>
      </c>
      <c r="F132" s="15">
        <f>VLOOKUP($A132,[2]Hoja1!$A$9:$AM$280,3,0)</f>
        <v>6600</v>
      </c>
      <c r="G132" s="15">
        <f>VLOOKUP($A132,[2]Hoja1!$A$9:$AM$280,8,0)</f>
        <v>0</v>
      </c>
      <c r="H132" s="15">
        <f>VLOOKUP($A132,[2]Hoja1!$A$9:$AM$280,5,0)+VLOOKUP($A132,[2]Hoja1!$A$9:$AM$280,7,0)</f>
        <v>0</v>
      </c>
      <c r="I132" s="15">
        <f>VLOOKUP($A132,[2]Hoja1!$A$9:$AM$280,4,0)+VLOOKUP($A132,[2]Hoja1!$A$9:$AM$280,6,0)</f>
        <v>0</v>
      </c>
      <c r="J132" s="15">
        <f>VLOOKUP($A132,[2]Hoja1!$A$9:$AM$280,9,0)+VLOOKUP($A132,[2]Hoja1!$A$9:$AM$280,10,0)+VLOOKUP($A132,[2]Hoja1!$A$9:$AM$280,11,0)+VLOOKUP($A132,[2]Hoja1!$A$9:$AM$280,13,0)</f>
        <v>2105.1</v>
      </c>
      <c r="K132" s="16">
        <f t="shared" si="49"/>
        <v>8705.1</v>
      </c>
      <c r="L132" s="15">
        <f>VLOOKUP($A132,[2]Hoja1!$A$9:$AM$280,36,0)</f>
        <v>915.64</v>
      </c>
      <c r="M132" s="16">
        <f t="shared" si="50"/>
        <v>7789.46</v>
      </c>
    </row>
    <row r="133" spans="1:13" s="11" customFormat="1" ht="10.5" customHeight="1" x14ac:dyDescent="0.2">
      <c r="A133" s="29" t="s">
        <v>172</v>
      </c>
      <c r="B133" s="13" t="s">
        <v>151</v>
      </c>
      <c r="C133" s="23" t="s">
        <v>152</v>
      </c>
      <c r="D133" s="14" t="s">
        <v>196</v>
      </c>
      <c r="E133" s="15">
        <f t="shared" si="48"/>
        <v>400</v>
      </c>
      <c r="F133" s="15">
        <f>VLOOKUP($A133,[2]Hoja1!$A$9:$AM$280,3,0)</f>
        <v>12000</v>
      </c>
      <c r="G133" s="15">
        <f>VLOOKUP($A133,[2]Hoja1!$A$9:$AM$280,8,0)</f>
        <v>0</v>
      </c>
      <c r="H133" s="15">
        <f>VLOOKUP($A133,[2]Hoja1!$A$9:$AM$280,5,0)+VLOOKUP($A133,[2]Hoja1!$A$9:$AM$280,7,0)</f>
        <v>0</v>
      </c>
      <c r="I133" s="15">
        <f>VLOOKUP($A133,[2]Hoja1!$A$9:$AM$280,4,0)+VLOOKUP($A133,[2]Hoja1!$A$9:$AM$280,6,0)</f>
        <v>0</v>
      </c>
      <c r="J133" s="15">
        <f>VLOOKUP($A133,[2]Hoja1!$A$9:$AM$280,9,0)+VLOOKUP($A133,[2]Hoja1!$A$9:$AM$280,10,0)+VLOOKUP($A133,[2]Hoja1!$A$9:$AM$280,11,0)+VLOOKUP($A133,[2]Hoja1!$A$9:$AM$280,13,0)</f>
        <v>8000</v>
      </c>
      <c r="K133" s="16">
        <f t="shared" si="49"/>
        <v>20000</v>
      </c>
      <c r="L133" s="15">
        <f>VLOOKUP($A133,[2]Hoja1!$A$9:$AM$280,36,0)</f>
        <v>3428.32</v>
      </c>
      <c r="M133" s="16">
        <f t="shared" si="50"/>
        <v>16571.68</v>
      </c>
    </row>
    <row r="134" spans="1:13" s="11" customFormat="1" ht="10.5" customHeight="1" x14ac:dyDescent="0.25">
      <c r="A134" s="21"/>
      <c r="B134" s="17"/>
      <c r="C134" s="14"/>
      <c r="D134" s="14"/>
      <c r="E134" s="15"/>
      <c r="F134" s="15"/>
      <c r="G134" s="14"/>
      <c r="H134" s="14"/>
      <c r="I134" s="14"/>
      <c r="J134" s="14"/>
      <c r="K134" s="16"/>
      <c r="L134" s="16"/>
      <c r="M134" s="16"/>
    </row>
    <row r="135" spans="1:13" s="11" customFormat="1" ht="17.25" customHeight="1" x14ac:dyDescent="0.25">
      <c r="A135" s="6" t="s">
        <v>112</v>
      </c>
      <c r="B135" s="7"/>
      <c r="C135" s="8"/>
      <c r="D135" s="8"/>
      <c r="E135" s="9"/>
      <c r="F135" s="9"/>
      <c r="G135" s="8"/>
      <c r="H135" s="8"/>
      <c r="I135" s="8"/>
      <c r="J135" s="8"/>
      <c r="K135" s="10"/>
      <c r="L135" s="10"/>
      <c r="M135" s="10"/>
    </row>
    <row r="136" spans="1:13" s="11" customFormat="1" ht="10.5" customHeight="1" x14ac:dyDescent="0.25">
      <c r="A136" s="22" t="s">
        <v>113</v>
      </c>
      <c r="B136" s="13" t="s">
        <v>114</v>
      </c>
      <c r="C136" s="23" t="s">
        <v>17</v>
      </c>
      <c r="D136" s="23" t="s">
        <v>18</v>
      </c>
      <c r="E136" s="15">
        <f t="shared" ref="E136:E137" si="51">+F136/30</f>
        <v>212.8</v>
      </c>
      <c r="F136" s="15">
        <f>VLOOKUP($A136,[2]Hoja1!$A$9:$AM$280,3,0)</f>
        <v>6384</v>
      </c>
      <c r="G136" s="15">
        <f>VLOOKUP($A136,[2]Hoja1!$A$9:$AM$280,8,0)</f>
        <v>0</v>
      </c>
      <c r="H136" s="15">
        <f>VLOOKUP($A136,[2]Hoja1!$A$9:$AM$280,5,0)+VLOOKUP($A136,[2]Hoja1!$A$9:$AM$280,7,0)</f>
        <v>0</v>
      </c>
      <c r="I136" s="15">
        <f>VLOOKUP($A136,[2]Hoja1!$A$9:$AM$280,4,0)+VLOOKUP($A136,[2]Hoja1!$A$9:$AM$280,6,0)</f>
        <v>0</v>
      </c>
      <c r="J136" s="15">
        <f>VLOOKUP($A136,[2]Hoja1!$A$9:$AM$280,9,0)+VLOOKUP($A136,[2]Hoja1!$A$9:$AM$280,10,0)+VLOOKUP($A136,[2]Hoja1!$A$9:$AM$280,11,0)+VLOOKUP($A136,[2]Hoja1!$A$9:$AM$280,13,0)</f>
        <v>0</v>
      </c>
      <c r="K136" s="16">
        <f t="shared" ref="K136:K137" si="52">SUM(F136:J136)</f>
        <v>6384</v>
      </c>
      <c r="L136" s="15">
        <f>VLOOKUP($A136,[2]Hoja1!$A$9:$AM$280,36,0)</f>
        <v>3197.74</v>
      </c>
      <c r="M136" s="16">
        <f t="shared" ref="M136:M137" si="53">+K136-L136</f>
        <v>3186.26</v>
      </c>
    </row>
    <row r="137" spans="1:13" s="11" customFormat="1" ht="10.5" customHeight="1" x14ac:dyDescent="0.2">
      <c r="A137" s="29" t="s">
        <v>191</v>
      </c>
      <c r="B137" s="13" t="s">
        <v>192</v>
      </c>
      <c r="C137" s="23" t="s">
        <v>152</v>
      </c>
      <c r="D137" s="14" t="s">
        <v>196</v>
      </c>
      <c r="E137" s="15">
        <f t="shared" si="51"/>
        <v>333.33</v>
      </c>
      <c r="F137" s="15">
        <f>VLOOKUP($A137,[2]Hoja1!$A$9:$AM$280,3,0)</f>
        <v>9999.9</v>
      </c>
      <c r="G137" s="15">
        <f>VLOOKUP($A137,[2]Hoja1!$A$9:$AM$280,8,0)</f>
        <v>0</v>
      </c>
      <c r="H137" s="15">
        <f>VLOOKUP($A137,[2]Hoja1!$A$9:$AM$280,5,0)+VLOOKUP($A137,[2]Hoja1!$A$9:$AM$280,7,0)</f>
        <v>0</v>
      </c>
      <c r="I137" s="15">
        <f>VLOOKUP($A137,[2]Hoja1!$A$9:$AM$280,4,0)+VLOOKUP($A137,[2]Hoja1!$A$9:$AM$280,6,0)</f>
        <v>0</v>
      </c>
      <c r="J137" s="15">
        <f>VLOOKUP($A137,[2]Hoja1!$A$9:$AM$280,9,0)+VLOOKUP($A137,[2]Hoja1!$A$9:$AM$280,10,0)+VLOOKUP($A137,[2]Hoja1!$A$9:$AM$280,11,0)+VLOOKUP($A137,[2]Hoja1!$A$9:$AM$280,13,0)</f>
        <v>10000.1</v>
      </c>
      <c r="K137" s="16">
        <f t="shared" si="52"/>
        <v>20000</v>
      </c>
      <c r="L137" s="15">
        <f>VLOOKUP($A137,[2]Hoja1!$A$9:$AM$280,36,0)</f>
        <v>3420.58</v>
      </c>
      <c r="M137" s="16">
        <f t="shared" si="53"/>
        <v>16579.419999999998</v>
      </c>
    </row>
    <row r="138" spans="1:13" s="11" customFormat="1" ht="10.5" customHeight="1" x14ac:dyDescent="0.25">
      <c r="A138" s="21"/>
      <c r="B138" s="17"/>
      <c r="C138" s="14"/>
      <c r="D138" s="14"/>
      <c r="E138" s="15"/>
      <c r="F138" s="15"/>
      <c r="G138" s="14"/>
      <c r="H138" s="14"/>
      <c r="I138" s="14"/>
      <c r="J138" s="14"/>
      <c r="K138" s="16"/>
      <c r="L138" s="16"/>
      <c r="M138" s="16"/>
    </row>
    <row r="139" spans="1:13" s="11" customFormat="1" ht="17.25" customHeight="1" x14ac:dyDescent="0.25">
      <c r="A139" s="6" t="s">
        <v>115</v>
      </c>
      <c r="B139" s="7"/>
      <c r="C139" s="8"/>
      <c r="D139" s="8"/>
      <c r="E139" s="9"/>
      <c r="F139" s="9"/>
      <c r="G139" s="8"/>
      <c r="H139" s="8"/>
      <c r="I139" s="8"/>
      <c r="J139" s="8"/>
      <c r="K139" s="10"/>
      <c r="L139" s="10"/>
      <c r="M139" s="10"/>
    </row>
    <row r="140" spans="1:13" s="11" customFormat="1" ht="13.5" customHeight="1" x14ac:dyDescent="0.25">
      <c r="A140" s="22" t="s">
        <v>252</v>
      </c>
      <c r="B140" s="13" t="s">
        <v>253</v>
      </c>
      <c r="C140" s="23" t="s">
        <v>17</v>
      </c>
      <c r="D140" s="23" t="s">
        <v>196</v>
      </c>
      <c r="E140" s="15">
        <f t="shared" ref="E140:E143" si="54">+F140/30</f>
        <v>150</v>
      </c>
      <c r="F140" s="15">
        <f>VLOOKUP($A140,[2]Hoja1!$A$9:$AM$280,3,0)</f>
        <v>4500</v>
      </c>
      <c r="G140" s="15">
        <f>VLOOKUP($A140,[2]Hoja1!$A$9:$AM$280,8,0)</f>
        <v>0</v>
      </c>
      <c r="H140" s="15">
        <f>VLOOKUP($A140,[2]Hoja1!$A$9:$AM$280,5,0)+VLOOKUP($A140,[2]Hoja1!$A$9:$AM$280,7,0)</f>
        <v>0</v>
      </c>
      <c r="I140" s="15">
        <f>VLOOKUP($A140,[2]Hoja1!$A$9:$AM$280,4,0)+VLOOKUP($A140,[2]Hoja1!$A$9:$AM$280,6,0)</f>
        <v>0</v>
      </c>
      <c r="J140" s="15">
        <f>VLOOKUP($A140,[2]Hoja1!$A$9:$AM$280,9,0)+VLOOKUP($A140,[2]Hoja1!$A$9:$AM$280,10,0)+VLOOKUP($A140,[2]Hoja1!$A$9:$AM$280,11,0)+VLOOKUP($A140,[2]Hoja1!$A$9:$AM$280,13,0)</f>
        <v>3500</v>
      </c>
      <c r="K140" s="16">
        <f t="shared" ref="K140:K143" si="55">SUM(F140:J140)</f>
        <v>8000</v>
      </c>
      <c r="L140" s="15">
        <f>VLOOKUP($A140,[2]Hoja1!$A$9:$AM$280,36,0)</f>
        <v>763.88</v>
      </c>
      <c r="M140" s="16">
        <f t="shared" ref="M140:M143" si="56">+K140-L140</f>
        <v>7236.12</v>
      </c>
    </row>
    <row r="141" spans="1:13" s="11" customFormat="1" ht="13.5" customHeight="1" x14ac:dyDescent="0.25">
      <c r="A141" s="22" t="s">
        <v>193</v>
      </c>
      <c r="B141" s="13" t="s">
        <v>194</v>
      </c>
      <c r="C141" s="23" t="s">
        <v>17</v>
      </c>
      <c r="D141" s="23" t="s">
        <v>196</v>
      </c>
      <c r="E141" s="15">
        <f t="shared" si="54"/>
        <v>148.6</v>
      </c>
      <c r="F141" s="15">
        <f>VLOOKUP($A141,[2]Hoja1!$A$9:$AM$280,3,0)</f>
        <v>4458</v>
      </c>
      <c r="G141" s="15">
        <f>VLOOKUP($A141,[2]Hoja1!$A$9:$AM$280,8,0)</f>
        <v>0</v>
      </c>
      <c r="H141" s="15">
        <f>VLOOKUP($A141,[2]Hoja1!$A$9:$AM$280,5,0)+VLOOKUP($A141,[2]Hoja1!$A$9:$AM$280,7,0)</f>
        <v>0</v>
      </c>
      <c r="I141" s="15">
        <f>VLOOKUP($A141,[2]Hoja1!$A$9:$AM$280,4,0)+VLOOKUP($A141,[2]Hoja1!$A$9:$AM$280,6,0)</f>
        <v>0</v>
      </c>
      <c r="J141" s="15">
        <f>VLOOKUP($A141,[2]Hoja1!$A$9:$AM$280,9,0)+VLOOKUP($A141,[2]Hoja1!$A$9:$AM$280,10,0)+VLOOKUP($A141,[2]Hoja1!$A$9:$AM$280,11,0)+VLOOKUP($A141,[2]Hoja1!$A$9:$AM$280,13,0)</f>
        <v>1860</v>
      </c>
      <c r="K141" s="16">
        <f t="shared" si="55"/>
        <v>6318</v>
      </c>
      <c r="L141" s="15">
        <f>VLOOKUP($A141,[2]Hoja1!$A$9:$AM$280,36,0)</f>
        <v>358.32</v>
      </c>
      <c r="M141" s="16">
        <f t="shared" si="56"/>
        <v>5959.68</v>
      </c>
    </row>
    <row r="142" spans="1:13" s="11" customFormat="1" ht="13.5" customHeight="1" x14ac:dyDescent="0.25">
      <c r="A142" s="22" t="s">
        <v>189</v>
      </c>
      <c r="B142" s="13" t="s">
        <v>190</v>
      </c>
      <c r="C142" s="23" t="s">
        <v>17</v>
      </c>
      <c r="D142" s="23" t="s">
        <v>196</v>
      </c>
      <c r="E142" s="15">
        <f t="shared" si="54"/>
        <v>212.6</v>
      </c>
      <c r="F142" s="15">
        <f>VLOOKUP($A142,[2]Hoja1!$A$9:$AM$280,3,0)</f>
        <v>6378</v>
      </c>
      <c r="G142" s="15">
        <f>VLOOKUP($A142,[2]Hoja1!$A$9:$AM$280,8,0)</f>
        <v>0</v>
      </c>
      <c r="H142" s="15">
        <f>VLOOKUP($A142,[2]Hoja1!$A$9:$AM$280,5,0)+VLOOKUP($A142,[2]Hoja1!$A$9:$AM$280,7,0)</f>
        <v>0</v>
      </c>
      <c r="I142" s="15">
        <f>VLOOKUP($A142,[2]Hoja1!$A$9:$AM$280,4,0)+VLOOKUP($A142,[2]Hoja1!$A$9:$AM$280,6,0)</f>
        <v>0</v>
      </c>
      <c r="J142" s="15">
        <f>VLOOKUP($A142,[2]Hoja1!$A$9:$AM$280,9,0)+VLOOKUP($A142,[2]Hoja1!$A$9:$AM$280,10,0)+VLOOKUP($A142,[2]Hoja1!$A$9:$AM$280,11,0)+VLOOKUP($A142,[2]Hoja1!$A$9:$AM$280,13,0)</f>
        <v>0</v>
      </c>
      <c r="K142" s="16">
        <f t="shared" si="55"/>
        <v>6378</v>
      </c>
      <c r="L142" s="15">
        <f>VLOOKUP($A142,[2]Hoja1!$A$9:$AM$280,36,0)</f>
        <v>348.5</v>
      </c>
      <c r="M142" s="16">
        <f t="shared" si="56"/>
        <v>6029.5</v>
      </c>
    </row>
    <row r="143" spans="1:13" s="11" customFormat="1" ht="13.5" customHeight="1" x14ac:dyDescent="0.25">
      <c r="A143" s="22" t="s">
        <v>226</v>
      </c>
      <c r="B143" s="13" t="s">
        <v>227</v>
      </c>
      <c r="C143" s="23" t="s">
        <v>66</v>
      </c>
      <c r="D143" s="23" t="s">
        <v>196</v>
      </c>
      <c r="E143" s="15">
        <f t="shared" si="54"/>
        <v>157.44999999999999</v>
      </c>
      <c r="F143" s="15">
        <f>VLOOKUP($A143,[2]Hoja1!$A$9:$AM$280,3,0)</f>
        <v>4723.5</v>
      </c>
      <c r="G143" s="15">
        <f>VLOOKUP($A143,[2]Hoja1!$A$9:$AM$280,8,0)</f>
        <v>0</v>
      </c>
      <c r="H143" s="15">
        <f>VLOOKUP($A143,[2]Hoja1!$A$9:$AM$280,5,0)+VLOOKUP($A143,[2]Hoja1!$A$9:$AM$280,7,0)</f>
        <v>0</v>
      </c>
      <c r="I143" s="15">
        <f>VLOOKUP($A143,[2]Hoja1!$A$9:$AM$280,4,0)+VLOOKUP($A143,[2]Hoja1!$A$9:$AM$280,6,0)</f>
        <v>0</v>
      </c>
      <c r="J143" s="15">
        <f>VLOOKUP($A143,[2]Hoja1!$A$9:$AM$280,9,0)+VLOOKUP($A143,[2]Hoja1!$A$9:$AM$280,10,0)+VLOOKUP($A143,[2]Hoja1!$A$9:$AM$280,11,0)+VLOOKUP($A143,[2]Hoja1!$A$9:$AM$280,13,0)</f>
        <v>0</v>
      </c>
      <c r="K143" s="16">
        <f t="shared" si="55"/>
        <v>4723.5</v>
      </c>
      <c r="L143" s="15">
        <f>VLOOKUP($A143,[2]Hoja1!$A$9:$AM$280,36,0)</f>
        <v>82.94</v>
      </c>
      <c r="M143" s="16">
        <f t="shared" si="56"/>
        <v>4640.5600000000004</v>
      </c>
    </row>
    <row r="144" spans="1:13" s="11" customFormat="1" ht="10.5" customHeight="1" x14ac:dyDescent="0.25">
      <c r="A144" s="12"/>
      <c r="B144" s="17"/>
      <c r="C144" s="14"/>
      <c r="D144" s="14"/>
      <c r="E144" s="15"/>
      <c r="F144" s="15"/>
      <c r="G144" s="14"/>
      <c r="H144" s="14"/>
      <c r="I144" s="14"/>
      <c r="J144" s="14"/>
      <c r="K144" s="16"/>
      <c r="L144" s="16"/>
      <c r="M144" s="16"/>
    </row>
    <row r="145" spans="1:13" s="11" customFormat="1" ht="17.25" customHeight="1" x14ac:dyDescent="0.25">
      <c r="A145" s="6" t="s">
        <v>116</v>
      </c>
      <c r="B145" s="7"/>
      <c r="C145" s="8"/>
      <c r="D145" s="8"/>
      <c r="E145" s="9"/>
      <c r="F145" s="9"/>
      <c r="G145" s="8"/>
      <c r="H145" s="8"/>
      <c r="I145" s="8"/>
      <c r="J145" s="8"/>
      <c r="K145" s="10"/>
      <c r="L145" s="10"/>
      <c r="M145" s="10"/>
    </row>
    <row r="146" spans="1:13" s="11" customFormat="1" ht="10.5" customHeight="1" x14ac:dyDescent="0.25">
      <c r="A146" s="22" t="s">
        <v>182</v>
      </c>
      <c r="B146" s="13" t="s">
        <v>183</v>
      </c>
      <c r="C146" s="23" t="s">
        <v>66</v>
      </c>
      <c r="D146" s="14" t="s">
        <v>196</v>
      </c>
      <c r="E146" s="15">
        <f t="shared" ref="E146:E148" si="57">+F146/30</f>
        <v>141.69999999999999</v>
      </c>
      <c r="F146" s="15">
        <f>VLOOKUP($A146,[2]Hoja1!$A$9:$AM$280,3,0)</f>
        <v>4251</v>
      </c>
      <c r="G146" s="15">
        <f>VLOOKUP($A146,[2]Hoja1!$A$9:$AM$280,8,0)</f>
        <v>0</v>
      </c>
      <c r="H146" s="15">
        <f>VLOOKUP($A146,[2]Hoja1!$A$9:$AM$280,5,0)+VLOOKUP($A146,[2]Hoja1!$A$9:$AM$280,7,0)</f>
        <v>0</v>
      </c>
      <c r="I146" s="15">
        <f>VLOOKUP($A146,[2]Hoja1!$A$9:$AM$280,4,0)+VLOOKUP($A146,[2]Hoja1!$A$9:$AM$280,6,0)</f>
        <v>0</v>
      </c>
      <c r="J146" s="15">
        <f>VLOOKUP($A146,[2]Hoja1!$A$9:$AM$280,9,0)+VLOOKUP($A146,[2]Hoja1!$A$9:$AM$280,10,0)+VLOOKUP($A146,[2]Hoja1!$A$9:$AM$280,11,0)+VLOOKUP($A146,[2]Hoja1!$A$9:$AM$280,13,0)</f>
        <v>0</v>
      </c>
      <c r="K146" s="16">
        <f t="shared" ref="K146:K148" si="58">SUM(F146:J146)</f>
        <v>4251</v>
      </c>
      <c r="L146" s="15">
        <f>VLOOKUP($A146,[2]Hoja1!$A$9:$AM$280,36,0)</f>
        <v>-133.86000000000001</v>
      </c>
      <c r="M146" s="16">
        <f t="shared" ref="M146:M148" si="59">+K146-L146</f>
        <v>4384.8599999999997</v>
      </c>
    </row>
    <row r="147" spans="1:13" s="11" customFormat="1" ht="10.5" customHeight="1" x14ac:dyDescent="0.25">
      <c r="A147" s="22" t="s">
        <v>284</v>
      </c>
      <c r="B147" s="13" t="s">
        <v>285</v>
      </c>
      <c r="C147" s="23" t="s">
        <v>17</v>
      </c>
      <c r="D147" s="14" t="s">
        <v>196</v>
      </c>
      <c r="E147" s="15">
        <f t="shared" si="57"/>
        <v>150</v>
      </c>
      <c r="F147" s="15">
        <f>VLOOKUP($A147,[2]Hoja1!$A$9:$AM$280,3,0)</f>
        <v>4500</v>
      </c>
      <c r="G147" s="15">
        <f>VLOOKUP($A147,[2]Hoja1!$A$9:$AM$280,8,0)</f>
        <v>0</v>
      </c>
      <c r="H147" s="15">
        <f>VLOOKUP($A147,[2]Hoja1!$A$9:$AM$280,5,0)+VLOOKUP($A147,[2]Hoja1!$A$9:$AM$280,7,0)</f>
        <v>0</v>
      </c>
      <c r="I147" s="15">
        <f>VLOOKUP($A147,[2]Hoja1!$A$9:$AM$280,4,0)+VLOOKUP($A147,[2]Hoja1!$A$9:$AM$280,6,0)</f>
        <v>0</v>
      </c>
      <c r="J147" s="15">
        <f>VLOOKUP($A147,[2]Hoja1!$A$9:$AM$280,9,0)+VLOOKUP($A147,[2]Hoja1!$A$9:$AM$280,10,0)+VLOOKUP($A147,[2]Hoja1!$A$9:$AM$280,11,0)+VLOOKUP($A147,[2]Hoja1!$A$9:$AM$280,13,0)</f>
        <v>2500</v>
      </c>
      <c r="K147" s="16">
        <f t="shared" ref="K147" si="60">SUM(F147:J147)</f>
        <v>7000</v>
      </c>
      <c r="L147" s="15">
        <f>VLOOKUP($A147,[2]Hoja1!$A$9:$AM$280,36,0)</f>
        <v>376.68</v>
      </c>
      <c r="M147" s="16">
        <f t="shared" ref="M147" si="61">+K147-L147</f>
        <v>6623.32</v>
      </c>
    </row>
    <row r="148" spans="1:13" s="11" customFormat="1" ht="10.5" customHeight="1" x14ac:dyDescent="0.25">
      <c r="A148" s="22" t="s">
        <v>180</v>
      </c>
      <c r="B148" s="13" t="s">
        <v>181</v>
      </c>
      <c r="C148" s="23" t="s">
        <v>17</v>
      </c>
      <c r="D148" s="14" t="s">
        <v>196</v>
      </c>
      <c r="E148" s="15">
        <f t="shared" si="57"/>
        <v>200</v>
      </c>
      <c r="F148" s="15">
        <f>VLOOKUP($A148,[2]Hoja1!$A$9:$AM$280,3,0)</f>
        <v>6000</v>
      </c>
      <c r="G148" s="15">
        <f>VLOOKUP($A148,[2]Hoja1!$A$9:$AM$280,8,0)</f>
        <v>0</v>
      </c>
      <c r="H148" s="15">
        <f>VLOOKUP($A148,[2]Hoja1!$A$9:$AM$280,5,0)+VLOOKUP($A148,[2]Hoja1!$A$9:$AM$280,7,0)</f>
        <v>0</v>
      </c>
      <c r="I148" s="15">
        <f>VLOOKUP($A148,[2]Hoja1!$A$9:$AM$280,4,0)+VLOOKUP($A148,[2]Hoja1!$A$9:$AM$280,6,0)</f>
        <v>0</v>
      </c>
      <c r="J148" s="15">
        <f>VLOOKUP($A148,[2]Hoja1!$A$9:$AM$280,9,0)+VLOOKUP($A148,[2]Hoja1!$A$9:$AM$280,10,0)+VLOOKUP($A148,[2]Hoja1!$A$9:$AM$280,11,0)+VLOOKUP($A148,[2]Hoja1!$A$9:$AM$280,13,0)</f>
        <v>2000</v>
      </c>
      <c r="K148" s="16">
        <f t="shared" si="58"/>
        <v>8000</v>
      </c>
      <c r="L148" s="15">
        <f>VLOOKUP($A148,[2]Hoja1!$A$9:$AM$280,36,0)</f>
        <v>816.7</v>
      </c>
      <c r="M148" s="16">
        <f t="shared" si="59"/>
        <v>7183.3</v>
      </c>
    </row>
    <row r="149" spans="1:13" s="11" customFormat="1" ht="10.5" customHeight="1" x14ac:dyDescent="0.25">
      <c r="A149" s="12"/>
      <c r="B149" s="17"/>
      <c r="C149" s="14"/>
      <c r="D149" s="14"/>
      <c r="E149" s="15"/>
      <c r="F149" s="15"/>
      <c r="G149" s="14"/>
      <c r="H149" s="14"/>
      <c r="I149" s="14"/>
      <c r="J149" s="14"/>
      <c r="K149" s="16"/>
      <c r="L149" s="16"/>
      <c r="M149" s="16"/>
    </row>
    <row r="150" spans="1:13" s="11" customFormat="1" ht="17.25" customHeight="1" x14ac:dyDescent="0.25">
      <c r="A150" s="6" t="s">
        <v>117</v>
      </c>
      <c r="B150" s="7"/>
      <c r="C150" s="8"/>
      <c r="D150" s="8"/>
      <c r="E150" s="9"/>
      <c r="F150" s="9"/>
      <c r="G150" s="8"/>
      <c r="H150" s="8"/>
      <c r="I150" s="8"/>
      <c r="J150" s="8"/>
      <c r="K150" s="10"/>
      <c r="L150" s="10"/>
      <c r="M150" s="10"/>
    </row>
    <row r="151" spans="1:13" s="11" customFormat="1" ht="10.5" customHeight="1" x14ac:dyDescent="0.2">
      <c r="A151" s="29" t="s">
        <v>173</v>
      </c>
      <c r="B151" s="17" t="s">
        <v>129</v>
      </c>
      <c r="C151" s="14" t="s">
        <v>17</v>
      </c>
      <c r="D151" s="14" t="s">
        <v>196</v>
      </c>
      <c r="E151" s="15">
        <f t="shared" ref="E151" si="62">+F151/30</f>
        <v>333.33</v>
      </c>
      <c r="F151" s="15">
        <f>VLOOKUP($A151,[2]Hoja1!$A$9:$AM$280,3,0)</f>
        <v>9999.9</v>
      </c>
      <c r="G151" s="15">
        <f>VLOOKUP($A151,[2]Hoja1!$A$9:$AM$280,8,0)</f>
        <v>0</v>
      </c>
      <c r="H151" s="15">
        <f>VLOOKUP($A151,[2]Hoja1!$A$9:$AM$280,5,0)+VLOOKUP($A151,[2]Hoja1!$A$9:$AM$280,7,0)</f>
        <v>0</v>
      </c>
      <c r="I151" s="15">
        <f>VLOOKUP($A151,[2]Hoja1!$A$9:$AM$280,4,0)+VLOOKUP($A151,[2]Hoja1!$A$9:$AM$280,6,0)</f>
        <v>0</v>
      </c>
      <c r="J151" s="15">
        <f>VLOOKUP($A151,[2]Hoja1!$A$9:$AM$280,9,0)+VLOOKUP($A151,[2]Hoja1!$A$9:$AM$280,10,0)+VLOOKUP($A151,[2]Hoja1!$A$9:$AM$280,11,0)+VLOOKUP($A151,[2]Hoja1!$A$9:$AM$280,13,0)</f>
        <v>6603.04</v>
      </c>
      <c r="K151" s="16">
        <f>SUM(F151:J151)</f>
        <v>16602.939999999999</v>
      </c>
      <c r="L151" s="15">
        <f>VLOOKUP($A151,[2]Hoja1!$A$9:$AM$280,36,0)</f>
        <v>2599.12</v>
      </c>
      <c r="M151" s="16">
        <f>+K151-L151</f>
        <v>14003.82</v>
      </c>
    </row>
    <row r="152" spans="1:13" s="11" customFormat="1" ht="10.5" customHeight="1" x14ac:dyDescent="0.25">
      <c r="A152" s="12"/>
      <c r="B152" s="17"/>
      <c r="C152" s="14"/>
      <c r="D152" s="14"/>
      <c r="E152" s="15"/>
      <c r="F152" s="15"/>
      <c r="G152" s="14"/>
      <c r="H152" s="14"/>
      <c r="I152" s="14"/>
      <c r="J152" s="14"/>
      <c r="K152" s="16"/>
      <c r="L152" s="16"/>
      <c r="M152" s="16"/>
    </row>
    <row r="153" spans="1:13" s="11" customFormat="1" ht="17.25" customHeight="1" x14ac:dyDescent="0.25">
      <c r="A153" s="6" t="s">
        <v>148</v>
      </c>
      <c r="B153" s="7"/>
      <c r="C153" s="8"/>
      <c r="D153" s="8"/>
      <c r="E153" s="9"/>
      <c r="F153" s="9"/>
      <c r="G153" s="8"/>
      <c r="H153" s="8"/>
      <c r="I153" s="8"/>
      <c r="J153" s="8"/>
      <c r="K153" s="10"/>
      <c r="L153" s="10"/>
      <c r="M153" s="10"/>
    </row>
    <row r="154" spans="1:13" s="11" customFormat="1" ht="10.5" customHeight="1" x14ac:dyDescent="0.25">
      <c r="A154" s="22" t="s">
        <v>174</v>
      </c>
      <c r="B154" s="13" t="s">
        <v>149</v>
      </c>
      <c r="C154" s="23" t="s">
        <v>17</v>
      </c>
      <c r="D154" s="14" t="s">
        <v>196</v>
      </c>
      <c r="E154" s="15">
        <f t="shared" ref="E154:E155" si="63">+F154/30</f>
        <v>200</v>
      </c>
      <c r="F154" s="15">
        <f>VLOOKUP($A154,[2]Hoja1!$A$9:$AM$280,3,0)</f>
        <v>6000</v>
      </c>
      <c r="G154" s="15">
        <f>VLOOKUP($A154,[2]Hoja1!$A$9:$AM$280,8,0)</f>
        <v>0</v>
      </c>
      <c r="H154" s="15">
        <f>VLOOKUP($A154,[2]Hoja1!$A$9:$AM$280,5,0)+VLOOKUP($A154,[2]Hoja1!$A$9:$AM$280,7,0)</f>
        <v>0</v>
      </c>
      <c r="I154" s="15">
        <f>VLOOKUP($A154,[2]Hoja1!$A$9:$AM$280,4,0)+VLOOKUP($A154,[2]Hoja1!$A$9:$AM$280,6,0)</f>
        <v>0</v>
      </c>
      <c r="J154" s="15">
        <f>VLOOKUP($A154,[2]Hoja1!$A$9:$AM$280,9,0)+VLOOKUP($A154,[2]Hoja1!$A$9:$AM$280,10,0)+VLOOKUP($A154,[2]Hoja1!$A$9:$AM$280,11,0)+VLOOKUP($A154,[2]Hoja1!$A$9:$AM$280,13,0)</f>
        <v>2139.6999999999998</v>
      </c>
      <c r="K154" s="16">
        <f t="shared" ref="K154:K155" si="64">SUM(F154:J154)</f>
        <v>8139.7</v>
      </c>
      <c r="L154" s="15">
        <f>VLOOKUP($A154,[2]Hoja1!$A$9:$AM$280,36,0)</f>
        <v>1835.84</v>
      </c>
      <c r="M154" s="16">
        <f t="shared" ref="M154:M155" si="65">+K154-L154</f>
        <v>6303.86</v>
      </c>
    </row>
    <row r="155" spans="1:13" s="11" customFormat="1" ht="10.5" customHeight="1" x14ac:dyDescent="0.25">
      <c r="A155" s="22" t="s">
        <v>254</v>
      </c>
      <c r="B155" s="13" t="s">
        <v>255</v>
      </c>
      <c r="C155" s="23" t="s">
        <v>17</v>
      </c>
      <c r="D155" s="14" t="s">
        <v>196</v>
      </c>
      <c r="E155" s="15">
        <f t="shared" si="63"/>
        <v>231.23</v>
      </c>
      <c r="F155" s="15">
        <f>VLOOKUP($A155,[2]Hoja1!$A$9:$AM$280,3,0)</f>
        <v>6936.9</v>
      </c>
      <c r="G155" s="15">
        <f>VLOOKUP($A155,[2]Hoja1!$A$9:$AM$280,8,0)</f>
        <v>0</v>
      </c>
      <c r="H155" s="15">
        <f>VLOOKUP($A155,[2]Hoja1!$A$9:$AM$280,5,0)+VLOOKUP($A155,[2]Hoja1!$A$9:$AM$280,7,0)</f>
        <v>0</v>
      </c>
      <c r="I155" s="15">
        <f>VLOOKUP($A155,[2]Hoja1!$A$9:$AM$280,4,0)+VLOOKUP($A155,[2]Hoja1!$A$9:$AM$280,6,0)</f>
        <v>0</v>
      </c>
      <c r="J155" s="15">
        <f>VLOOKUP($A155,[2]Hoja1!$A$9:$AM$280,9,0)+VLOOKUP($A155,[2]Hoja1!$A$9:$AM$280,10,0)+VLOOKUP($A155,[2]Hoja1!$A$9:$AM$280,11,0)+VLOOKUP($A155,[2]Hoja1!$A$9:$AM$280,13,0)</f>
        <v>1202.8</v>
      </c>
      <c r="K155" s="16">
        <f t="shared" si="64"/>
        <v>8139.7</v>
      </c>
      <c r="L155" s="15">
        <f>VLOOKUP($A155,[2]Hoja1!$A$9:$AM$280,36,0)</f>
        <v>816.6</v>
      </c>
      <c r="M155" s="16">
        <f t="shared" si="65"/>
        <v>7323.0999999999995</v>
      </c>
    </row>
    <row r="156" spans="1:13" s="11" customFormat="1" ht="10.5" customHeight="1" x14ac:dyDescent="0.25">
      <c r="A156" s="12"/>
      <c r="B156" s="17"/>
      <c r="C156" s="14"/>
      <c r="D156" s="14"/>
      <c r="E156" s="15"/>
      <c r="F156" s="15"/>
      <c r="G156" s="14"/>
      <c r="H156" s="14"/>
      <c r="I156" s="14"/>
      <c r="J156" s="14"/>
      <c r="K156" s="16"/>
      <c r="L156" s="16"/>
      <c r="M156" s="16"/>
    </row>
    <row r="157" spans="1:13" s="11" customFormat="1" ht="17.25" customHeight="1" x14ac:dyDescent="0.25">
      <c r="A157" s="6" t="s">
        <v>262</v>
      </c>
      <c r="B157" s="7"/>
      <c r="C157" s="8"/>
      <c r="D157" s="8"/>
      <c r="E157" s="9"/>
      <c r="F157" s="9"/>
      <c r="G157" s="8"/>
      <c r="H157" s="8"/>
      <c r="I157" s="8"/>
      <c r="J157" s="8"/>
      <c r="K157" s="10"/>
      <c r="L157" s="10"/>
      <c r="M157" s="10"/>
    </row>
    <row r="158" spans="1:13" s="11" customFormat="1" ht="10.5" customHeight="1" x14ac:dyDescent="0.25">
      <c r="A158" s="22" t="s">
        <v>263</v>
      </c>
      <c r="B158" s="13" t="s">
        <v>264</v>
      </c>
      <c r="C158" s="23" t="s">
        <v>283</v>
      </c>
      <c r="D158" s="14" t="s">
        <v>196</v>
      </c>
      <c r="E158" s="15">
        <f t="shared" ref="E158:E167" si="66">+F158/30</f>
        <v>150</v>
      </c>
      <c r="F158" s="15">
        <f>VLOOKUP($A158,[2]Hoja1!$A$9:$AM$280,3,0)</f>
        <v>4500</v>
      </c>
      <c r="G158" s="15">
        <f>VLOOKUP($A158,[2]Hoja1!$A$9:$AM$280,8,0)</f>
        <v>0</v>
      </c>
      <c r="H158" s="15">
        <f>VLOOKUP($A158,[2]Hoja1!$A$9:$AM$280,5,0)+VLOOKUP($A158,[2]Hoja1!$A$9:$AM$280,7,0)</f>
        <v>0</v>
      </c>
      <c r="I158" s="15">
        <f>VLOOKUP($A158,[2]Hoja1!$A$9:$AM$280,4,0)+VLOOKUP($A158,[2]Hoja1!$A$9:$AM$280,6,0)</f>
        <v>0</v>
      </c>
      <c r="J158" s="15">
        <f>VLOOKUP($A158,[2]Hoja1!$A$9:$AM$280,9,0)+VLOOKUP($A158,[2]Hoja1!$A$9:$AM$280,10,0)+VLOOKUP($A158,[2]Hoja1!$A$9:$AM$280,11,0)+VLOOKUP($A158,[2]Hoja1!$A$9:$AM$280,13,0)</f>
        <v>1800</v>
      </c>
      <c r="K158" s="16">
        <f t="shared" ref="K158" si="67">SUM(F158:J158)</f>
        <v>6300</v>
      </c>
      <c r="L158" s="15">
        <f>VLOOKUP($A158,[2]Hoja1!$A$9:$AM$280,36,0)</f>
        <v>307.27999999999997</v>
      </c>
      <c r="M158" s="16">
        <f t="shared" ref="M158" si="68">+K158-L158</f>
        <v>5992.72</v>
      </c>
    </row>
    <row r="159" spans="1:13" s="11" customFormat="1" ht="10.5" customHeight="1" x14ac:dyDescent="0.25">
      <c r="A159" s="22" t="s">
        <v>265</v>
      </c>
      <c r="B159" s="13" t="s">
        <v>266</v>
      </c>
      <c r="C159" s="23" t="s">
        <v>283</v>
      </c>
      <c r="D159" s="14" t="s">
        <v>196</v>
      </c>
      <c r="E159" s="15">
        <f t="shared" si="66"/>
        <v>150</v>
      </c>
      <c r="F159" s="15">
        <f>VLOOKUP($A159,[2]Hoja1!$A$9:$AM$280,3,0)</f>
        <v>4500</v>
      </c>
      <c r="G159" s="15">
        <f>VLOOKUP($A159,[2]Hoja1!$A$9:$AM$280,8,0)</f>
        <v>0</v>
      </c>
      <c r="H159" s="15">
        <f>VLOOKUP($A159,[2]Hoja1!$A$9:$AM$280,5,0)+VLOOKUP($A159,[2]Hoja1!$A$9:$AM$280,7,0)</f>
        <v>0</v>
      </c>
      <c r="I159" s="15">
        <f>VLOOKUP($A159,[2]Hoja1!$A$9:$AM$280,4,0)+VLOOKUP($A159,[2]Hoja1!$A$9:$AM$280,6,0)</f>
        <v>0</v>
      </c>
      <c r="J159" s="15">
        <f>VLOOKUP($A159,[2]Hoja1!$A$9:$AM$280,9,0)+VLOOKUP($A159,[2]Hoja1!$A$9:$AM$280,10,0)+VLOOKUP($A159,[2]Hoja1!$A$9:$AM$280,11,0)+VLOOKUP($A159,[2]Hoja1!$A$9:$AM$280,13,0)</f>
        <v>1800</v>
      </c>
      <c r="K159" s="16">
        <f t="shared" ref="K159:K167" si="69">SUM(F159:J159)</f>
        <v>6300</v>
      </c>
      <c r="L159" s="15">
        <f>VLOOKUP($A159,[2]Hoja1!$A$9:$AM$280,36,0)</f>
        <v>307.27999999999997</v>
      </c>
      <c r="M159" s="16">
        <f t="shared" ref="M159:M167" si="70">+K159-L159</f>
        <v>5992.72</v>
      </c>
    </row>
    <row r="160" spans="1:13" s="11" customFormat="1" ht="10.5" customHeight="1" x14ac:dyDescent="0.25">
      <c r="A160" s="22" t="s">
        <v>267</v>
      </c>
      <c r="B160" s="13" t="s">
        <v>268</v>
      </c>
      <c r="C160" s="23" t="s">
        <v>283</v>
      </c>
      <c r="D160" s="14" t="s">
        <v>196</v>
      </c>
      <c r="E160" s="15">
        <f t="shared" si="66"/>
        <v>150</v>
      </c>
      <c r="F160" s="15">
        <f>VLOOKUP($A160,[2]Hoja1!$A$9:$AM$280,3,0)</f>
        <v>4500</v>
      </c>
      <c r="G160" s="15">
        <f>VLOOKUP($A160,[2]Hoja1!$A$9:$AM$280,8,0)</f>
        <v>0</v>
      </c>
      <c r="H160" s="15">
        <f>VLOOKUP($A160,[2]Hoja1!$A$9:$AM$280,5,0)+VLOOKUP($A160,[2]Hoja1!$A$9:$AM$280,7,0)</f>
        <v>0</v>
      </c>
      <c r="I160" s="15">
        <f>VLOOKUP($A160,[2]Hoja1!$A$9:$AM$280,4,0)+VLOOKUP($A160,[2]Hoja1!$A$9:$AM$280,6,0)</f>
        <v>0</v>
      </c>
      <c r="J160" s="15">
        <f>VLOOKUP($A160,[2]Hoja1!$A$9:$AM$280,9,0)+VLOOKUP($A160,[2]Hoja1!$A$9:$AM$280,10,0)+VLOOKUP($A160,[2]Hoja1!$A$9:$AM$280,11,0)+VLOOKUP($A160,[2]Hoja1!$A$9:$AM$280,13,0)</f>
        <v>1800</v>
      </c>
      <c r="K160" s="16">
        <f t="shared" si="69"/>
        <v>6300</v>
      </c>
      <c r="L160" s="15">
        <f>VLOOKUP($A160,[2]Hoja1!$A$9:$AM$280,36,0)</f>
        <v>307.27999999999997</v>
      </c>
      <c r="M160" s="16">
        <f t="shared" si="70"/>
        <v>5992.72</v>
      </c>
    </row>
    <row r="161" spans="1:13" s="11" customFormat="1" ht="10.5" customHeight="1" x14ac:dyDescent="0.25">
      <c r="A161" s="22" t="s">
        <v>269</v>
      </c>
      <c r="B161" s="13" t="s">
        <v>270</v>
      </c>
      <c r="C161" s="23" t="s">
        <v>283</v>
      </c>
      <c r="D161" s="14" t="s">
        <v>196</v>
      </c>
      <c r="E161" s="15">
        <f t="shared" si="66"/>
        <v>150</v>
      </c>
      <c r="F161" s="15">
        <f>VLOOKUP($A161,[2]Hoja1!$A$9:$AM$280,3,0)</f>
        <v>4500</v>
      </c>
      <c r="G161" s="15">
        <f>VLOOKUP($A161,[2]Hoja1!$A$9:$AM$280,8,0)</f>
        <v>0</v>
      </c>
      <c r="H161" s="15">
        <f>VLOOKUP($A161,[2]Hoja1!$A$9:$AM$280,5,0)+VLOOKUP($A161,[2]Hoja1!$A$9:$AM$280,7,0)</f>
        <v>0</v>
      </c>
      <c r="I161" s="15">
        <f>VLOOKUP($A161,[2]Hoja1!$A$9:$AM$280,4,0)+VLOOKUP($A161,[2]Hoja1!$A$9:$AM$280,6,0)</f>
        <v>0</v>
      </c>
      <c r="J161" s="15">
        <f>VLOOKUP($A161,[2]Hoja1!$A$9:$AM$280,9,0)+VLOOKUP($A161,[2]Hoja1!$A$9:$AM$280,10,0)+VLOOKUP($A161,[2]Hoja1!$A$9:$AM$280,11,0)+VLOOKUP($A161,[2]Hoja1!$A$9:$AM$280,13,0)</f>
        <v>1800</v>
      </c>
      <c r="K161" s="16">
        <f t="shared" si="69"/>
        <v>6300</v>
      </c>
      <c r="L161" s="15">
        <f>VLOOKUP($A161,[2]Hoja1!$A$9:$AM$280,36,0)</f>
        <v>307.27999999999997</v>
      </c>
      <c r="M161" s="16">
        <f t="shared" si="70"/>
        <v>5992.72</v>
      </c>
    </row>
    <row r="162" spans="1:13" s="11" customFormat="1" ht="10.5" customHeight="1" x14ac:dyDescent="0.25">
      <c r="A162" s="22" t="s">
        <v>271</v>
      </c>
      <c r="B162" s="13" t="s">
        <v>272</v>
      </c>
      <c r="C162" s="23" t="s">
        <v>283</v>
      </c>
      <c r="D162" s="14" t="s">
        <v>196</v>
      </c>
      <c r="E162" s="15">
        <f t="shared" si="66"/>
        <v>150</v>
      </c>
      <c r="F162" s="15">
        <f>VLOOKUP($A162,[2]Hoja1!$A$9:$AM$280,3,0)</f>
        <v>4500</v>
      </c>
      <c r="G162" s="15">
        <f>VLOOKUP($A162,[2]Hoja1!$A$9:$AM$280,8,0)</f>
        <v>0</v>
      </c>
      <c r="H162" s="15">
        <f>VLOOKUP($A162,[2]Hoja1!$A$9:$AM$280,5,0)+VLOOKUP($A162,[2]Hoja1!$A$9:$AM$280,7,0)</f>
        <v>0</v>
      </c>
      <c r="I162" s="15">
        <f>VLOOKUP($A162,[2]Hoja1!$A$9:$AM$280,4,0)+VLOOKUP($A162,[2]Hoja1!$A$9:$AM$280,6,0)</f>
        <v>0</v>
      </c>
      <c r="J162" s="15">
        <f>VLOOKUP($A162,[2]Hoja1!$A$9:$AM$280,9,0)+VLOOKUP($A162,[2]Hoja1!$A$9:$AM$280,10,0)+VLOOKUP($A162,[2]Hoja1!$A$9:$AM$280,11,0)+VLOOKUP($A162,[2]Hoja1!$A$9:$AM$280,13,0)</f>
        <v>1800</v>
      </c>
      <c r="K162" s="16">
        <f t="shared" si="69"/>
        <v>6300</v>
      </c>
      <c r="L162" s="15">
        <f>VLOOKUP($A162,[2]Hoja1!$A$9:$AM$280,36,0)</f>
        <v>3554.27</v>
      </c>
      <c r="M162" s="16">
        <f t="shared" si="70"/>
        <v>2745.73</v>
      </c>
    </row>
    <row r="163" spans="1:13" s="11" customFormat="1" ht="10.5" customHeight="1" x14ac:dyDescent="0.25">
      <c r="A163" s="22" t="s">
        <v>273</v>
      </c>
      <c r="B163" s="13" t="s">
        <v>274</v>
      </c>
      <c r="C163" s="23" t="s">
        <v>283</v>
      </c>
      <c r="D163" s="14" t="s">
        <v>196</v>
      </c>
      <c r="E163" s="15">
        <f t="shared" si="66"/>
        <v>150</v>
      </c>
      <c r="F163" s="15">
        <f>VLOOKUP($A163,[2]Hoja1!$A$9:$AM$280,3,0)</f>
        <v>4500</v>
      </c>
      <c r="G163" s="15">
        <f>VLOOKUP($A163,[2]Hoja1!$A$9:$AM$280,8,0)</f>
        <v>0</v>
      </c>
      <c r="H163" s="15">
        <f>VLOOKUP($A163,[2]Hoja1!$A$9:$AM$280,5,0)+VLOOKUP($A163,[2]Hoja1!$A$9:$AM$280,7,0)</f>
        <v>0</v>
      </c>
      <c r="I163" s="15">
        <f>VLOOKUP($A163,[2]Hoja1!$A$9:$AM$280,4,0)+VLOOKUP($A163,[2]Hoja1!$A$9:$AM$280,6,0)</f>
        <v>0</v>
      </c>
      <c r="J163" s="15">
        <f>VLOOKUP($A163,[2]Hoja1!$A$9:$AM$280,9,0)+VLOOKUP($A163,[2]Hoja1!$A$9:$AM$280,10,0)+VLOOKUP($A163,[2]Hoja1!$A$9:$AM$280,11,0)+VLOOKUP($A163,[2]Hoja1!$A$9:$AM$280,13,0)</f>
        <v>1800</v>
      </c>
      <c r="K163" s="16">
        <f t="shared" si="69"/>
        <v>6300</v>
      </c>
      <c r="L163" s="15">
        <f>VLOOKUP($A163,[2]Hoja1!$A$9:$AM$280,36,0)</f>
        <v>307.27999999999997</v>
      </c>
      <c r="M163" s="16">
        <f t="shared" si="70"/>
        <v>5992.72</v>
      </c>
    </row>
    <row r="164" spans="1:13" s="11" customFormat="1" ht="10.5" customHeight="1" x14ac:dyDescent="0.25">
      <c r="A164" s="22" t="s">
        <v>275</v>
      </c>
      <c r="B164" s="13" t="s">
        <v>276</v>
      </c>
      <c r="C164" s="23" t="s">
        <v>283</v>
      </c>
      <c r="D164" s="14" t="s">
        <v>196</v>
      </c>
      <c r="E164" s="15">
        <f t="shared" si="66"/>
        <v>150</v>
      </c>
      <c r="F164" s="15">
        <f>VLOOKUP($A164,[2]Hoja1!$A$9:$AM$280,3,0)</f>
        <v>4500</v>
      </c>
      <c r="G164" s="15">
        <f>VLOOKUP($A164,[2]Hoja1!$A$9:$AM$280,8,0)</f>
        <v>1191.78</v>
      </c>
      <c r="H164" s="15">
        <f>VLOOKUP($A164,[2]Hoja1!$A$9:$AM$280,5,0)+VLOOKUP($A164,[2]Hoja1!$A$9:$AM$280,7,0)</f>
        <v>166.85</v>
      </c>
      <c r="I164" s="15">
        <f>VLOOKUP($A164,[2]Hoja1!$A$9:$AM$280,4,0)+VLOOKUP($A164,[2]Hoja1!$A$9:$AM$280,6,0)</f>
        <v>476.71</v>
      </c>
      <c r="J164" s="15">
        <f>VLOOKUP($A164,[2]Hoja1!$A$9:$AM$280,9,0)+VLOOKUP($A164,[2]Hoja1!$A$9:$AM$280,10,0)+VLOOKUP($A164,[2]Hoja1!$A$9:$AM$280,11,0)+VLOOKUP($A164,[2]Hoja1!$A$9:$AM$280,13,0)</f>
        <v>1800</v>
      </c>
      <c r="K164" s="16">
        <f t="shared" si="69"/>
        <v>8135.34</v>
      </c>
      <c r="L164" s="15">
        <f>VLOOKUP($A164,[2]Hoja1!$A$9:$AM$280,36,0)</f>
        <v>305.67</v>
      </c>
      <c r="M164" s="16">
        <f t="shared" si="70"/>
        <v>7829.67</v>
      </c>
    </row>
    <row r="165" spans="1:13" s="11" customFormat="1" ht="10.5" customHeight="1" x14ac:dyDescent="0.25">
      <c r="A165" s="22" t="s">
        <v>277</v>
      </c>
      <c r="B165" s="13" t="s">
        <v>278</v>
      </c>
      <c r="C165" s="23" t="s">
        <v>283</v>
      </c>
      <c r="D165" s="14" t="s">
        <v>196</v>
      </c>
      <c r="E165" s="15">
        <f t="shared" si="66"/>
        <v>150</v>
      </c>
      <c r="F165" s="15">
        <f>VLOOKUP($A165,[2]Hoja1!$A$9:$AM$280,3,0)</f>
        <v>4500</v>
      </c>
      <c r="G165" s="15">
        <f>VLOOKUP($A165,[2]Hoja1!$A$9:$AM$280,8,0)</f>
        <v>1171.23</v>
      </c>
      <c r="H165" s="15">
        <f>VLOOKUP($A165,[2]Hoja1!$A$9:$AM$280,5,0)+VLOOKUP($A165,[2]Hoja1!$A$9:$AM$280,7,0)</f>
        <v>163.97</v>
      </c>
      <c r="I165" s="15">
        <f>VLOOKUP($A165,[2]Hoja1!$A$9:$AM$280,4,0)+VLOOKUP($A165,[2]Hoja1!$A$9:$AM$280,6,0)</f>
        <v>468.49</v>
      </c>
      <c r="J165" s="15">
        <f>VLOOKUP($A165,[2]Hoja1!$A$9:$AM$280,9,0)+VLOOKUP($A165,[2]Hoja1!$A$9:$AM$280,10,0)+VLOOKUP($A165,[2]Hoja1!$A$9:$AM$280,11,0)+VLOOKUP($A165,[2]Hoja1!$A$9:$AM$280,13,0)</f>
        <v>1800</v>
      </c>
      <c r="K165" s="16">
        <f t="shared" si="69"/>
        <v>8103.69</v>
      </c>
      <c r="L165" s="15">
        <f>VLOOKUP($A165,[2]Hoja1!$A$9:$AM$280,36,0)</f>
        <v>304.41000000000003</v>
      </c>
      <c r="M165" s="16">
        <f t="shared" si="70"/>
        <v>7799.28</v>
      </c>
    </row>
    <row r="166" spans="1:13" s="11" customFormat="1" ht="10.5" customHeight="1" x14ac:dyDescent="0.25">
      <c r="A166" s="22" t="s">
        <v>279</v>
      </c>
      <c r="B166" s="13" t="s">
        <v>280</v>
      </c>
      <c r="C166" s="23" t="s">
        <v>283</v>
      </c>
      <c r="D166" s="14" t="s">
        <v>196</v>
      </c>
      <c r="E166" s="15">
        <f t="shared" si="66"/>
        <v>150</v>
      </c>
      <c r="F166" s="15">
        <f>VLOOKUP($A166,[2]Hoja1!$A$9:$AM$280,3,0)</f>
        <v>4500</v>
      </c>
      <c r="G166" s="15">
        <f>VLOOKUP($A166,[2]Hoja1!$A$9:$AM$280,8,0)</f>
        <v>1130.1400000000001</v>
      </c>
      <c r="H166" s="15">
        <f>VLOOKUP($A166,[2]Hoja1!$A$9:$AM$280,5,0)+VLOOKUP($A166,[2]Hoja1!$A$9:$AM$280,7,0)</f>
        <v>158.22</v>
      </c>
      <c r="I166" s="15">
        <f>VLOOKUP($A166,[2]Hoja1!$A$9:$AM$280,4,0)+VLOOKUP($A166,[2]Hoja1!$A$9:$AM$280,6,0)</f>
        <v>452.05</v>
      </c>
      <c r="J166" s="15">
        <f>VLOOKUP($A166,[2]Hoja1!$A$9:$AM$280,9,0)+VLOOKUP($A166,[2]Hoja1!$A$9:$AM$280,10,0)+VLOOKUP($A166,[2]Hoja1!$A$9:$AM$280,11,0)+VLOOKUP($A166,[2]Hoja1!$A$9:$AM$280,13,0)</f>
        <v>1800</v>
      </c>
      <c r="K166" s="16">
        <f t="shared" si="69"/>
        <v>8040.4100000000008</v>
      </c>
      <c r="L166" s="15">
        <f>VLOOKUP($A166,[2]Hoja1!$A$9:$AM$280,36,0)</f>
        <v>302.26</v>
      </c>
      <c r="M166" s="16">
        <f t="shared" si="70"/>
        <v>7738.1500000000005</v>
      </c>
    </row>
    <row r="167" spans="1:13" s="11" customFormat="1" ht="10.5" customHeight="1" x14ac:dyDescent="0.25">
      <c r="A167" s="22" t="s">
        <v>281</v>
      </c>
      <c r="B167" s="13" t="s">
        <v>282</v>
      </c>
      <c r="C167" s="23" t="s">
        <v>283</v>
      </c>
      <c r="D167" s="14" t="s">
        <v>196</v>
      </c>
      <c r="E167" s="15">
        <f t="shared" si="66"/>
        <v>108.75</v>
      </c>
      <c r="F167" s="15">
        <f>VLOOKUP($A167,[2]Hoja1!$A$9:$AM$280,3,0)</f>
        <v>3262.5</v>
      </c>
      <c r="G167" s="15">
        <f>VLOOKUP($A167,[2]Hoja1!$A$9:$AM$280,8,0)</f>
        <v>0</v>
      </c>
      <c r="H167" s="15">
        <f>VLOOKUP($A167,[2]Hoja1!$A$9:$AM$280,5,0)+VLOOKUP($A167,[2]Hoja1!$A$9:$AM$280,7,0)</f>
        <v>0</v>
      </c>
      <c r="I167" s="15">
        <f>VLOOKUP($A167,[2]Hoja1!$A$9:$AM$280,4,0)+VLOOKUP($A167,[2]Hoja1!$A$9:$AM$280,6,0)</f>
        <v>0</v>
      </c>
      <c r="J167" s="15">
        <f>VLOOKUP($A167,[2]Hoja1!$A$9:$AM$280,9,0)+VLOOKUP($A167,[2]Hoja1!$A$9:$AM$280,10,0)+VLOOKUP($A167,[2]Hoja1!$A$9:$AM$280,11,0)+VLOOKUP($A167,[2]Hoja1!$A$9:$AM$280,13,0)</f>
        <v>1800</v>
      </c>
      <c r="K167" s="16">
        <f t="shared" si="69"/>
        <v>5062.5</v>
      </c>
      <c r="L167" s="15">
        <f>VLOOKUP($A167,[2]Hoja1!$A$9:$AM$280,36,0)</f>
        <v>141.5</v>
      </c>
      <c r="M167" s="16">
        <f t="shared" si="70"/>
        <v>4921</v>
      </c>
    </row>
    <row r="168" spans="1:13" s="11" customFormat="1" ht="10.5" customHeight="1" x14ac:dyDescent="0.25">
      <c r="A168" s="12"/>
      <c r="B168" s="17"/>
      <c r="C168" s="14"/>
      <c r="D168" s="14"/>
      <c r="E168" s="15"/>
      <c r="F168" s="15"/>
      <c r="G168" s="14"/>
      <c r="H168" s="14"/>
      <c r="I168" s="14"/>
      <c r="J168" s="14"/>
      <c r="K168" s="16"/>
      <c r="L168" s="16"/>
      <c r="M168" s="16"/>
    </row>
    <row r="169" spans="1:13" s="11" customFormat="1" ht="17.25" customHeight="1" x14ac:dyDescent="0.25">
      <c r="A169" s="6" t="s">
        <v>118</v>
      </c>
      <c r="B169" s="7"/>
      <c r="C169" s="8"/>
      <c r="D169" s="8"/>
      <c r="E169" s="9"/>
      <c r="F169" s="9"/>
      <c r="G169" s="8"/>
      <c r="H169" s="8"/>
      <c r="I169" s="8"/>
      <c r="J169" s="8"/>
      <c r="K169" s="10"/>
      <c r="L169" s="10"/>
      <c r="M169" s="10"/>
    </row>
    <row r="170" spans="1:13" s="11" customFormat="1" ht="10.5" customHeight="1" x14ac:dyDescent="0.25">
      <c r="A170" s="22" t="s">
        <v>119</v>
      </c>
      <c r="B170" s="13" t="s">
        <v>120</v>
      </c>
      <c r="C170" s="23" t="s">
        <v>17</v>
      </c>
      <c r="D170" s="23" t="s">
        <v>18</v>
      </c>
      <c r="E170" s="15">
        <f t="shared" ref="E170" si="71">+F170/30</f>
        <v>148.6</v>
      </c>
      <c r="F170" s="15">
        <f>VLOOKUP($A170,[2]Hoja1!$A$9:$AM$280,3,0)</f>
        <v>4458</v>
      </c>
      <c r="G170" s="15">
        <f>VLOOKUP($A170,[2]Hoja1!$A$9:$AM$280,8,0)</f>
        <v>0</v>
      </c>
      <c r="H170" s="15">
        <f>VLOOKUP($A170,[2]Hoja1!$A$9:$AM$280,5,0)+VLOOKUP($A170,[2]Hoja1!$A$9:$AM$280,7,0)</f>
        <v>0</v>
      </c>
      <c r="I170" s="15">
        <f>VLOOKUP($A170,[2]Hoja1!$A$9:$AM$280,4,0)+VLOOKUP($A170,[2]Hoja1!$A$9:$AM$280,6,0)</f>
        <v>0</v>
      </c>
      <c r="J170" s="15">
        <f>VLOOKUP($A170,[2]Hoja1!$A$9:$AM$280,9,0)+VLOOKUP($A170,[2]Hoja1!$A$9:$AM$280,10,0)+VLOOKUP($A170,[2]Hoja1!$A$9:$AM$280,11,0)+VLOOKUP($A170,[2]Hoja1!$A$9:$AM$280,13,0)</f>
        <v>1842</v>
      </c>
      <c r="K170" s="16">
        <f>SUM(F170:J170)</f>
        <v>6300</v>
      </c>
      <c r="L170" s="15">
        <f>VLOOKUP($A170,[2]Hoja1!$A$9:$AM$280,36,0)</f>
        <v>331.76</v>
      </c>
      <c r="M170" s="16">
        <f>+K170-L170</f>
        <v>5968.24</v>
      </c>
    </row>
    <row r="171" spans="1:13" s="11" customFormat="1" ht="10.5" customHeight="1" x14ac:dyDescent="0.25">
      <c r="A171" s="12"/>
      <c r="B171" s="17"/>
      <c r="C171" s="14"/>
      <c r="D171" s="14"/>
      <c r="E171" s="15"/>
      <c r="F171" s="15"/>
      <c r="G171" s="14"/>
      <c r="H171" s="14"/>
      <c r="I171" s="14"/>
      <c r="J171" s="14"/>
      <c r="K171" s="16"/>
      <c r="L171" s="16"/>
      <c r="M171" s="16"/>
    </row>
    <row r="172" spans="1:13" s="11" customFormat="1" ht="17.25" customHeight="1" x14ac:dyDescent="0.25">
      <c r="A172" s="6" t="s">
        <v>121</v>
      </c>
      <c r="B172" s="7"/>
      <c r="C172" s="8"/>
      <c r="D172" s="8"/>
      <c r="E172" s="9"/>
      <c r="F172" s="9"/>
      <c r="G172" s="8"/>
      <c r="H172" s="8"/>
      <c r="I172" s="8"/>
      <c r="J172" s="8"/>
      <c r="K172" s="10"/>
      <c r="L172" s="10"/>
      <c r="M172" s="10"/>
    </row>
    <row r="173" spans="1:13" s="11" customFormat="1" ht="10.5" customHeight="1" x14ac:dyDescent="0.2">
      <c r="A173" s="29" t="s">
        <v>130</v>
      </c>
      <c r="B173" s="24" t="s">
        <v>123</v>
      </c>
      <c r="C173" s="23" t="s">
        <v>17</v>
      </c>
      <c r="D173" s="14" t="s">
        <v>196</v>
      </c>
      <c r="E173" s="15">
        <f t="shared" ref="E173" si="72">+F173/30</f>
        <v>141.69999999999999</v>
      </c>
      <c r="F173" s="15">
        <f>VLOOKUP($A173,[2]Hoja1!$A$9:$AM$280,3,0)</f>
        <v>4251</v>
      </c>
      <c r="G173" s="15">
        <f>VLOOKUP($A173,[2]Hoja1!$A$9:$AM$280,8,0)</f>
        <v>0</v>
      </c>
      <c r="H173" s="15">
        <f>VLOOKUP($A173,[2]Hoja1!$A$9:$AM$280,5,0)+VLOOKUP($A173,[2]Hoja1!$A$9:$AM$280,7,0)</f>
        <v>0</v>
      </c>
      <c r="I173" s="15">
        <f>VLOOKUP($A173,[2]Hoja1!$A$9:$AM$280,4,0)+VLOOKUP($A173,[2]Hoja1!$A$9:$AM$280,6,0)</f>
        <v>0</v>
      </c>
      <c r="J173" s="15">
        <f>VLOOKUP($A173,[2]Hoja1!$A$9:$AM$280,9,0)+VLOOKUP($A173,[2]Hoja1!$A$9:$AM$280,10,0)+VLOOKUP($A173,[2]Hoja1!$A$9:$AM$280,11,0)+VLOOKUP($A173,[2]Hoja1!$A$9:$AM$280,13,0)</f>
        <v>96</v>
      </c>
      <c r="K173" s="16">
        <f>SUM(F173:J173)</f>
        <v>4347</v>
      </c>
      <c r="L173" s="15">
        <f>VLOOKUP($A173,[2]Hoja1!$A$9:$AM$280,36,0)</f>
        <v>-127.72</v>
      </c>
      <c r="M173" s="16">
        <f>+K173-L173</f>
        <v>4474.72</v>
      </c>
    </row>
    <row r="174" spans="1:13" x14ac:dyDescent="0.25">
      <c r="K174" s="27"/>
      <c r="L174" s="27"/>
      <c r="M174" s="27"/>
    </row>
    <row r="175" spans="1:13" x14ac:dyDescent="0.25">
      <c r="K175" s="28">
        <f>SUM(K7:K173)</f>
        <v>1202920.7499999995</v>
      </c>
      <c r="L175" s="28">
        <f>SUM(L7:L173)</f>
        <v>188754.12000000005</v>
      </c>
      <c r="M175" s="28">
        <f>SUM(M7:M173)</f>
        <v>1014166.6300000001</v>
      </c>
    </row>
    <row r="176" spans="1:13" x14ac:dyDescent="0.2">
      <c r="K176" s="33"/>
      <c r="L176" s="34"/>
      <c r="M176" s="34"/>
    </row>
    <row r="177" spans="6:13" x14ac:dyDescent="0.2">
      <c r="K177" s="39">
        <v>1202920.75</v>
      </c>
      <c r="L177" s="40">
        <v>188754.12</v>
      </c>
      <c r="M177" s="40">
        <v>1014166.63</v>
      </c>
    </row>
    <row r="178" spans="6:13" x14ac:dyDescent="0.25">
      <c r="K178" s="28">
        <f>+K175-K177</f>
        <v>0</v>
      </c>
      <c r="L178" s="28">
        <f t="shared" ref="L178:M178" si="73">+L175-L177</f>
        <v>0</v>
      </c>
      <c r="M178" s="28">
        <f t="shared" si="73"/>
        <v>0</v>
      </c>
    </row>
    <row r="179" spans="6:13" ht="17.25" hidden="1" customHeight="1" x14ac:dyDescent="0.25"/>
    <row r="180" spans="6:13" ht="17.25" hidden="1" customHeight="1" x14ac:dyDescent="0.25">
      <c r="F180" s="26">
        <f>SUBTOTAL(109,F7:F179)</f>
        <v>817939.27</v>
      </c>
      <c r="J180" s="26"/>
      <c r="K180" s="26">
        <f>SUBTOTAL(109,K7:K179)</f>
        <v>3608762.2499999991</v>
      </c>
      <c r="L180" s="26">
        <f>SUBTOTAL(109,L7:L179)</f>
        <v>566262.3600000001</v>
      </c>
      <c r="M180" s="26">
        <f>SUBTOTAL(109,M7:M179)</f>
        <v>3042499.89</v>
      </c>
    </row>
    <row r="181" spans="6:13" ht="17.25" hidden="1" customHeight="1" x14ac:dyDescent="0.2">
      <c r="F181" s="26">
        <f>+[1]Hoja1!$C$88</f>
        <v>496744</v>
      </c>
      <c r="K181" s="31">
        <v>776770.53</v>
      </c>
      <c r="L181" s="32">
        <v>137784.6</v>
      </c>
      <c r="M181" s="32">
        <v>638985.93000000005</v>
      </c>
    </row>
    <row r="182" spans="6:13" ht="17.25" hidden="1" customHeight="1" x14ac:dyDescent="0.25">
      <c r="F182" s="26">
        <f>+F180-F181</f>
        <v>321195.27</v>
      </c>
      <c r="K182" s="28">
        <f>+K180-K181</f>
        <v>2831991.7199999988</v>
      </c>
      <c r="L182" s="30">
        <f>+L180-L181</f>
        <v>428477.76000000013</v>
      </c>
      <c r="M182" s="30">
        <f>+M180-M181</f>
        <v>2403513.96</v>
      </c>
    </row>
    <row r="183" spans="6:13" ht="17.25" customHeight="1" x14ac:dyDescent="0.2">
      <c r="K183" s="35"/>
      <c r="L183" s="35"/>
      <c r="M183" s="35"/>
    </row>
    <row r="184" spans="6:13" ht="17.25" customHeight="1" x14ac:dyDescent="0.25">
      <c r="K184" s="30"/>
      <c r="L184" s="30"/>
      <c r="M184" s="30"/>
    </row>
    <row r="185" spans="6:13" ht="17.25" customHeight="1" x14ac:dyDescent="0.25"/>
    <row r="186" spans="6:13" ht="17.25" customHeight="1" x14ac:dyDescent="0.25"/>
    <row r="187" spans="6:13" ht="17.25" customHeight="1" x14ac:dyDescent="0.25"/>
    <row r="188" spans="6:13" ht="17.25" customHeight="1" x14ac:dyDescent="0.25"/>
    <row r="189" spans="6:13" ht="17.25" customHeight="1" x14ac:dyDescent="0.25"/>
    <row r="190" spans="6:13" ht="17.25" customHeight="1" x14ac:dyDescent="0.25"/>
    <row r="191" spans="6:13" ht="17.25" customHeight="1" x14ac:dyDescent="0.25"/>
    <row r="192" spans="6:13" ht="17.25" customHeight="1" x14ac:dyDescent="0.25"/>
    <row r="193" ht="17.25" customHeight="1" x14ac:dyDescent="0.25"/>
    <row r="194" ht="17.25" customHeight="1" x14ac:dyDescent="0.25"/>
    <row r="195" ht="17.25" customHeight="1" x14ac:dyDescent="0.25"/>
    <row r="196" ht="17.25" customHeight="1" x14ac:dyDescent="0.25"/>
    <row r="197" ht="17.25" customHeight="1" x14ac:dyDescent="0.25"/>
    <row r="198" ht="17.25" customHeight="1" x14ac:dyDescent="0.25"/>
    <row r="199" ht="17.25" customHeight="1" x14ac:dyDescent="0.25"/>
    <row r="200" ht="17.25" customHeight="1" x14ac:dyDescent="0.25"/>
    <row r="201" ht="17.25" customHeight="1" x14ac:dyDescent="0.25"/>
    <row r="202" ht="17.25" customHeight="1" x14ac:dyDescent="0.25"/>
    <row r="203" ht="17.25" customHeight="1" x14ac:dyDescent="0.25"/>
    <row r="204" ht="17.25" customHeight="1" x14ac:dyDescent="0.25"/>
    <row r="205" ht="17.25" customHeight="1" x14ac:dyDescent="0.25"/>
    <row r="206" ht="17.25" customHeight="1" x14ac:dyDescent="0.25"/>
    <row r="207" ht="17.25" customHeight="1" x14ac:dyDescent="0.25"/>
    <row r="208" ht="17.25" customHeight="1" x14ac:dyDescent="0.25"/>
    <row r="209" ht="17.25" customHeight="1" x14ac:dyDescent="0.25"/>
    <row r="210" ht="17.25" customHeight="1" x14ac:dyDescent="0.25"/>
    <row r="211" ht="17.25" customHeight="1" x14ac:dyDescent="0.25"/>
    <row r="212" ht="17.25" customHeight="1" x14ac:dyDescent="0.25"/>
    <row r="213" ht="17.25" customHeight="1" x14ac:dyDescent="0.25"/>
    <row r="214" ht="17.25" customHeight="1" x14ac:dyDescent="0.25"/>
    <row r="215" ht="17.25" customHeight="1" x14ac:dyDescent="0.25"/>
    <row r="216" ht="17.25" customHeight="1" x14ac:dyDescent="0.25"/>
    <row r="217" ht="17.25" customHeight="1" x14ac:dyDescent="0.25"/>
    <row r="218" ht="17.25" customHeight="1" x14ac:dyDescent="0.25"/>
    <row r="219" ht="17.25" customHeight="1" x14ac:dyDescent="0.25"/>
    <row r="220" ht="17.25" customHeight="1" x14ac:dyDescent="0.25"/>
    <row r="221" ht="17.25" customHeight="1" x14ac:dyDescent="0.25"/>
    <row r="222" ht="17.25" customHeight="1" x14ac:dyDescent="0.25"/>
    <row r="223" ht="17.25" customHeight="1" x14ac:dyDescent="0.25"/>
    <row r="224" ht="17.25" customHeight="1" x14ac:dyDescent="0.25"/>
    <row r="225" ht="17.25" customHeight="1" x14ac:dyDescent="0.25"/>
    <row r="226" ht="17.25" customHeight="1" x14ac:dyDescent="0.25"/>
    <row r="227" ht="17.25" customHeight="1" x14ac:dyDescent="0.25"/>
    <row r="228" ht="17.25" customHeight="1" x14ac:dyDescent="0.25"/>
    <row r="229" ht="17.25" customHeight="1" x14ac:dyDescent="0.25"/>
    <row r="230" ht="17.25" customHeight="1" x14ac:dyDescent="0.25"/>
    <row r="231" ht="17.25" customHeight="1" x14ac:dyDescent="0.25"/>
  </sheetData>
  <autoFilter ref="A6:M178"/>
  <mergeCells count="11">
    <mergeCell ref="M5:M6"/>
    <mergeCell ref="A1:M1"/>
    <mergeCell ref="A2:M2"/>
    <mergeCell ref="A3:M3"/>
    <mergeCell ref="A5:A6"/>
    <mergeCell ref="B5:B6"/>
    <mergeCell ref="C5:C6"/>
    <mergeCell ref="D5:D6"/>
    <mergeCell ref="E5:J5"/>
    <mergeCell ref="K5:K6"/>
    <mergeCell ref="L5:L6"/>
  </mergeCells>
  <conditionalFormatting sqref="K177">
    <cfRule type="cellIs" dxfId="2" priority="3" operator="lessThan">
      <formula>0</formula>
    </cfRule>
  </conditionalFormatting>
  <conditionalFormatting sqref="L177:M177">
    <cfRule type="cellIs" dxfId="1" priority="2" operator="lessThan">
      <formula>0</formula>
    </cfRule>
  </conditionalFormatting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</vt:lpstr>
      <vt:lpstr>mayo!Área_de_impresión</vt:lpstr>
      <vt:lpstr>mayo!Títulos_a_imprimir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2019-06-26T21:08:16Z</dcterms:created>
  <dcterms:modified xsi:type="dcterms:W3CDTF">2021-06-14T19:30:34Z</dcterms:modified>
</cp:coreProperties>
</file>