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MARZO" sheetId="1" r:id="rId1"/>
  </sheets>
  <externalReferences>
    <externalReference r:id="rId2"/>
    <externalReference r:id="rId3"/>
  </externalReferences>
  <definedNames>
    <definedName name="_xlnm._FilterDatabase" localSheetId="0" hidden="1">MARZO!$A$6:$M$166</definedName>
    <definedName name="_xlnm.Print_Area" localSheetId="0">MARZO!$A$1:$M$161</definedName>
    <definedName name="_xlnm.Print_Titles" localSheetId="0">MARZO!$1:$6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30" i="1"/>
  <c r="H141" i="1"/>
  <c r="H140" i="1"/>
  <c r="F77" i="1"/>
  <c r="G77" i="1"/>
  <c r="H77" i="1"/>
  <c r="I77" i="1"/>
  <c r="J77" i="1"/>
  <c r="L77" i="1"/>
  <c r="F78" i="1"/>
  <c r="G78" i="1"/>
  <c r="H78" i="1"/>
  <c r="I78" i="1"/>
  <c r="J78" i="1"/>
  <c r="L78" i="1"/>
  <c r="F79" i="1"/>
  <c r="G79" i="1"/>
  <c r="H79" i="1"/>
  <c r="I79" i="1"/>
  <c r="J79" i="1"/>
  <c r="L79" i="1"/>
  <c r="E77" i="1"/>
  <c r="L76" i="1"/>
  <c r="J76" i="1"/>
  <c r="I76" i="1"/>
  <c r="H76" i="1"/>
  <c r="G76" i="1"/>
  <c r="F76" i="1"/>
  <c r="E76" i="1" s="1"/>
  <c r="K79" i="1" l="1"/>
  <c r="M79" i="1" s="1"/>
  <c r="K76" i="1"/>
  <c r="M76" i="1" s="1"/>
  <c r="K77" i="1"/>
  <c r="M77" i="1" s="1"/>
  <c r="K78" i="1"/>
  <c r="M78" i="1" s="1"/>
  <c r="E79" i="1"/>
  <c r="E78" i="1"/>
  <c r="F31" i="1"/>
  <c r="E31" i="1" s="1"/>
  <c r="G31" i="1"/>
  <c r="I31" i="1"/>
  <c r="J31" i="1"/>
  <c r="L31" i="1"/>
  <c r="F32" i="1"/>
  <c r="G32" i="1"/>
  <c r="I32" i="1"/>
  <c r="J32" i="1"/>
  <c r="L32" i="1"/>
  <c r="F33" i="1"/>
  <c r="G33" i="1"/>
  <c r="I33" i="1"/>
  <c r="J33" i="1"/>
  <c r="L33" i="1"/>
  <c r="F34" i="1"/>
  <c r="E34" i="1" s="1"/>
  <c r="G34" i="1"/>
  <c r="I34" i="1"/>
  <c r="J34" i="1"/>
  <c r="L34" i="1"/>
  <c r="F35" i="1"/>
  <c r="E35" i="1" s="1"/>
  <c r="G35" i="1"/>
  <c r="I35" i="1"/>
  <c r="J35" i="1"/>
  <c r="L35" i="1"/>
  <c r="F36" i="1"/>
  <c r="E36" i="1" s="1"/>
  <c r="G36" i="1"/>
  <c r="I36" i="1"/>
  <c r="J36" i="1"/>
  <c r="L36" i="1"/>
  <c r="F37" i="1"/>
  <c r="G37" i="1"/>
  <c r="I37" i="1"/>
  <c r="J37" i="1"/>
  <c r="L37" i="1"/>
  <c r="F38" i="1"/>
  <c r="E38" i="1" s="1"/>
  <c r="G38" i="1"/>
  <c r="I38" i="1"/>
  <c r="J38" i="1"/>
  <c r="L38" i="1"/>
  <c r="F39" i="1"/>
  <c r="E39" i="1" s="1"/>
  <c r="G39" i="1"/>
  <c r="I39" i="1"/>
  <c r="J39" i="1"/>
  <c r="L39" i="1"/>
  <c r="F40" i="1"/>
  <c r="E40" i="1" s="1"/>
  <c r="G40" i="1"/>
  <c r="I40" i="1"/>
  <c r="J40" i="1"/>
  <c r="L40" i="1"/>
  <c r="F41" i="1"/>
  <c r="G41" i="1"/>
  <c r="I41" i="1"/>
  <c r="J41" i="1"/>
  <c r="L41" i="1"/>
  <c r="F42" i="1"/>
  <c r="E42" i="1" s="1"/>
  <c r="G42" i="1"/>
  <c r="I42" i="1"/>
  <c r="J42" i="1"/>
  <c r="L42" i="1"/>
  <c r="F43" i="1"/>
  <c r="E43" i="1" s="1"/>
  <c r="G43" i="1"/>
  <c r="I43" i="1"/>
  <c r="J43" i="1"/>
  <c r="L43" i="1"/>
  <c r="F44" i="1"/>
  <c r="E44" i="1" s="1"/>
  <c r="G44" i="1"/>
  <c r="I44" i="1"/>
  <c r="J44" i="1"/>
  <c r="L44" i="1"/>
  <c r="F45" i="1"/>
  <c r="G45" i="1"/>
  <c r="I45" i="1"/>
  <c r="J45" i="1"/>
  <c r="L45" i="1"/>
  <c r="F30" i="1"/>
  <c r="G30" i="1"/>
  <c r="I30" i="1"/>
  <c r="J30" i="1"/>
  <c r="L30" i="1"/>
  <c r="L29" i="1"/>
  <c r="J29" i="1"/>
  <c r="I29" i="1"/>
  <c r="H29" i="1"/>
  <c r="G29" i="1"/>
  <c r="F29" i="1"/>
  <c r="L143" i="1"/>
  <c r="J143" i="1"/>
  <c r="I143" i="1"/>
  <c r="H143" i="1"/>
  <c r="G143" i="1"/>
  <c r="F143" i="1"/>
  <c r="L54" i="1"/>
  <c r="J54" i="1"/>
  <c r="I54" i="1"/>
  <c r="H54" i="1"/>
  <c r="G54" i="1"/>
  <c r="F54" i="1"/>
  <c r="E54" i="1" s="1"/>
  <c r="L53" i="1"/>
  <c r="J53" i="1"/>
  <c r="I53" i="1"/>
  <c r="H53" i="1"/>
  <c r="G53" i="1"/>
  <c r="F53" i="1"/>
  <c r="L161" i="1"/>
  <c r="L158" i="1"/>
  <c r="L155" i="1"/>
  <c r="L154" i="1"/>
  <c r="L151" i="1"/>
  <c r="L148" i="1"/>
  <c r="L147" i="1"/>
  <c r="L144" i="1"/>
  <c r="L142" i="1"/>
  <c r="L141" i="1"/>
  <c r="L140" i="1"/>
  <c r="L137" i="1"/>
  <c r="L136" i="1"/>
  <c r="L133" i="1"/>
  <c r="L130" i="1"/>
  <c r="L129" i="1"/>
  <c r="L128" i="1"/>
  <c r="L127" i="1"/>
  <c r="L126" i="1"/>
  <c r="L125" i="1"/>
  <c r="L122" i="1"/>
  <c r="L119" i="1"/>
  <c r="L116" i="1"/>
  <c r="L115" i="1"/>
  <c r="L112" i="1"/>
  <c r="L109" i="1"/>
  <c r="L108" i="1"/>
  <c r="L105" i="1"/>
  <c r="L104" i="1"/>
  <c r="L103" i="1"/>
  <c r="L100" i="1"/>
  <c r="L96" i="1"/>
  <c r="L95" i="1"/>
  <c r="L94" i="1"/>
  <c r="L93" i="1"/>
  <c r="L92" i="1"/>
  <c r="L91" i="1"/>
  <c r="L90" i="1"/>
  <c r="L89" i="1"/>
  <c r="L86" i="1"/>
  <c r="L85" i="1"/>
  <c r="L84" i="1"/>
  <c r="L83" i="1"/>
  <c r="L82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5" i="1"/>
  <c r="L52" i="1"/>
  <c r="L51" i="1"/>
  <c r="L48" i="1"/>
  <c r="L28" i="1"/>
  <c r="L27" i="1"/>
  <c r="L24" i="1"/>
  <c r="L23" i="1"/>
  <c r="L22" i="1"/>
  <c r="L19" i="1"/>
  <c r="L16" i="1"/>
  <c r="L15" i="1"/>
  <c r="L14" i="1"/>
  <c r="L13" i="1"/>
  <c r="L12" i="1"/>
  <c r="L11" i="1"/>
  <c r="L10" i="1"/>
  <c r="L9" i="1"/>
  <c r="L8" i="1"/>
  <c r="F94" i="1"/>
  <c r="G94" i="1"/>
  <c r="H94" i="1"/>
  <c r="I94" i="1"/>
  <c r="J94" i="1"/>
  <c r="F95" i="1"/>
  <c r="G95" i="1"/>
  <c r="H95" i="1"/>
  <c r="I95" i="1"/>
  <c r="J95" i="1"/>
  <c r="J161" i="1"/>
  <c r="I161" i="1"/>
  <c r="H161" i="1"/>
  <c r="G161" i="1"/>
  <c r="F161" i="1"/>
  <c r="J158" i="1"/>
  <c r="I158" i="1"/>
  <c r="H158" i="1"/>
  <c r="G158" i="1"/>
  <c r="F158" i="1"/>
  <c r="J155" i="1"/>
  <c r="I155" i="1"/>
  <c r="H155" i="1"/>
  <c r="G155" i="1"/>
  <c r="F155" i="1"/>
  <c r="J154" i="1"/>
  <c r="I154" i="1"/>
  <c r="H154" i="1"/>
  <c r="G154" i="1"/>
  <c r="F154" i="1"/>
  <c r="J151" i="1"/>
  <c r="I151" i="1"/>
  <c r="H151" i="1"/>
  <c r="G151" i="1"/>
  <c r="F151" i="1"/>
  <c r="J148" i="1"/>
  <c r="I148" i="1"/>
  <c r="H148" i="1"/>
  <c r="G148" i="1"/>
  <c r="F148" i="1"/>
  <c r="J147" i="1"/>
  <c r="I147" i="1"/>
  <c r="H147" i="1"/>
  <c r="G147" i="1"/>
  <c r="F147" i="1"/>
  <c r="J144" i="1"/>
  <c r="I144" i="1"/>
  <c r="H144" i="1"/>
  <c r="G144" i="1"/>
  <c r="F144" i="1"/>
  <c r="E144" i="1" s="1"/>
  <c r="J142" i="1"/>
  <c r="I142" i="1"/>
  <c r="H142" i="1"/>
  <c r="G142" i="1"/>
  <c r="F142" i="1"/>
  <c r="J141" i="1"/>
  <c r="I141" i="1"/>
  <c r="G141" i="1"/>
  <c r="F141" i="1"/>
  <c r="J140" i="1"/>
  <c r="I140" i="1"/>
  <c r="G140" i="1"/>
  <c r="F140" i="1"/>
  <c r="E140" i="1" s="1"/>
  <c r="J137" i="1"/>
  <c r="I137" i="1"/>
  <c r="H137" i="1"/>
  <c r="G137" i="1"/>
  <c r="F137" i="1"/>
  <c r="J136" i="1"/>
  <c r="I136" i="1"/>
  <c r="H136" i="1"/>
  <c r="G136" i="1"/>
  <c r="F136" i="1"/>
  <c r="J133" i="1"/>
  <c r="I133" i="1"/>
  <c r="H133" i="1"/>
  <c r="G133" i="1"/>
  <c r="F133" i="1"/>
  <c r="J130" i="1"/>
  <c r="I130" i="1"/>
  <c r="H130" i="1"/>
  <c r="G130" i="1"/>
  <c r="F130" i="1"/>
  <c r="J129" i="1"/>
  <c r="I129" i="1"/>
  <c r="H129" i="1"/>
  <c r="G129" i="1"/>
  <c r="F129" i="1"/>
  <c r="J128" i="1"/>
  <c r="I128" i="1"/>
  <c r="H128" i="1"/>
  <c r="G128" i="1"/>
  <c r="F128" i="1"/>
  <c r="J127" i="1"/>
  <c r="I127" i="1"/>
  <c r="H127" i="1"/>
  <c r="G127" i="1"/>
  <c r="F127" i="1"/>
  <c r="J126" i="1"/>
  <c r="I126" i="1"/>
  <c r="H126" i="1"/>
  <c r="G126" i="1"/>
  <c r="F126" i="1"/>
  <c r="J125" i="1"/>
  <c r="I125" i="1"/>
  <c r="H125" i="1"/>
  <c r="G125" i="1"/>
  <c r="F125" i="1"/>
  <c r="J122" i="1"/>
  <c r="I122" i="1"/>
  <c r="H122" i="1"/>
  <c r="G122" i="1"/>
  <c r="F122" i="1"/>
  <c r="J119" i="1"/>
  <c r="I119" i="1"/>
  <c r="H119" i="1"/>
  <c r="G119" i="1"/>
  <c r="F119" i="1"/>
  <c r="J116" i="1"/>
  <c r="I116" i="1"/>
  <c r="H116" i="1"/>
  <c r="G116" i="1"/>
  <c r="F116" i="1"/>
  <c r="J115" i="1"/>
  <c r="I115" i="1"/>
  <c r="H115" i="1"/>
  <c r="G115" i="1"/>
  <c r="F115" i="1"/>
  <c r="J112" i="1"/>
  <c r="I112" i="1"/>
  <c r="H112" i="1"/>
  <c r="G112" i="1"/>
  <c r="F112" i="1"/>
  <c r="J109" i="1"/>
  <c r="I109" i="1"/>
  <c r="H109" i="1"/>
  <c r="G109" i="1"/>
  <c r="F109" i="1"/>
  <c r="J108" i="1"/>
  <c r="I108" i="1"/>
  <c r="H108" i="1"/>
  <c r="G108" i="1"/>
  <c r="F108" i="1"/>
  <c r="J105" i="1"/>
  <c r="I105" i="1"/>
  <c r="H105" i="1"/>
  <c r="G105" i="1"/>
  <c r="F105" i="1"/>
  <c r="J104" i="1"/>
  <c r="I104" i="1"/>
  <c r="H104" i="1"/>
  <c r="G104" i="1"/>
  <c r="F104" i="1"/>
  <c r="J103" i="1"/>
  <c r="I103" i="1"/>
  <c r="H103" i="1"/>
  <c r="G103" i="1"/>
  <c r="F103" i="1"/>
  <c r="J100" i="1"/>
  <c r="I100" i="1"/>
  <c r="H100" i="1"/>
  <c r="G100" i="1"/>
  <c r="F100" i="1"/>
  <c r="J96" i="1"/>
  <c r="I96" i="1"/>
  <c r="H96" i="1"/>
  <c r="G96" i="1"/>
  <c r="F96" i="1"/>
  <c r="J93" i="1"/>
  <c r="I93" i="1"/>
  <c r="H93" i="1"/>
  <c r="G93" i="1"/>
  <c r="F93" i="1"/>
  <c r="J92" i="1"/>
  <c r="I92" i="1"/>
  <c r="H92" i="1"/>
  <c r="G92" i="1"/>
  <c r="F92" i="1"/>
  <c r="J91" i="1"/>
  <c r="I91" i="1"/>
  <c r="H91" i="1"/>
  <c r="G91" i="1"/>
  <c r="F91" i="1"/>
  <c r="J90" i="1"/>
  <c r="I90" i="1"/>
  <c r="H90" i="1"/>
  <c r="G90" i="1"/>
  <c r="F90" i="1"/>
  <c r="J89" i="1"/>
  <c r="I89" i="1"/>
  <c r="H89" i="1"/>
  <c r="G89" i="1"/>
  <c r="F89" i="1"/>
  <c r="J86" i="1"/>
  <c r="I86" i="1"/>
  <c r="H86" i="1"/>
  <c r="G86" i="1"/>
  <c r="F86" i="1"/>
  <c r="J85" i="1"/>
  <c r="I85" i="1"/>
  <c r="H85" i="1"/>
  <c r="G85" i="1"/>
  <c r="F85" i="1"/>
  <c r="J84" i="1"/>
  <c r="I84" i="1"/>
  <c r="H84" i="1"/>
  <c r="G84" i="1"/>
  <c r="F84" i="1"/>
  <c r="J83" i="1"/>
  <c r="I83" i="1"/>
  <c r="H83" i="1"/>
  <c r="G83" i="1"/>
  <c r="F83" i="1"/>
  <c r="J82" i="1"/>
  <c r="I82" i="1"/>
  <c r="H82" i="1"/>
  <c r="G82" i="1"/>
  <c r="F82" i="1"/>
  <c r="J75" i="1"/>
  <c r="I75" i="1"/>
  <c r="H75" i="1"/>
  <c r="G75" i="1"/>
  <c r="F75" i="1"/>
  <c r="E75" i="1" s="1"/>
  <c r="J74" i="1"/>
  <c r="I74" i="1"/>
  <c r="H74" i="1"/>
  <c r="G74" i="1"/>
  <c r="F74" i="1"/>
  <c r="E74" i="1" s="1"/>
  <c r="J73" i="1"/>
  <c r="I73" i="1"/>
  <c r="H73" i="1"/>
  <c r="G73" i="1"/>
  <c r="F73" i="1"/>
  <c r="E73" i="1" s="1"/>
  <c r="J72" i="1"/>
  <c r="I72" i="1"/>
  <c r="H72" i="1"/>
  <c r="G72" i="1"/>
  <c r="F72" i="1"/>
  <c r="E72" i="1" s="1"/>
  <c r="J71" i="1"/>
  <c r="I71" i="1"/>
  <c r="H71" i="1"/>
  <c r="G71" i="1"/>
  <c r="F71" i="1"/>
  <c r="E71" i="1" s="1"/>
  <c r="J70" i="1"/>
  <c r="I70" i="1"/>
  <c r="H70" i="1"/>
  <c r="G70" i="1"/>
  <c r="F70" i="1"/>
  <c r="E70" i="1" s="1"/>
  <c r="J69" i="1"/>
  <c r="I69" i="1"/>
  <c r="H69" i="1"/>
  <c r="G69" i="1"/>
  <c r="F69" i="1"/>
  <c r="E69" i="1" s="1"/>
  <c r="J68" i="1"/>
  <c r="I68" i="1"/>
  <c r="H68" i="1"/>
  <c r="G68" i="1"/>
  <c r="F68" i="1"/>
  <c r="E68" i="1" s="1"/>
  <c r="J67" i="1"/>
  <c r="I67" i="1"/>
  <c r="H67" i="1"/>
  <c r="G67" i="1"/>
  <c r="F67" i="1"/>
  <c r="E67" i="1" s="1"/>
  <c r="J66" i="1"/>
  <c r="I66" i="1"/>
  <c r="H66" i="1"/>
  <c r="G66" i="1"/>
  <c r="F66" i="1"/>
  <c r="E66" i="1" s="1"/>
  <c r="J65" i="1"/>
  <c r="I65" i="1"/>
  <c r="H65" i="1"/>
  <c r="G65" i="1"/>
  <c r="F65" i="1"/>
  <c r="E65" i="1" s="1"/>
  <c r="J64" i="1"/>
  <c r="I64" i="1"/>
  <c r="H64" i="1"/>
  <c r="G64" i="1"/>
  <c r="F64" i="1"/>
  <c r="E64" i="1" s="1"/>
  <c r="J63" i="1"/>
  <c r="I63" i="1"/>
  <c r="H63" i="1"/>
  <c r="G63" i="1"/>
  <c r="F63" i="1"/>
  <c r="E63" i="1" s="1"/>
  <c r="J62" i="1"/>
  <c r="I62" i="1"/>
  <c r="H62" i="1"/>
  <c r="G62" i="1"/>
  <c r="F62" i="1"/>
  <c r="E62" i="1" s="1"/>
  <c r="J61" i="1"/>
  <c r="I61" i="1"/>
  <c r="H61" i="1"/>
  <c r="G61" i="1"/>
  <c r="F61" i="1"/>
  <c r="E61" i="1" s="1"/>
  <c r="J60" i="1"/>
  <c r="I60" i="1"/>
  <c r="H60" i="1"/>
  <c r="G60" i="1"/>
  <c r="F60" i="1"/>
  <c r="E60" i="1" s="1"/>
  <c r="J59" i="1"/>
  <c r="I59" i="1"/>
  <c r="H59" i="1"/>
  <c r="G59" i="1"/>
  <c r="F59" i="1"/>
  <c r="E59" i="1" s="1"/>
  <c r="J58" i="1"/>
  <c r="I58" i="1"/>
  <c r="H58" i="1"/>
  <c r="G58" i="1"/>
  <c r="F58" i="1"/>
  <c r="E58" i="1" s="1"/>
  <c r="J55" i="1"/>
  <c r="I55" i="1"/>
  <c r="H55" i="1"/>
  <c r="G55" i="1"/>
  <c r="F55" i="1"/>
  <c r="E55" i="1" s="1"/>
  <c r="J52" i="1"/>
  <c r="I52" i="1"/>
  <c r="H52" i="1"/>
  <c r="G52" i="1"/>
  <c r="F52" i="1"/>
  <c r="J51" i="1"/>
  <c r="I51" i="1"/>
  <c r="H51" i="1"/>
  <c r="G51" i="1"/>
  <c r="F51" i="1"/>
  <c r="J48" i="1"/>
  <c r="I48" i="1"/>
  <c r="H48" i="1"/>
  <c r="G48" i="1"/>
  <c r="F48" i="1"/>
  <c r="J28" i="1"/>
  <c r="I28" i="1"/>
  <c r="H28" i="1"/>
  <c r="G28" i="1"/>
  <c r="F28" i="1"/>
  <c r="J27" i="1"/>
  <c r="I27" i="1"/>
  <c r="H27" i="1"/>
  <c r="G27" i="1"/>
  <c r="F27" i="1"/>
  <c r="J24" i="1"/>
  <c r="I24" i="1"/>
  <c r="H24" i="1"/>
  <c r="G24" i="1"/>
  <c r="F24" i="1"/>
  <c r="J23" i="1"/>
  <c r="I23" i="1"/>
  <c r="H23" i="1"/>
  <c r="G23" i="1"/>
  <c r="F23" i="1"/>
  <c r="J22" i="1"/>
  <c r="I22" i="1"/>
  <c r="H22" i="1"/>
  <c r="G22" i="1"/>
  <c r="F22" i="1"/>
  <c r="J19" i="1"/>
  <c r="I19" i="1"/>
  <c r="H19" i="1"/>
  <c r="G19" i="1"/>
  <c r="F19" i="1"/>
  <c r="J16" i="1"/>
  <c r="I16" i="1"/>
  <c r="H16" i="1"/>
  <c r="G16" i="1"/>
  <c r="F16" i="1"/>
  <c r="J15" i="1"/>
  <c r="I15" i="1"/>
  <c r="H15" i="1"/>
  <c r="G15" i="1"/>
  <c r="F15" i="1"/>
  <c r="J14" i="1"/>
  <c r="I14" i="1"/>
  <c r="H14" i="1"/>
  <c r="G14" i="1"/>
  <c r="F14" i="1"/>
  <c r="J13" i="1"/>
  <c r="I13" i="1"/>
  <c r="H13" i="1"/>
  <c r="G13" i="1"/>
  <c r="F13" i="1"/>
  <c r="J12" i="1"/>
  <c r="I12" i="1"/>
  <c r="H12" i="1"/>
  <c r="G12" i="1"/>
  <c r="F12" i="1"/>
  <c r="J11" i="1"/>
  <c r="I11" i="1"/>
  <c r="H11" i="1"/>
  <c r="G11" i="1"/>
  <c r="F11" i="1"/>
  <c r="J10" i="1"/>
  <c r="I10" i="1"/>
  <c r="H10" i="1"/>
  <c r="G10" i="1"/>
  <c r="F10" i="1"/>
  <c r="J9" i="1"/>
  <c r="I9" i="1"/>
  <c r="H9" i="1"/>
  <c r="G9" i="1"/>
  <c r="F9" i="1"/>
  <c r="J8" i="1"/>
  <c r="G8" i="1"/>
  <c r="H8" i="1"/>
  <c r="I8" i="1"/>
  <c r="F8" i="1"/>
  <c r="K44" i="1" l="1"/>
  <c r="M44" i="1" s="1"/>
  <c r="K35" i="1"/>
  <c r="M35" i="1" s="1"/>
  <c r="K43" i="1"/>
  <c r="M43" i="1" s="1"/>
  <c r="K32" i="1"/>
  <c r="M32" i="1" s="1"/>
  <c r="K38" i="1"/>
  <c r="M38" i="1" s="1"/>
  <c r="K36" i="1"/>
  <c r="M36" i="1" s="1"/>
  <c r="E32" i="1"/>
  <c r="K40" i="1"/>
  <c r="M40" i="1" s="1"/>
  <c r="K41" i="1"/>
  <c r="M41" i="1" s="1"/>
  <c r="K29" i="1"/>
  <c r="M29" i="1" s="1"/>
  <c r="K42" i="1"/>
  <c r="M42" i="1" s="1"/>
  <c r="K34" i="1"/>
  <c r="M34" i="1" s="1"/>
  <c r="K30" i="1"/>
  <c r="M30" i="1" s="1"/>
  <c r="K33" i="1"/>
  <c r="M33" i="1" s="1"/>
  <c r="E30" i="1"/>
  <c r="K45" i="1"/>
  <c r="M45" i="1" s="1"/>
  <c r="K39" i="1"/>
  <c r="M39" i="1" s="1"/>
  <c r="K37" i="1"/>
  <c r="M37" i="1" s="1"/>
  <c r="K31" i="1"/>
  <c r="M31" i="1" s="1"/>
  <c r="E45" i="1"/>
  <c r="E41" i="1"/>
  <c r="E37" i="1"/>
  <c r="E33" i="1"/>
  <c r="L163" i="1"/>
  <c r="K143" i="1"/>
  <c r="M143" i="1" s="1"/>
  <c r="K94" i="1"/>
  <c r="M94" i="1" s="1"/>
  <c r="K53" i="1"/>
  <c r="M53" i="1" s="1"/>
  <c r="K54" i="1"/>
  <c r="M54" i="1" s="1"/>
  <c r="K95" i="1"/>
  <c r="M95" i="1" s="1"/>
  <c r="K100" i="1"/>
  <c r="M100" i="1" s="1"/>
  <c r="K28" i="1" l="1"/>
  <c r="M28" i="1" s="1"/>
  <c r="K52" i="1"/>
  <c r="M52" i="1" s="1"/>
  <c r="K93" i="1"/>
  <c r="M93" i="1" s="1"/>
  <c r="K19" i="1"/>
  <c r="M19" i="1" s="1"/>
  <c r="K27" i="1"/>
  <c r="M27" i="1" s="1"/>
  <c r="K55" i="1"/>
  <c r="M55" i="1" s="1"/>
  <c r="K61" i="1"/>
  <c r="M61" i="1" s="1"/>
  <c r="K65" i="1"/>
  <c r="M65" i="1" s="1"/>
  <c r="K69" i="1"/>
  <c r="M69" i="1" s="1"/>
  <c r="K73" i="1"/>
  <c r="M73" i="1" s="1"/>
  <c r="K82" i="1"/>
  <c r="M82" i="1" s="1"/>
  <c r="K86" i="1"/>
  <c r="M86" i="1" s="1"/>
  <c r="K96" i="1"/>
  <c r="M96" i="1" s="1"/>
  <c r="K105" i="1"/>
  <c r="M105" i="1" s="1"/>
  <c r="K115" i="1"/>
  <c r="M115" i="1" s="1"/>
  <c r="K125" i="1"/>
  <c r="M125" i="1" s="1"/>
  <c r="K129" i="1"/>
  <c r="M129" i="1" s="1"/>
  <c r="K137" i="1"/>
  <c r="M137" i="1" s="1"/>
  <c r="K144" i="1"/>
  <c r="M144" i="1" s="1"/>
  <c r="K154" i="1"/>
  <c r="M154" i="1" s="1"/>
  <c r="K9" i="1"/>
  <c r="M9" i="1" s="1"/>
  <c r="K13" i="1"/>
  <c r="M13" i="1" s="1"/>
  <c r="K92" i="1"/>
  <c r="M92" i="1" s="1"/>
  <c r="K14" i="1"/>
  <c r="M14" i="1" s="1"/>
  <c r="K22" i="1"/>
  <c r="M22" i="1" s="1"/>
  <c r="K58" i="1"/>
  <c r="M58" i="1" s="1"/>
  <c r="K62" i="1"/>
  <c r="M62" i="1" s="1"/>
  <c r="K66" i="1"/>
  <c r="M66" i="1" s="1"/>
  <c r="K70" i="1"/>
  <c r="M70" i="1" s="1"/>
  <c r="K74" i="1"/>
  <c r="M74" i="1" s="1"/>
  <c r="K83" i="1"/>
  <c r="M83" i="1" s="1"/>
  <c r="K89" i="1"/>
  <c r="M89" i="1" s="1"/>
  <c r="K108" i="1"/>
  <c r="M108" i="1" s="1"/>
  <c r="K116" i="1"/>
  <c r="M116" i="1" s="1"/>
  <c r="K126" i="1"/>
  <c r="M126" i="1" s="1"/>
  <c r="K130" i="1"/>
  <c r="M130" i="1" s="1"/>
  <c r="K140" i="1"/>
  <c r="M140" i="1" s="1"/>
  <c r="K147" i="1"/>
  <c r="M147" i="1" s="1"/>
  <c r="K155" i="1"/>
  <c r="M155" i="1" s="1"/>
  <c r="K10" i="1"/>
  <c r="M10" i="1" s="1"/>
  <c r="K11" i="1"/>
  <c r="M11" i="1" s="1"/>
  <c r="K15" i="1"/>
  <c r="M15" i="1" s="1"/>
  <c r="K23" i="1"/>
  <c r="M23" i="1" s="1"/>
  <c r="K48" i="1"/>
  <c r="M48" i="1" s="1"/>
  <c r="K59" i="1"/>
  <c r="M59" i="1" s="1"/>
  <c r="K63" i="1"/>
  <c r="M63" i="1" s="1"/>
  <c r="K67" i="1"/>
  <c r="M67" i="1" s="1"/>
  <c r="K71" i="1"/>
  <c r="M71" i="1" s="1"/>
  <c r="K75" i="1"/>
  <c r="M75" i="1" s="1"/>
  <c r="K84" i="1"/>
  <c r="M84" i="1" s="1"/>
  <c r="K90" i="1"/>
  <c r="M90" i="1" s="1"/>
  <c r="K103" i="1"/>
  <c r="M103" i="1" s="1"/>
  <c r="K109" i="1"/>
  <c r="M109" i="1" s="1"/>
  <c r="K119" i="1"/>
  <c r="M119" i="1" s="1"/>
  <c r="K127" i="1"/>
  <c r="M127" i="1" s="1"/>
  <c r="K133" i="1"/>
  <c r="M133" i="1" s="1"/>
  <c r="K141" i="1"/>
  <c r="M141" i="1" s="1"/>
  <c r="K148" i="1"/>
  <c r="M148" i="1" s="1"/>
  <c r="K158" i="1"/>
  <c r="M158" i="1" s="1"/>
  <c r="K12" i="1"/>
  <c r="M12" i="1" s="1"/>
  <c r="K16" i="1"/>
  <c r="M16" i="1" s="1"/>
  <c r="K24" i="1"/>
  <c r="M24" i="1" s="1"/>
  <c r="K51" i="1"/>
  <c r="M51" i="1" s="1"/>
  <c r="K60" i="1"/>
  <c r="M60" i="1" s="1"/>
  <c r="K64" i="1"/>
  <c r="M64" i="1" s="1"/>
  <c r="K68" i="1"/>
  <c r="M68" i="1" s="1"/>
  <c r="K72" i="1"/>
  <c r="M72" i="1" s="1"/>
  <c r="K85" i="1"/>
  <c r="M85" i="1" s="1"/>
  <c r="K91" i="1"/>
  <c r="M91" i="1" s="1"/>
  <c r="K104" i="1"/>
  <c r="M104" i="1" s="1"/>
  <c r="K112" i="1"/>
  <c r="M112" i="1" s="1"/>
  <c r="K122" i="1"/>
  <c r="M122" i="1" s="1"/>
  <c r="K128" i="1"/>
  <c r="M128" i="1" s="1"/>
  <c r="K136" i="1"/>
  <c r="M136" i="1" s="1"/>
  <c r="K142" i="1"/>
  <c r="M142" i="1" s="1"/>
  <c r="K151" i="1"/>
  <c r="M151" i="1" s="1"/>
  <c r="K161" i="1"/>
  <c r="M161" i="1" s="1"/>
  <c r="K8" i="1" l="1"/>
  <c r="M8" i="1" l="1"/>
  <c r="M163" i="1" l="1"/>
  <c r="L166" i="1"/>
  <c r="F169" i="1" l="1"/>
  <c r="L168" i="1" l="1"/>
  <c r="L170" i="1" s="1"/>
  <c r="K163" i="1"/>
  <c r="K166" i="1" s="1"/>
  <c r="K168" i="1" l="1"/>
  <c r="K170" i="1" s="1"/>
  <c r="F168" i="1"/>
  <c r="F170" i="1" s="1"/>
  <c r="M166" i="1" l="1"/>
  <c r="M168" i="1" s="1"/>
  <c r="M170" i="1" s="1"/>
</calcChain>
</file>

<file path=xl/sharedStrings.xml><?xml version="1.0" encoding="utf-8"?>
<sst xmlns="http://schemas.openxmlformats.org/spreadsheetml/2006/main" count="462" uniqueCount="278">
  <si>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</si>
  <si>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</si>
  <si>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</si>
  <si>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</si>
  <si>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</si>
  <si>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</si>
  <si>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</si>
  <si>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</si>
  <si>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</si>
  <si>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</si>
  <si>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</si>
  <si>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</si>
  <si>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</si>
  <si>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</si>
  <si>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</si>
  <si>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</si>
  <si>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</si>
  <si>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</si>
  <si>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</si>
  <si>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</si>
  <si>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</si>
  <si>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</si>
  <si>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</si>
  <si>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</si>
  <si>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</si>
  <si>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</si>
  <si>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</si>
  <si>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</si>
  <si>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</si>
  <si>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</si>
  <si>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</si>
  <si>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</si>
  <si>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</si>
  <si>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</si>
  <si>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</si>
  <si>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</si>
  <si>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</si>
  <si>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</si>
  <si>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</si>
  <si>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</si>
  <si>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</si>
  <si>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</si>
  <si>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</si>
  <si>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</si>
  <si>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</si>
  <si>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</si>
  <si>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</si>
  <si>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</si>
  <si>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</si>
  <si>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00003</t>
  </si>
  <si>
    <t>Carbajal Ruvalcaba Ma.  De Jesús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</si>
  <si>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</si>
  <si>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</si>
  <si>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</si>
  <si>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</si>
  <si>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</si>
  <si>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</si>
  <si>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</si>
  <si>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</si>
  <si>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</si>
  <si>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</si>
  <si>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</si>
  <si>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</si>
  <si>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</si>
  <si>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</si>
  <si>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</si>
  <si>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</si>
  <si>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</si>
  <si>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</si>
  <si>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</si>
  <si>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</si>
  <si>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</si>
  <si>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</si>
  <si>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</si>
  <si>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</si>
  <si>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</si>
  <si>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</si>
  <si>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</si>
  <si>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</si>
  <si>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</si>
  <si>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</si>
  <si>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</si>
  <si>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</si>
  <si>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</si>
  <si>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</si>
  <si>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</si>
  <si>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</si>
  <si>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</si>
  <si>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</si>
  <si>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Leon Guzman Maribel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</si>
  <si>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</si>
  <si>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</si>
  <si>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</si>
  <si>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</si>
  <si>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</si>
  <si>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</si>
  <si>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</si>
  <si>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</si>
  <si>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</si>
  <si>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</si>
  <si>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</si>
  <si>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</si>
  <si>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</si>
  <si>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</si>
  <si>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</si>
  <si>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</si>
  <si>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</si>
  <si>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00091</t>
  </si>
  <si>
    <t>Gonzalez Hernandez Javier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</si>
  <si>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</si>
  <si>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</si>
  <si>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</si>
  <si>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</si>
  <si>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</si>
  <si>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</si>
  <si>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</si>
  <si>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00164</t>
  </si>
  <si>
    <t>Rodriguez Rodriguez Jose Luis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</si>
  <si>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</si>
  <si>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</si>
  <si>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</si>
  <si>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</si>
  <si>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</si>
  <si>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</si>
  <si>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</si>
  <si>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</si>
  <si>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00844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</si>
  <si>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</si>
  <si>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</si>
  <si>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</si>
  <si>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</si>
  <si>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</si>
  <si>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</si>
  <si>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</si>
  <si>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</si>
  <si>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00859</t>
  </si>
  <si>
    <t>00874</t>
  </si>
  <si>
    <t>Resendiz Mora Martha Dolores</t>
  </si>
  <si>
    <t>Secretaria de Comunicación Social</t>
  </si>
  <si>
    <t>Secretario de Organización</t>
  </si>
  <si>
    <t>Guerrero Torres Edgar Emmanuel</t>
  </si>
  <si>
    <t>Hernandez Garcia Ramiro</t>
  </si>
  <si>
    <t>Enriquez Sierra Juan Pablo</t>
  </si>
  <si>
    <t>Presidente</t>
  </si>
  <si>
    <t>Arreola Castañeda Alberto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</si>
  <si>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</si>
  <si>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</si>
  <si>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</si>
  <si>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</si>
  <si>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</si>
  <si>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</si>
  <si>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</si>
  <si>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</si>
  <si>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</si>
  <si>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</si>
  <si>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</si>
  <si>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</si>
  <si>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</si>
  <si>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</si>
  <si>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</si>
  <si>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</si>
  <si>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</si>
  <si>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Cisneros Gabriel Juan Fernando</t>
  </si>
  <si>
    <t>00856</t>
  </si>
  <si>
    <t>00865</t>
  </si>
  <si>
    <t>00866</t>
  </si>
  <si>
    <t>00061</t>
  </si>
  <si>
    <t>00067</t>
  </si>
  <si>
    <t>00869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</si>
  <si>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</si>
  <si>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</si>
  <si>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</si>
  <si>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</si>
  <si>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</si>
  <si>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</si>
  <si>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</si>
  <si>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</si>
  <si>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00849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</si>
  <si>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</si>
  <si>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</si>
  <si>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</si>
  <si>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</si>
  <si>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</si>
  <si>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</si>
  <si>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</si>
  <si>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</si>
  <si>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00876</t>
  </si>
  <si>
    <t>Perez Palacios Jorge Antonio</t>
  </si>
  <si>
    <t>00875</t>
  </si>
  <si>
    <t>Sanchez Padilla Daniel Trinidad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</si>
  <si>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</si>
  <si>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</si>
  <si>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</si>
  <si>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</si>
  <si>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</si>
  <si>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Abogada-Asistente juridico en proteccion de datos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</si>
  <si>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</si>
  <si>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</si>
  <si>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</si>
  <si>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</si>
  <si>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</si>
  <si>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</si>
  <si>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</si>
  <si>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Sueldo - Bruto  Mensual</t>
  </si>
  <si>
    <t xml:space="preserve">Sueldos </t>
  </si>
  <si>
    <t>Departamento 16 MOVIMIENTO TERRITORIAL</t>
  </si>
  <si>
    <t>00884</t>
  </si>
  <si>
    <t>Montero Villanueva Xavier Marconi</t>
  </si>
  <si>
    <t>00885</t>
  </si>
  <si>
    <t>Homs Tirado Maria Elena</t>
  </si>
  <si>
    <t>Secretario de Administracion y Finanzas</t>
  </si>
  <si>
    <t>00886</t>
  </si>
  <si>
    <t>Robles Limon Carlos Guillermo</t>
  </si>
  <si>
    <t>Zamora Vazquez Samuel Hector</t>
  </si>
  <si>
    <t>00163</t>
  </si>
  <si>
    <t>00887</t>
  </si>
  <si>
    <t>De Leon Meza Hugo Fidencio</t>
  </si>
  <si>
    <t>Subsecretario</t>
  </si>
  <si>
    <t>00889</t>
  </si>
  <si>
    <t>Rodriguez Orozco Luis Manuel</t>
  </si>
  <si>
    <t>00890</t>
  </si>
  <si>
    <t>Macias Velasco Gregorio</t>
  </si>
  <si>
    <t>00891</t>
  </si>
  <si>
    <t>Anguiano Santiago Jorge Alejandro</t>
  </si>
  <si>
    <t>00888</t>
  </si>
  <si>
    <t>Palacios Morquecho Ruben Efrain</t>
  </si>
  <si>
    <t>MARZO DE 2021</t>
  </si>
  <si>
    <t>00906</t>
  </si>
  <si>
    <t>Topete Tovar Hector Gerardo Domingo</t>
  </si>
  <si>
    <t>00909</t>
  </si>
  <si>
    <t>Valdivia Torres Asunción Daniel</t>
  </si>
  <si>
    <t>00860</t>
  </si>
  <si>
    <t>De La Torre Gonzalez Juan Carlos</t>
  </si>
  <si>
    <t xml:space="preserve">Secretario </t>
  </si>
  <si>
    <t>00902</t>
  </si>
  <si>
    <t>Diaz Cervantes Oscar Ivan</t>
  </si>
  <si>
    <t>00905</t>
  </si>
  <si>
    <t>Ortiz Perez Jose De Jesus</t>
  </si>
  <si>
    <t>00912</t>
  </si>
  <si>
    <t>Cuevas Chacon Jose Luis</t>
  </si>
  <si>
    <t>00892</t>
  </si>
  <si>
    <t>Garcia Vera Jessica Lizbeth</t>
  </si>
  <si>
    <t>00893</t>
  </si>
  <si>
    <t>Hernandez Camarena Martin Ulises</t>
  </si>
  <si>
    <t>00894</t>
  </si>
  <si>
    <t>Lopez Espinoza Maria Fernanda</t>
  </si>
  <si>
    <t>00895</t>
  </si>
  <si>
    <t>Macias Gonzalez Yazmin Alejandra</t>
  </si>
  <si>
    <t>00896</t>
  </si>
  <si>
    <t>Lopez Espinoza Diego</t>
  </si>
  <si>
    <t>00897</t>
  </si>
  <si>
    <t>Macias Baez David Eduardo</t>
  </si>
  <si>
    <t>00898</t>
  </si>
  <si>
    <t>Santana Navarro Cielo Lizette</t>
  </si>
  <si>
    <t>00899</t>
  </si>
  <si>
    <t>Ayala Martinez Carlos Mitchel</t>
  </si>
  <si>
    <t>00900</t>
  </si>
  <si>
    <t>Macias Baez Jose Andres</t>
  </si>
  <si>
    <t>00901</t>
  </si>
  <si>
    <t>Padilla Cruz Margarita</t>
  </si>
  <si>
    <t>00903</t>
  </si>
  <si>
    <t>Pulido Marquez Maria Clauida</t>
  </si>
  <si>
    <t>00904</t>
  </si>
  <si>
    <t>Rosales Montes Jose Rosalio</t>
  </si>
  <si>
    <t>00907</t>
  </si>
  <si>
    <t>Reynoso Castellanos Lucia</t>
  </si>
  <si>
    <t>00908</t>
  </si>
  <si>
    <t>Martinez Garcia Alvaro</t>
  </si>
  <si>
    <t>00913</t>
  </si>
  <si>
    <t>Jimenez Villarroel Lisset Carolina</t>
  </si>
  <si>
    <t>00915</t>
  </si>
  <si>
    <t>Carrillo Vazquez Jose Manuel</t>
  </si>
  <si>
    <t>00910</t>
  </si>
  <si>
    <t>Rodriguez Prudencio Brenda Citlali</t>
  </si>
  <si>
    <t>00911</t>
  </si>
  <si>
    <t>Galaviz Hernandez Nayeli Alejandra</t>
  </si>
  <si>
    <t>00914</t>
  </si>
  <si>
    <t>Hermosillo Sandoval Valentin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</si>
</sst>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15" fillId="3" borderId="2" xfId="0" applyNumberFormat="1" applyFont="1" applyFill="1" applyBorder="1" applyAlignment="1">
      <alignment horizontal="left" vertical="center"/>
    </xf>
    <xf numFmtId="0" fontId="17" fillId="3" borderId="2" xfId="0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/>
    </xf>
    <xf numFmtId="43" fontId="17" fillId="3" borderId="2" xfId="1" applyFont="1" applyFill="1" applyBorder="1" applyAlignment="1">
      <alignment horizontal="center" vertical="center"/>
    </xf>
    <xf numFmtId="40" fontId="17" fillId="3" borderId="2" xfId="1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49" fontId="16" fillId="0" borderId="2" xfId="0" applyNumberFormat="1" applyFont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43" fontId="16" fillId="0" borderId="2" xfId="1" applyFont="1" applyBorder="1" applyAlignment="1">
      <alignment horizontal="center" vertical="center"/>
    </xf>
    <xf numFmtId="40" fontId="16" fillId="0" borderId="2" xfId="1" applyNumberFormat="1" applyFont="1" applyBorder="1" applyAlignment="1">
      <alignment horizontal="right" vertical="center"/>
    </xf>
    <xf numFmtId="0" fontId="16" fillId="0" borderId="2" xfId="0" applyFont="1" applyBorder="1" applyAlignment="1">
      <alignment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49" fontId="16" fillId="0" borderId="0" xfId="0" applyNumberFormat="1" applyFont="1" applyAlignment="1">
      <alignment horizontal="left" vertical="center"/>
    </xf>
    <xf numFmtId="43" fontId="16" fillId="0" borderId="0" xfId="1" applyFont="1" applyAlignment="1">
      <alignment horizontal="center" vertical="center"/>
    </xf>
    <xf numFmtId="40" fontId="18" fillId="0" borderId="0" xfId="1" applyNumberFormat="1" applyFont="1" applyAlignment="1">
      <alignment horizontal="right" vertical="center"/>
    </xf>
    <xf numFmtId="40" fontId="16" fillId="0" borderId="0" xfId="1" applyNumberFormat="1" applyFont="1" applyAlignment="1">
      <alignment horizontal="right" vertical="center"/>
    </xf>
    <xf numFmtId="49" fontId="19" fillId="0" borderId="0" xfId="0" applyNumberFormat="1" applyFont="1"/>
    <xf numFmtId="43" fontId="16" fillId="0" borderId="0" xfId="1" applyFont="1" applyAlignment="1">
      <alignment horizontal="right" vertical="center"/>
    </xf>
    <xf numFmtId="0" fontId="19" fillId="0" borderId="0" xfId="3" applyFont="1"/>
    <xf numFmtId="49" fontId="19" fillId="0" borderId="0" xfId="3" applyNumberFormat="1" applyFont="1"/>
    <xf numFmtId="164" fontId="20" fillId="0" borderId="0" xfId="4" applyNumberFormat="1" applyFont="1"/>
    <xf numFmtId="164" fontId="20" fillId="0" borderId="0" xfId="4" applyNumberFormat="1" applyFont="1"/>
    <xf numFmtId="164" fontId="20" fillId="0" borderId="0" xfId="6" applyNumberFormat="1" applyFont="1"/>
    <xf numFmtId="164" fontId="20" fillId="0" borderId="0" xfId="7" applyNumberFormat="1" applyFont="1"/>
    <xf numFmtId="164" fontId="20" fillId="0" borderId="0" xfId="0" applyNumberFormat="1" applyFont="1"/>
    <xf numFmtId="49" fontId="16" fillId="0" borderId="0" xfId="0" applyNumberFormat="1" applyFont="1" applyBorder="1" applyAlignment="1">
      <alignment horizontal="center" vertical="center"/>
    </xf>
    <xf numFmtId="164" fontId="19" fillId="0" borderId="0" xfId="11" applyNumberFormat="1" applyFont="1"/>
    <xf numFmtId="49" fontId="19" fillId="0" borderId="0" xfId="11" applyNumberFormat="1" applyFont="1"/>
    <xf numFmtId="164" fontId="20" fillId="0" borderId="0" xfId="11" applyNumberFormat="1" applyFont="1"/>
    <xf numFmtId="164" fontId="20" fillId="0" borderId="0" xfId="11" applyNumberFormat="1" applyFont="1"/>
    <xf numFmtId="40" fontId="15" fillId="2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</cellXfs>
  <cellStyles count="12">
    <cellStyle name="Millares" xfId="1" builtinId="3"/>
    <cellStyle name="Normal" xfId="0" builtinId="0"/>
    <cellStyle name="Normal 10" xfId="10"/>
    <cellStyle name="Normal 11" xfId="11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3%20MARZO%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4 SECRETARIA DE ADMINISTRACION Y FINANZAS</v>
          </cell>
        </row>
        <row r="14">
          <cell r="A14" t="str">
            <v>00885</v>
          </cell>
          <cell r="B14" t="str">
            <v>Homs Tirado Maria Elena</v>
          </cell>
          <cell r="C14">
            <v>10440</v>
          </cell>
          <cell r="D14">
            <v>0</v>
          </cell>
          <cell r="E14">
            <v>1218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6989.48</v>
          </cell>
          <cell r="K14">
            <v>0</v>
          </cell>
          <cell r="L14">
            <v>0</v>
          </cell>
          <cell r="M14">
            <v>18647.48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2300.7399999999998</v>
          </cell>
          <cell r="T14">
            <v>0</v>
          </cell>
          <cell r="U14">
            <v>2300.7399999999998</v>
          </cell>
          <cell r="V14">
            <v>499.48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2800.22</v>
          </cell>
          <cell r="AI14">
            <v>15847.26</v>
          </cell>
          <cell r="AJ14">
            <v>335.34</v>
          </cell>
          <cell r="AK14">
            <v>603.62</v>
          </cell>
          <cell r="AL14">
            <v>1005.88</v>
          </cell>
          <cell r="AM14">
            <v>383.26</v>
          </cell>
        </row>
        <row r="15">
          <cell r="A15" t="str">
            <v>00886</v>
          </cell>
          <cell r="B15" t="str">
            <v>Robles Limon Carlos Guillermo</v>
          </cell>
          <cell r="C15">
            <v>4375.5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3394.5</v>
          </cell>
          <cell r="K15">
            <v>0</v>
          </cell>
          <cell r="L15">
            <v>0</v>
          </cell>
          <cell r="M15">
            <v>7770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575</v>
          </cell>
          <cell r="T15">
            <v>0</v>
          </cell>
          <cell r="U15">
            <v>575</v>
          </cell>
          <cell r="V15">
            <v>89.56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664.56</v>
          </cell>
          <cell r="AI15">
            <v>7105.44</v>
          </cell>
          <cell r="AJ15">
            <v>155.54</v>
          </cell>
          <cell r="AK15">
            <v>279.98</v>
          </cell>
          <cell r="AL15">
            <v>704.01</v>
          </cell>
          <cell r="AM15">
            <v>150.82</v>
          </cell>
        </row>
        <row r="16">
          <cell r="A16" t="str">
            <v>Total Depto</v>
          </cell>
          <cell r="C16" t="str">
            <v xml:space="preserve">  -----------------------</v>
          </cell>
          <cell r="D16" t="str">
            <v xml:space="preserve">  -----------------------</v>
          </cell>
          <cell r="E16" t="str">
            <v xml:space="preserve">  -----------------------</v>
          </cell>
          <cell r="F16" t="str">
            <v xml:space="preserve">  -----------------------</v>
          </cell>
          <cell r="G16" t="str">
            <v xml:space="preserve">  -----------------------</v>
          </cell>
          <cell r="H16" t="str">
            <v xml:space="preserve">  -----------------------</v>
          </cell>
          <cell r="I16" t="str">
            <v xml:space="preserve">  -----------------------</v>
          </cell>
          <cell r="J16" t="str">
            <v xml:space="preserve">  -----------------------</v>
          </cell>
          <cell r="K16" t="str">
            <v xml:space="preserve">  -----------------------</v>
          </cell>
          <cell r="L16" t="str">
            <v xml:space="preserve">  -----------------------</v>
          </cell>
          <cell r="M16" t="str">
            <v xml:space="preserve">  -----------------------</v>
          </cell>
          <cell r="N16" t="str">
            <v xml:space="preserve">  -----------------------</v>
          </cell>
          <cell r="O16" t="str">
            <v xml:space="preserve">  -----------------------</v>
          </cell>
          <cell r="P16" t="str">
            <v xml:space="preserve">  -----------------------</v>
          </cell>
          <cell r="Q16" t="str">
            <v xml:space="preserve">  -----------------------</v>
          </cell>
          <cell r="R16" t="str">
            <v xml:space="preserve">  -----------------------</v>
          </cell>
          <cell r="S16" t="str">
            <v xml:space="preserve">  -----------------------</v>
          </cell>
          <cell r="T16" t="str">
            <v xml:space="preserve">  -----------------------</v>
          </cell>
          <cell r="U16" t="str">
            <v xml:space="preserve">  -----------------------</v>
          </cell>
          <cell r="V16" t="str">
            <v xml:space="preserve">  -----------------------</v>
          </cell>
          <cell r="W16" t="str">
            <v xml:space="preserve">  -----------------------</v>
          </cell>
          <cell r="X16" t="str">
            <v xml:space="preserve">  -----------------------</v>
          </cell>
          <cell r="Y16" t="str">
            <v xml:space="preserve">  -----------------------</v>
          </cell>
          <cell r="Z16" t="str">
            <v xml:space="preserve">  -----------------------</v>
          </cell>
          <cell r="AA16" t="str">
            <v xml:space="preserve">  -----------------------</v>
          </cell>
          <cell r="AB16" t="str">
            <v xml:space="preserve">  -----------------------</v>
          </cell>
          <cell r="AC16" t="str">
            <v xml:space="preserve">  -----------------------</v>
          </cell>
          <cell r="AD16" t="str">
            <v xml:space="preserve">  -----------------------</v>
          </cell>
          <cell r="AE16" t="str">
            <v xml:space="preserve">  -----------------------</v>
          </cell>
          <cell r="AF16" t="str">
            <v xml:space="preserve">  -----------------------</v>
          </cell>
          <cell r="AG16" t="str">
            <v xml:space="preserve">  -----------------------</v>
          </cell>
          <cell r="AH16" t="str">
            <v xml:space="preserve">  -----------------------</v>
          </cell>
          <cell r="AI16" t="str">
            <v xml:space="preserve">  -----------------------</v>
          </cell>
          <cell r="AJ16" t="str">
            <v xml:space="preserve">  -----------------------</v>
          </cell>
          <cell r="AK16" t="str">
            <v xml:space="preserve">  -----------------------</v>
          </cell>
          <cell r="AL16" t="str">
            <v xml:space="preserve">  -----------------------</v>
          </cell>
          <cell r="AM16" t="str">
            <v xml:space="preserve">  -----------------------</v>
          </cell>
        </row>
        <row r="17">
          <cell r="C17">
            <v>14815.5</v>
          </cell>
          <cell r="D17">
            <v>0</v>
          </cell>
          <cell r="E17">
            <v>1218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10383.98</v>
          </cell>
          <cell r="K17">
            <v>0</v>
          </cell>
          <cell r="L17">
            <v>0</v>
          </cell>
          <cell r="M17">
            <v>26417.48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2875.74</v>
          </cell>
          <cell r="T17">
            <v>0</v>
          </cell>
          <cell r="U17">
            <v>2875.74</v>
          </cell>
          <cell r="V17">
            <v>589.04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3464.78</v>
          </cell>
          <cell r="AI17">
            <v>22952.7</v>
          </cell>
          <cell r="AJ17">
            <v>490.88</v>
          </cell>
          <cell r="AK17">
            <v>883.6</v>
          </cell>
          <cell r="AL17">
            <v>1709.89</v>
          </cell>
          <cell r="AM17">
            <v>534.08000000000004</v>
          </cell>
        </row>
        <row r="19">
          <cell r="A19" t="str">
            <v>Departamento 13 JUBILADOS Y TERCERA E</v>
          </cell>
        </row>
        <row r="20">
          <cell r="A20" t="str">
            <v>00067</v>
          </cell>
          <cell r="B20" t="str">
            <v>Flores Diaz Maria De La Luz</v>
          </cell>
          <cell r="C20">
            <v>4251</v>
          </cell>
          <cell r="D20">
            <v>0</v>
          </cell>
          <cell r="E20">
            <v>495.95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4746.95</v>
          </cell>
          <cell r="N20">
            <v>0</v>
          </cell>
          <cell r="O20">
            <v>0</v>
          </cell>
          <cell r="P20">
            <v>0</v>
          </cell>
          <cell r="Q20">
            <v>-377.42</v>
          </cell>
          <cell r="R20">
            <v>-133.86000000000001</v>
          </cell>
          <cell r="S20">
            <v>243.58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-133.86000000000001</v>
          </cell>
          <cell r="AI20">
            <v>4880.8100000000004</v>
          </cell>
          <cell r="AJ20">
            <v>116.72</v>
          </cell>
          <cell r="AK20">
            <v>210.12</v>
          </cell>
          <cell r="AL20">
            <v>665.22</v>
          </cell>
          <cell r="AM20">
            <v>98.3</v>
          </cell>
        </row>
        <row r="21">
          <cell r="A21" t="str">
            <v>00845</v>
          </cell>
          <cell r="B21" t="str">
            <v>Santillan Gonzalez Maria De La Paz</v>
          </cell>
          <cell r="C21">
            <v>4251</v>
          </cell>
          <cell r="D21">
            <v>0</v>
          </cell>
          <cell r="E21">
            <v>495.95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4746.95</v>
          </cell>
          <cell r="N21">
            <v>0</v>
          </cell>
          <cell r="O21">
            <v>0</v>
          </cell>
          <cell r="P21">
            <v>0</v>
          </cell>
          <cell r="Q21">
            <v>-377.42</v>
          </cell>
          <cell r="R21">
            <v>-133.86000000000001</v>
          </cell>
          <cell r="S21">
            <v>243.58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-133.86000000000001</v>
          </cell>
          <cell r="AI21">
            <v>4880.8100000000004</v>
          </cell>
          <cell r="AJ21">
            <v>116.72</v>
          </cell>
          <cell r="AK21">
            <v>210.12</v>
          </cell>
          <cell r="AL21">
            <v>665.22</v>
          </cell>
          <cell r="AM21">
            <v>98.3</v>
          </cell>
        </row>
        <row r="22">
          <cell r="A22" t="str">
            <v>00846</v>
          </cell>
          <cell r="B22" t="str">
            <v>Rodriguez Ramirez Magdaleno</v>
          </cell>
          <cell r="C22">
            <v>4251</v>
          </cell>
          <cell r="D22">
            <v>0</v>
          </cell>
          <cell r="E22">
            <v>495.95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4746.95</v>
          </cell>
          <cell r="N22">
            <v>0</v>
          </cell>
          <cell r="O22">
            <v>0</v>
          </cell>
          <cell r="P22">
            <v>0</v>
          </cell>
          <cell r="Q22">
            <v>-377.42</v>
          </cell>
          <cell r="R22">
            <v>-133.86000000000001</v>
          </cell>
          <cell r="S22">
            <v>243.58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-133.86000000000001</v>
          </cell>
          <cell r="AI22">
            <v>4880.8100000000004</v>
          </cell>
          <cell r="AJ22">
            <v>116.72</v>
          </cell>
          <cell r="AK22">
            <v>210.12</v>
          </cell>
          <cell r="AL22">
            <v>665.22</v>
          </cell>
          <cell r="AM22">
            <v>98.3</v>
          </cell>
        </row>
        <row r="23">
          <cell r="A23" t="str">
            <v>00857</v>
          </cell>
          <cell r="B23" t="str">
            <v>Delgado Valenzuela Roberto</v>
          </cell>
          <cell r="C23">
            <v>5334.6</v>
          </cell>
          <cell r="D23">
            <v>0</v>
          </cell>
          <cell r="E23">
            <v>622.37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5956.97</v>
          </cell>
          <cell r="N23">
            <v>0</v>
          </cell>
          <cell r="O23">
            <v>0</v>
          </cell>
          <cell r="P23">
            <v>0</v>
          </cell>
          <cell r="Q23">
            <v>-290.76</v>
          </cell>
          <cell r="R23">
            <v>0</v>
          </cell>
          <cell r="S23">
            <v>312.92</v>
          </cell>
          <cell r="T23">
            <v>0</v>
          </cell>
          <cell r="U23">
            <v>22.16</v>
          </cell>
          <cell r="V23">
            <v>146.5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168.66</v>
          </cell>
          <cell r="AI23">
            <v>5788.31</v>
          </cell>
          <cell r="AJ23">
            <v>107.94</v>
          </cell>
          <cell r="AK23">
            <v>194.3</v>
          </cell>
          <cell r="AL23">
            <v>656.42</v>
          </cell>
          <cell r="AM23">
            <v>123.36</v>
          </cell>
        </row>
        <row r="24">
          <cell r="A24" t="str">
            <v>Total Depto</v>
          </cell>
          <cell r="C24" t="str">
            <v xml:space="preserve">  -----------------------</v>
          </cell>
          <cell r="D24" t="str">
            <v xml:space="preserve">  -----------------------</v>
          </cell>
          <cell r="E24" t="str">
            <v xml:space="preserve">  -----------------------</v>
          </cell>
          <cell r="F24" t="str">
            <v xml:space="preserve">  -----------------------</v>
          </cell>
          <cell r="G24" t="str">
            <v xml:space="preserve">  -----------------------</v>
          </cell>
          <cell r="H24" t="str">
            <v xml:space="preserve">  -----------------------</v>
          </cell>
          <cell r="I24" t="str">
            <v xml:space="preserve">  -----------------------</v>
          </cell>
          <cell r="J24" t="str">
            <v xml:space="preserve">  -----------------------</v>
          </cell>
          <cell r="K24" t="str">
            <v xml:space="preserve">  -----------------------</v>
          </cell>
          <cell r="L24" t="str">
            <v xml:space="preserve">  -----------------------</v>
          </cell>
          <cell r="M24" t="str">
            <v xml:space="preserve">  -----------------------</v>
          </cell>
          <cell r="N24" t="str">
            <v xml:space="preserve">  -----------------------</v>
          </cell>
          <cell r="O24" t="str">
            <v xml:space="preserve">  -----------------------</v>
          </cell>
          <cell r="P24" t="str">
            <v xml:space="preserve">  -----------------------</v>
          </cell>
          <cell r="Q24" t="str">
            <v xml:space="preserve">  -----------------------</v>
          </cell>
          <cell r="R24" t="str">
            <v xml:space="preserve">  -----------------------</v>
          </cell>
          <cell r="S24" t="str">
            <v xml:space="preserve">  -----------------------</v>
          </cell>
          <cell r="T24" t="str">
            <v xml:space="preserve">  -----------------------</v>
          </cell>
          <cell r="U24" t="str">
            <v xml:space="preserve">  -----------------------</v>
          </cell>
          <cell r="V24" t="str">
            <v xml:space="preserve">  -----------------------</v>
          </cell>
          <cell r="W24" t="str">
            <v xml:space="preserve">  -----------------------</v>
          </cell>
          <cell r="X24" t="str">
            <v xml:space="preserve">  -----------------------</v>
          </cell>
          <cell r="Y24" t="str">
            <v xml:space="preserve">  -----------------------</v>
          </cell>
          <cell r="Z24" t="str">
            <v xml:space="preserve">  -----------------------</v>
          </cell>
          <cell r="AA24" t="str">
            <v xml:space="preserve">  -----------------------</v>
          </cell>
          <cell r="AB24" t="str">
            <v xml:space="preserve">  -----------------------</v>
          </cell>
          <cell r="AC24" t="str">
            <v xml:space="preserve">  -----------------------</v>
          </cell>
          <cell r="AD24" t="str">
            <v xml:space="preserve">  -----------------------</v>
          </cell>
          <cell r="AE24" t="str">
            <v xml:space="preserve">  -----------------------</v>
          </cell>
          <cell r="AF24" t="str">
            <v xml:space="preserve">  -----------------------</v>
          </cell>
          <cell r="AG24" t="str">
            <v xml:space="preserve">  -----------------------</v>
          </cell>
          <cell r="AH24" t="str">
            <v xml:space="preserve">  -----------------------</v>
          </cell>
          <cell r="AI24" t="str">
            <v xml:space="preserve">  -----------------------</v>
          </cell>
          <cell r="AJ24" t="str">
            <v xml:space="preserve">  -----------------------</v>
          </cell>
          <cell r="AK24" t="str">
            <v xml:space="preserve">  -----------------------</v>
          </cell>
          <cell r="AL24" t="str">
            <v xml:space="preserve">  -----------------------</v>
          </cell>
          <cell r="AM24" t="str">
            <v xml:space="preserve">  -----------------------</v>
          </cell>
        </row>
        <row r="25">
          <cell r="C25">
            <v>18087.599999999999</v>
          </cell>
          <cell r="D25">
            <v>0</v>
          </cell>
          <cell r="E25">
            <v>2110.2199999999998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20197.82</v>
          </cell>
          <cell r="N25">
            <v>0</v>
          </cell>
          <cell r="O25">
            <v>0</v>
          </cell>
          <cell r="P25">
            <v>0</v>
          </cell>
          <cell r="Q25">
            <v>-1423.02</v>
          </cell>
          <cell r="R25">
            <v>-401.58</v>
          </cell>
          <cell r="S25">
            <v>1043.6600000000001</v>
          </cell>
          <cell r="T25">
            <v>0</v>
          </cell>
          <cell r="U25">
            <v>22.16</v>
          </cell>
          <cell r="V25">
            <v>146.5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-232.92</v>
          </cell>
          <cell r="AI25">
            <v>20430.740000000002</v>
          </cell>
          <cell r="AJ25">
            <v>458.1</v>
          </cell>
          <cell r="AK25">
            <v>824.66</v>
          </cell>
          <cell r="AL25">
            <v>2652.08</v>
          </cell>
          <cell r="AM25">
            <v>418.26</v>
          </cell>
        </row>
        <row r="27">
          <cell r="A27" t="str">
            <v>Departamento 16 MOVIMIENTO TERRITORIAL</v>
          </cell>
        </row>
        <row r="28">
          <cell r="A28" t="str">
            <v>00884</v>
          </cell>
          <cell r="B28" t="str">
            <v>Montero Villanueva Xavier Marconi</v>
          </cell>
          <cell r="C28">
            <v>9999.9</v>
          </cell>
          <cell r="D28">
            <v>0</v>
          </cell>
          <cell r="E28">
            <v>1166.6500000000001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10000.1</v>
          </cell>
          <cell r="K28">
            <v>0</v>
          </cell>
          <cell r="L28">
            <v>0</v>
          </cell>
          <cell r="M28">
            <v>21166.65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2849.8</v>
          </cell>
          <cell r="T28">
            <v>0</v>
          </cell>
          <cell r="U28">
            <v>2849.8</v>
          </cell>
          <cell r="V28">
            <v>570.78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3420.58</v>
          </cell>
          <cell r="AI28">
            <v>17746.07</v>
          </cell>
          <cell r="AJ28">
            <v>380.3</v>
          </cell>
          <cell r="AK28">
            <v>684.54</v>
          </cell>
          <cell r="AL28">
            <v>1079.0999999999999</v>
          </cell>
          <cell r="AM28">
            <v>434.62</v>
          </cell>
        </row>
        <row r="29">
          <cell r="A29" t="str">
            <v>Total Depto</v>
          </cell>
          <cell r="C29" t="str">
            <v xml:space="preserve">  -----------------------</v>
          </cell>
          <cell r="D29" t="str">
            <v xml:space="preserve">  -----------------------</v>
          </cell>
          <cell r="E29" t="str">
            <v xml:space="preserve">  -----------------------</v>
          </cell>
          <cell r="F29" t="str">
            <v xml:space="preserve">  -----------------------</v>
          </cell>
          <cell r="G29" t="str">
            <v xml:space="preserve">  -----------------------</v>
          </cell>
          <cell r="H29" t="str">
            <v xml:space="preserve">  -----------------------</v>
          </cell>
          <cell r="I29" t="str">
            <v xml:space="preserve">  -----------------------</v>
          </cell>
          <cell r="J29" t="str">
            <v xml:space="preserve">  -----------------------</v>
          </cell>
          <cell r="K29" t="str">
            <v xml:space="preserve">  -----------------------</v>
          </cell>
          <cell r="L29" t="str">
            <v xml:space="preserve">  -----------------------</v>
          </cell>
          <cell r="M29" t="str">
            <v xml:space="preserve">  -----------------------</v>
          </cell>
          <cell r="N29" t="str">
            <v xml:space="preserve">  -----------------------</v>
          </cell>
          <cell r="O29" t="str">
            <v xml:space="preserve">  -----------------------</v>
          </cell>
          <cell r="P29" t="str">
            <v xml:space="preserve">  -----------------------</v>
          </cell>
          <cell r="Q29" t="str">
            <v xml:space="preserve">  -----------------------</v>
          </cell>
          <cell r="R29" t="str">
            <v xml:space="preserve">  -----------------------</v>
          </cell>
          <cell r="S29" t="str">
            <v xml:space="preserve">  -----------------------</v>
          </cell>
          <cell r="T29" t="str">
            <v xml:space="preserve">  -----------------------</v>
          </cell>
          <cell r="U29" t="str">
            <v xml:space="preserve">  -----------------------</v>
          </cell>
          <cell r="V29" t="str">
            <v xml:space="preserve">  -----------------------</v>
          </cell>
          <cell r="W29" t="str">
            <v xml:space="preserve">  -----------------------</v>
          </cell>
          <cell r="X29" t="str">
            <v xml:space="preserve">  -----------------------</v>
          </cell>
          <cell r="Y29" t="str">
            <v xml:space="preserve">  -----------------------</v>
          </cell>
          <cell r="Z29" t="str">
            <v xml:space="preserve">  -----------------------</v>
          </cell>
          <cell r="AA29" t="str">
            <v xml:space="preserve">  -----------------------</v>
          </cell>
          <cell r="AB29" t="str">
            <v xml:space="preserve">  -----------------------</v>
          </cell>
          <cell r="AC29" t="str">
            <v xml:space="preserve">  -----------------------</v>
          </cell>
          <cell r="AD29" t="str">
            <v xml:space="preserve">  -----------------------</v>
          </cell>
          <cell r="AE29" t="str">
            <v xml:space="preserve">  -----------------------</v>
          </cell>
          <cell r="AF29" t="str">
            <v xml:space="preserve">  -----------------------</v>
          </cell>
          <cell r="AG29" t="str">
            <v xml:space="preserve">  -----------------------</v>
          </cell>
          <cell r="AH29" t="str">
            <v xml:space="preserve">  -----------------------</v>
          </cell>
          <cell r="AI29" t="str">
            <v xml:space="preserve">  -----------------------</v>
          </cell>
          <cell r="AJ29" t="str">
            <v xml:space="preserve">  -----------------------</v>
          </cell>
          <cell r="AK29" t="str">
            <v xml:space="preserve">  -----------------------</v>
          </cell>
          <cell r="AL29" t="str">
            <v xml:space="preserve">  -----------------------</v>
          </cell>
          <cell r="AM29" t="str">
            <v xml:space="preserve">  -----------------------</v>
          </cell>
        </row>
        <row r="30">
          <cell r="C30">
            <v>9999.9</v>
          </cell>
          <cell r="D30">
            <v>0</v>
          </cell>
          <cell r="E30">
            <v>1166.6500000000001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10000.1</v>
          </cell>
          <cell r="K30">
            <v>0</v>
          </cell>
          <cell r="L30">
            <v>0</v>
          </cell>
          <cell r="M30">
            <v>21166.65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2849.8</v>
          </cell>
          <cell r="T30">
            <v>0</v>
          </cell>
          <cell r="U30">
            <v>2849.8</v>
          </cell>
          <cell r="V30">
            <v>570.78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3420.58</v>
          </cell>
          <cell r="AI30">
            <v>17746.07</v>
          </cell>
          <cell r="AJ30">
            <v>380.3</v>
          </cell>
          <cell r="AK30">
            <v>684.54</v>
          </cell>
          <cell r="AL30">
            <v>1079.0999999999999</v>
          </cell>
          <cell r="AM30">
            <v>434.62</v>
          </cell>
        </row>
        <row r="32">
          <cell r="A32" t="str">
            <v>Departamento 17 OMPRI</v>
          </cell>
        </row>
        <row r="33">
          <cell r="A33" t="str">
            <v>00156</v>
          </cell>
          <cell r="B33" t="str">
            <v>Carrillo Carrillo Sandra Luz</v>
          </cell>
          <cell r="C33">
            <v>7918.2</v>
          </cell>
          <cell r="D33">
            <v>0</v>
          </cell>
          <cell r="E33">
            <v>923.79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8841.99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591.12</v>
          </cell>
          <cell r="T33">
            <v>0</v>
          </cell>
          <cell r="U33">
            <v>591.12</v>
          </cell>
          <cell r="V33">
            <v>221.8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812.92</v>
          </cell>
          <cell r="AI33">
            <v>8029.07</v>
          </cell>
          <cell r="AJ33">
            <v>160.22</v>
          </cell>
          <cell r="AK33">
            <v>288.38</v>
          </cell>
          <cell r="AL33">
            <v>720.66</v>
          </cell>
          <cell r="AM33">
            <v>183.1</v>
          </cell>
        </row>
        <row r="34">
          <cell r="A34" t="str">
            <v>Total Depto</v>
          </cell>
          <cell r="C34" t="str">
            <v xml:space="preserve">  -----------------------</v>
          </cell>
          <cell r="D34" t="str">
            <v xml:space="preserve">  -----------------------</v>
          </cell>
          <cell r="E34" t="str">
            <v xml:space="preserve">  -----------------------</v>
          </cell>
          <cell r="F34" t="str">
            <v xml:space="preserve">  -----------------------</v>
          </cell>
          <cell r="G34" t="str">
            <v xml:space="preserve">  -----------------------</v>
          </cell>
          <cell r="H34" t="str">
            <v xml:space="preserve">  -----------------------</v>
          </cell>
          <cell r="I34" t="str">
            <v xml:space="preserve">  -----------------------</v>
          </cell>
          <cell r="J34" t="str">
            <v xml:space="preserve">  -----------------------</v>
          </cell>
          <cell r="K34" t="str">
            <v xml:space="preserve">  -----------------------</v>
          </cell>
          <cell r="L34" t="str">
            <v xml:space="preserve">  -----------------------</v>
          </cell>
          <cell r="M34" t="str">
            <v xml:space="preserve">  -----------------------</v>
          </cell>
          <cell r="N34" t="str">
            <v xml:space="preserve">  -----------------------</v>
          </cell>
          <cell r="O34" t="str">
            <v xml:space="preserve">  -----------------------</v>
          </cell>
          <cell r="P34" t="str">
            <v xml:space="preserve">  -----------------------</v>
          </cell>
          <cell r="Q34" t="str">
            <v xml:space="preserve">  -----------------------</v>
          </cell>
          <cell r="R34" t="str">
            <v xml:space="preserve">  -----------------------</v>
          </cell>
          <cell r="S34" t="str">
            <v xml:space="preserve">  -----------------------</v>
          </cell>
          <cell r="T34" t="str">
            <v xml:space="preserve">  -----------------------</v>
          </cell>
          <cell r="U34" t="str">
            <v xml:space="preserve">  -----------------------</v>
          </cell>
          <cell r="V34" t="str">
            <v xml:space="preserve">  -----------------------</v>
          </cell>
          <cell r="W34" t="str">
            <v xml:space="preserve">  -----------------------</v>
          </cell>
          <cell r="X34" t="str">
            <v xml:space="preserve">  -----------------------</v>
          </cell>
          <cell r="Y34" t="str">
            <v xml:space="preserve">  -----------------------</v>
          </cell>
          <cell r="Z34" t="str">
            <v xml:space="preserve">  -----------------------</v>
          </cell>
          <cell r="AA34" t="str">
            <v xml:space="preserve">  -----------------------</v>
          </cell>
          <cell r="AB34" t="str">
            <v xml:space="preserve">  -----------------------</v>
          </cell>
          <cell r="AC34" t="str">
            <v xml:space="preserve">  -----------------------</v>
          </cell>
          <cell r="AD34" t="str">
            <v xml:space="preserve">  -----------------------</v>
          </cell>
          <cell r="AE34" t="str">
            <v xml:space="preserve">  -----------------------</v>
          </cell>
          <cell r="AF34" t="str">
            <v xml:space="preserve">  -----------------------</v>
          </cell>
          <cell r="AG34" t="str">
            <v xml:space="preserve">  -----------------------</v>
          </cell>
          <cell r="AH34" t="str">
            <v xml:space="preserve">  -----------------------</v>
          </cell>
          <cell r="AI34" t="str">
            <v xml:space="preserve">  -----------------------</v>
          </cell>
          <cell r="AJ34" t="str">
            <v xml:space="preserve">  -----------------------</v>
          </cell>
          <cell r="AK34" t="str">
            <v xml:space="preserve">  -----------------------</v>
          </cell>
          <cell r="AL34" t="str">
            <v xml:space="preserve">  -----------------------</v>
          </cell>
          <cell r="AM34" t="str">
            <v xml:space="preserve">  -----------------------</v>
          </cell>
        </row>
        <row r="35">
          <cell r="C35">
            <v>7918.2</v>
          </cell>
          <cell r="D35">
            <v>0</v>
          </cell>
          <cell r="E35">
            <v>923.79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8841.99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591.12</v>
          </cell>
          <cell r="T35">
            <v>0</v>
          </cell>
          <cell r="U35">
            <v>591.12</v>
          </cell>
          <cell r="V35">
            <v>221.8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812.92</v>
          </cell>
          <cell r="AI35">
            <v>8029.07</v>
          </cell>
          <cell r="AJ35">
            <v>160.22</v>
          </cell>
          <cell r="AK35">
            <v>288.38</v>
          </cell>
          <cell r="AL35">
            <v>720.66</v>
          </cell>
          <cell r="AM35">
            <v>183.1</v>
          </cell>
        </row>
        <row r="37">
          <cell r="A37" t="str">
            <v>Departamento 24 SECRETARIA GRAL</v>
          </cell>
        </row>
        <row r="38">
          <cell r="A38" t="str">
            <v>00874</v>
          </cell>
          <cell r="B38" t="str">
            <v>Camiruaga Lopez Monica Del Carmen</v>
          </cell>
          <cell r="C38">
            <v>6000</v>
          </cell>
          <cell r="D38">
            <v>0</v>
          </cell>
          <cell r="E38">
            <v>700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2705.1</v>
          </cell>
          <cell r="K38">
            <v>0</v>
          </cell>
          <cell r="L38">
            <v>0</v>
          </cell>
          <cell r="M38">
            <v>9405.1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676.74</v>
          </cell>
          <cell r="T38">
            <v>0</v>
          </cell>
          <cell r="U38">
            <v>676.74</v>
          </cell>
          <cell r="V38">
            <v>236.6</v>
          </cell>
          <cell r="W38">
            <v>3000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3913.34</v>
          </cell>
          <cell r="AI38">
            <v>5491.76</v>
          </cell>
          <cell r="AJ38">
            <v>169.54</v>
          </cell>
          <cell r="AK38">
            <v>305.18</v>
          </cell>
          <cell r="AL38">
            <v>735.86</v>
          </cell>
          <cell r="AM38">
            <v>193.76</v>
          </cell>
        </row>
        <row r="39">
          <cell r="A39" t="str">
            <v>Total Depto</v>
          </cell>
          <cell r="C39" t="str">
            <v xml:space="preserve">  -----------------------</v>
          </cell>
          <cell r="D39" t="str">
            <v xml:space="preserve">  -----------------------</v>
          </cell>
          <cell r="E39" t="str">
            <v xml:space="preserve">  -----------------------</v>
          </cell>
          <cell r="F39" t="str">
            <v xml:space="preserve">  -----------------------</v>
          </cell>
          <cell r="G39" t="str">
            <v xml:space="preserve">  -----------------------</v>
          </cell>
          <cell r="H39" t="str">
            <v xml:space="preserve">  -----------------------</v>
          </cell>
          <cell r="I39" t="str">
            <v xml:space="preserve">  -----------------------</v>
          </cell>
          <cell r="J39" t="str">
            <v xml:space="preserve">  -----------------------</v>
          </cell>
          <cell r="K39" t="str">
            <v xml:space="preserve">  -----------------------</v>
          </cell>
          <cell r="L39" t="str">
            <v xml:space="preserve">  -----------------------</v>
          </cell>
          <cell r="M39" t="str">
            <v xml:space="preserve">  -----------------------</v>
          </cell>
          <cell r="N39" t="str">
            <v xml:space="preserve">  -----------------------</v>
          </cell>
          <cell r="O39" t="str">
            <v xml:space="preserve">  -----------------------</v>
          </cell>
          <cell r="P39" t="str">
            <v xml:space="preserve">  -----------------------</v>
          </cell>
          <cell r="Q39" t="str">
            <v xml:space="preserve">  -----------------------</v>
          </cell>
          <cell r="R39" t="str">
            <v xml:space="preserve">  -----------------------</v>
          </cell>
          <cell r="S39" t="str">
            <v xml:space="preserve">  -----------------------</v>
          </cell>
          <cell r="T39" t="str">
            <v xml:space="preserve">  -----------------------</v>
          </cell>
          <cell r="U39" t="str">
            <v xml:space="preserve">  -----------------------</v>
          </cell>
          <cell r="V39" t="str">
            <v xml:space="preserve">  -----------------------</v>
          </cell>
          <cell r="W39" t="str">
            <v xml:space="preserve">  -----------------------</v>
          </cell>
          <cell r="X39" t="str">
            <v xml:space="preserve">  -----------------------</v>
          </cell>
          <cell r="Y39" t="str">
            <v xml:space="preserve">  -----------------------</v>
          </cell>
          <cell r="Z39" t="str">
            <v xml:space="preserve">  -----------------------</v>
          </cell>
          <cell r="AA39" t="str">
            <v xml:space="preserve">  -----------------------</v>
          </cell>
          <cell r="AB39" t="str">
            <v xml:space="preserve">  -----------------------</v>
          </cell>
          <cell r="AC39" t="str">
            <v xml:space="preserve">  -----------------------</v>
          </cell>
          <cell r="AD39" t="str">
            <v xml:space="preserve">  -----------------------</v>
          </cell>
          <cell r="AE39" t="str">
            <v xml:space="preserve">  -----------------------</v>
          </cell>
          <cell r="AF39" t="str">
            <v xml:space="preserve">  -----------------------</v>
          </cell>
          <cell r="AG39" t="str">
            <v xml:space="preserve">  -----------------------</v>
          </cell>
          <cell r="AH39" t="str">
            <v xml:space="preserve">  -----------------------</v>
          </cell>
          <cell r="AI39" t="str">
            <v xml:space="preserve">  -----------------------</v>
          </cell>
          <cell r="AJ39" t="str">
            <v xml:space="preserve">  -----------------------</v>
          </cell>
          <cell r="AK39" t="str">
            <v xml:space="preserve">  -----------------------</v>
          </cell>
          <cell r="AL39" t="str">
            <v xml:space="preserve">  -----------------------</v>
          </cell>
          <cell r="AM39" t="str">
            <v xml:space="preserve">  -----------------------</v>
          </cell>
        </row>
        <row r="40">
          <cell r="C40">
            <v>6000</v>
          </cell>
          <cell r="D40">
            <v>0</v>
          </cell>
          <cell r="E40">
            <v>700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2705.1</v>
          </cell>
          <cell r="K40">
            <v>0</v>
          </cell>
          <cell r="L40">
            <v>0</v>
          </cell>
          <cell r="M40">
            <v>9405.1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676.74</v>
          </cell>
          <cell r="T40">
            <v>0</v>
          </cell>
          <cell r="U40">
            <v>676.74</v>
          </cell>
          <cell r="V40">
            <v>236.6</v>
          </cell>
          <cell r="W40">
            <v>3000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3913.34</v>
          </cell>
          <cell r="AI40">
            <v>5491.76</v>
          </cell>
          <cell r="AJ40">
            <v>169.54</v>
          </cell>
          <cell r="AK40">
            <v>305.18</v>
          </cell>
          <cell r="AL40">
            <v>735.86</v>
          </cell>
          <cell r="AM40">
            <v>193.76</v>
          </cell>
        </row>
        <row r="42">
          <cell r="A42" t="str">
            <v>Departamento 60 CDE SECRETARIA JURIDICA Y DE TRANSPARENC</v>
          </cell>
        </row>
        <row r="43">
          <cell r="A43" t="str">
            <v>00195</v>
          </cell>
          <cell r="B43" t="str">
            <v>Murguia Escobedo Sandra Buenaventura</v>
          </cell>
          <cell r="C43">
            <v>7918.2</v>
          </cell>
          <cell r="D43">
            <v>0</v>
          </cell>
          <cell r="E43">
            <v>923.79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8841.99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591.12</v>
          </cell>
          <cell r="T43">
            <v>0</v>
          </cell>
          <cell r="U43">
            <v>591.12</v>
          </cell>
          <cell r="V43">
            <v>221.76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812.88</v>
          </cell>
          <cell r="AI43">
            <v>8029.11</v>
          </cell>
          <cell r="AJ43">
            <v>160.19999999999999</v>
          </cell>
          <cell r="AK43">
            <v>288.36</v>
          </cell>
          <cell r="AL43">
            <v>720.66</v>
          </cell>
          <cell r="AM43">
            <v>183.08</v>
          </cell>
        </row>
        <row r="44">
          <cell r="A44" t="str">
            <v>00844</v>
          </cell>
          <cell r="B44" t="str">
            <v>Leon Guzman Maribel</v>
          </cell>
          <cell r="C44">
            <v>10440</v>
          </cell>
          <cell r="D44">
            <v>0</v>
          </cell>
          <cell r="E44">
            <v>1218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6989.48</v>
          </cell>
          <cell r="K44">
            <v>0</v>
          </cell>
          <cell r="L44">
            <v>0</v>
          </cell>
          <cell r="M44">
            <v>18647.48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2300.7399999999998</v>
          </cell>
          <cell r="T44">
            <v>0</v>
          </cell>
          <cell r="U44">
            <v>2300.7399999999998</v>
          </cell>
          <cell r="V44">
            <v>499.94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2800.68</v>
          </cell>
          <cell r="AI44">
            <v>15846.8</v>
          </cell>
          <cell r="AJ44">
            <v>335.62</v>
          </cell>
          <cell r="AK44">
            <v>604.12</v>
          </cell>
          <cell r="AL44">
            <v>1006.36</v>
          </cell>
          <cell r="AM44">
            <v>383.58</v>
          </cell>
        </row>
        <row r="45">
          <cell r="A45" t="str">
            <v>00870</v>
          </cell>
          <cell r="B45" t="str">
            <v>Gil Medina Miriam Elyada</v>
          </cell>
          <cell r="C45">
            <v>14250</v>
          </cell>
          <cell r="D45">
            <v>0</v>
          </cell>
          <cell r="E45">
            <v>1662.5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33325.120000000003</v>
          </cell>
          <cell r="K45">
            <v>0</v>
          </cell>
          <cell r="L45">
            <v>0</v>
          </cell>
          <cell r="M45">
            <v>49237.62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9554.9</v>
          </cell>
          <cell r="T45">
            <v>0</v>
          </cell>
          <cell r="U45">
            <v>9554.9</v>
          </cell>
          <cell r="V45">
            <v>1329.48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10884.38</v>
          </cell>
          <cell r="AI45">
            <v>38353.24</v>
          </cell>
          <cell r="AJ45">
            <v>858.76</v>
          </cell>
          <cell r="AK45">
            <v>1545.78</v>
          </cell>
          <cell r="AL45">
            <v>1858.32</v>
          </cell>
          <cell r="AM45">
            <v>981.46</v>
          </cell>
        </row>
        <row r="46">
          <cell r="A46" t="str">
            <v>Total Depto</v>
          </cell>
          <cell r="C46" t="str">
            <v xml:space="preserve">  -----------------------</v>
          </cell>
          <cell r="D46" t="str">
            <v xml:space="preserve">  -----------------------</v>
          </cell>
          <cell r="E46" t="str">
            <v xml:space="preserve">  -----------------------</v>
          </cell>
          <cell r="F46" t="str">
            <v xml:space="preserve">  -----------------------</v>
          </cell>
          <cell r="G46" t="str">
            <v xml:space="preserve">  -----------------------</v>
          </cell>
          <cell r="H46" t="str">
            <v xml:space="preserve">  -----------------------</v>
          </cell>
          <cell r="I46" t="str">
            <v xml:space="preserve">  -----------------------</v>
          </cell>
          <cell r="J46" t="str">
            <v xml:space="preserve">  -----------------------</v>
          </cell>
          <cell r="K46" t="str">
            <v xml:space="preserve">  -----------------------</v>
          </cell>
          <cell r="L46" t="str">
            <v xml:space="preserve">  -----------------------</v>
          </cell>
          <cell r="M46" t="str">
            <v xml:space="preserve">  -----------------------</v>
          </cell>
          <cell r="N46" t="str">
            <v xml:space="preserve">  -----------------------</v>
          </cell>
          <cell r="O46" t="str">
            <v xml:space="preserve">  -----------------------</v>
          </cell>
          <cell r="P46" t="str">
            <v xml:space="preserve">  -----------------------</v>
          </cell>
          <cell r="Q46" t="str">
            <v xml:space="preserve">  -----------------------</v>
          </cell>
          <cell r="R46" t="str">
            <v xml:space="preserve">  -----------------------</v>
          </cell>
          <cell r="S46" t="str">
            <v xml:space="preserve">  -----------------------</v>
          </cell>
          <cell r="T46" t="str">
            <v xml:space="preserve">  -----------------------</v>
          </cell>
          <cell r="U46" t="str">
            <v xml:space="preserve">  -----------------------</v>
          </cell>
          <cell r="V46" t="str">
            <v xml:space="preserve">  -----------------------</v>
          </cell>
          <cell r="W46" t="str">
            <v xml:space="preserve">  -----------------------</v>
          </cell>
          <cell r="X46" t="str">
            <v xml:space="preserve">  -----------------------</v>
          </cell>
          <cell r="Y46" t="str">
            <v xml:space="preserve">  -----------------------</v>
          </cell>
          <cell r="Z46" t="str">
            <v xml:space="preserve">  -----------------------</v>
          </cell>
          <cell r="AA46" t="str">
            <v xml:space="preserve">  -----------------------</v>
          </cell>
          <cell r="AB46" t="str">
            <v xml:space="preserve">  -----------------------</v>
          </cell>
          <cell r="AC46" t="str">
            <v xml:space="preserve">  -----------------------</v>
          </cell>
          <cell r="AD46" t="str">
            <v xml:space="preserve">  -----------------------</v>
          </cell>
          <cell r="AE46" t="str">
            <v xml:space="preserve">  -----------------------</v>
          </cell>
          <cell r="AF46" t="str">
            <v xml:space="preserve">  -----------------------</v>
          </cell>
          <cell r="AG46" t="str">
            <v xml:space="preserve">  -----------------------</v>
          </cell>
          <cell r="AH46" t="str">
            <v xml:space="preserve">  -----------------------</v>
          </cell>
          <cell r="AI46" t="str">
            <v xml:space="preserve">  -----------------------</v>
          </cell>
          <cell r="AJ46" t="str">
            <v xml:space="preserve">  -----------------------</v>
          </cell>
          <cell r="AK46" t="str">
            <v xml:space="preserve">  -----------------------</v>
          </cell>
          <cell r="AL46" t="str">
            <v xml:space="preserve">  -----------------------</v>
          </cell>
          <cell r="AM46" t="str">
            <v xml:space="preserve">  -----------------------</v>
          </cell>
        </row>
        <row r="47">
          <cell r="C47">
            <v>32608.2</v>
          </cell>
          <cell r="D47">
            <v>0</v>
          </cell>
          <cell r="E47">
            <v>3804.29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40314.6</v>
          </cell>
          <cell r="K47">
            <v>0</v>
          </cell>
          <cell r="L47">
            <v>0</v>
          </cell>
          <cell r="M47">
            <v>76727.09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12446.76</v>
          </cell>
          <cell r="T47">
            <v>0</v>
          </cell>
          <cell r="U47">
            <v>12446.76</v>
          </cell>
          <cell r="V47">
            <v>2051.1799999999998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14497.94</v>
          </cell>
          <cell r="AI47">
            <v>62229.15</v>
          </cell>
          <cell r="AJ47">
            <v>1354.58</v>
          </cell>
          <cell r="AK47">
            <v>2438.2600000000002</v>
          </cell>
          <cell r="AL47">
            <v>3585.34</v>
          </cell>
          <cell r="AM47">
            <v>1548.12</v>
          </cell>
        </row>
        <row r="49">
          <cell r="A49" t="str">
            <v>Departamento 1014 SECRETARIA DE ORGANIZACION</v>
          </cell>
        </row>
        <row r="50">
          <cell r="A50" t="str">
            <v>00163</v>
          </cell>
          <cell r="B50" t="str">
            <v>Zamora Vazquez Samuel Hector</v>
          </cell>
          <cell r="C50">
            <v>10440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6989.48</v>
          </cell>
          <cell r="K50">
            <v>0</v>
          </cell>
          <cell r="L50">
            <v>0</v>
          </cell>
          <cell r="M50">
            <v>17429.48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2300.7399999999998</v>
          </cell>
          <cell r="T50">
            <v>0</v>
          </cell>
          <cell r="U50">
            <v>2300.7399999999998</v>
          </cell>
          <cell r="V50">
            <v>475.2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2775.94</v>
          </cell>
          <cell r="AI50">
            <v>14653.54</v>
          </cell>
          <cell r="AJ50">
            <v>320.02</v>
          </cell>
          <cell r="AK50">
            <v>576.02</v>
          </cell>
          <cell r="AL50">
            <v>980.9</v>
          </cell>
          <cell r="AM50">
            <v>365.74</v>
          </cell>
        </row>
        <row r="51">
          <cell r="A51" t="str">
            <v>00887</v>
          </cell>
          <cell r="B51" t="str">
            <v>De Leon Meza Hugo Fidencio</v>
          </cell>
          <cell r="C51">
            <v>10440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9894.39</v>
          </cell>
          <cell r="K51">
            <v>0</v>
          </cell>
          <cell r="L51">
            <v>0</v>
          </cell>
          <cell r="M51">
            <v>20334.39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2921.23</v>
          </cell>
          <cell r="T51">
            <v>0</v>
          </cell>
          <cell r="U51">
            <v>2921.23</v>
          </cell>
          <cell r="V51">
            <v>516.17999999999995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3437.41</v>
          </cell>
          <cell r="AI51">
            <v>16896.98</v>
          </cell>
          <cell r="AJ51">
            <v>345.86</v>
          </cell>
          <cell r="AK51">
            <v>622.54</v>
          </cell>
          <cell r="AL51">
            <v>1023.02</v>
          </cell>
          <cell r="AM51">
            <v>395.26</v>
          </cell>
        </row>
        <row r="52">
          <cell r="A52" t="str">
            <v>00889</v>
          </cell>
          <cell r="B52" t="str">
            <v>Rodriguez Orozco Luis Manuel</v>
          </cell>
          <cell r="C52">
            <v>4500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2500</v>
          </cell>
          <cell r="K52">
            <v>0</v>
          </cell>
          <cell r="L52">
            <v>0</v>
          </cell>
          <cell r="M52">
            <v>7000</v>
          </cell>
          <cell r="N52">
            <v>0</v>
          </cell>
          <cell r="O52">
            <v>0</v>
          </cell>
          <cell r="P52">
            <v>0</v>
          </cell>
          <cell r="Q52">
            <v>-250.2</v>
          </cell>
          <cell r="R52">
            <v>0</v>
          </cell>
          <cell r="S52">
            <v>491.22</v>
          </cell>
          <cell r="T52">
            <v>0</v>
          </cell>
          <cell r="U52">
            <v>241.02</v>
          </cell>
          <cell r="V52">
            <v>153.13999999999999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394.16</v>
          </cell>
          <cell r="AI52">
            <v>6605.84</v>
          </cell>
          <cell r="AJ52">
            <v>112.86</v>
          </cell>
          <cell r="AK52">
            <v>203.14</v>
          </cell>
          <cell r="AL52">
            <v>661.34</v>
          </cell>
          <cell r="AM52">
            <v>128.97999999999999</v>
          </cell>
        </row>
        <row r="53">
          <cell r="A53" t="str">
            <v>00890</v>
          </cell>
          <cell r="B53" t="str">
            <v>Macias Velasco Gregorio</v>
          </cell>
          <cell r="C53">
            <v>4500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2500</v>
          </cell>
          <cell r="K53">
            <v>0</v>
          </cell>
          <cell r="L53">
            <v>0</v>
          </cell>
          <cell r="M53">
            <v>7000</v>
          </cell>
          <cell r="N53">
            <v>0</v>
          </cell>
          <cell r="O53">
            <v>0</v>
          </cell>
          <cell r="P53">
            <v>0</v>
          </cell>
          <cell r="Q53">
            <v>-250.2</v>
          </cell>
          <cell r="R53">
            <v>0</v>
          </cell>
          <cell r="S53">
            <v>491.22</v>
          </cell>
          <cell r="T53">
            <v>0</v>
          </cell>
          <cell r="U53">
            <v>241.02</v>
          </cell>
          <cell r="V53">
            <v>153.13999999999999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394.16</v>
          </cell>
          <cell r="AI53">
            <v>6605.84</v>
          </cell>
          <cell r="AJ53">
            <v>112.86</v>
          </cell>
          <cell r="AK53">
            <v>203.14</v>
          </cell>
          <cell r="AL53">
            <v>661.34</v>
          </cell>
          <cell r="AM53">
            <v>128.97999999999999</v>
          </cell>
        </row>
        <row r="54">
          <cell r="A54" t="str">
            <v>Total Depto</v>
          </cell>
          <cell r="C54" t="str">
            <v xml:space="preserve">  -----------------------</v>
          </cell>
          <cell r="D54" t="str">
            <v xml:space="preserve">  -----------------------</v>
          </cell>
          <cell r="E54" t="str">
            <v xml:space="preserve">  -----------------------</v>
          </cell>
          <cell r="F54" t="str">
            <v xml:space="preserve">  -----------------------</v>
          </cell>
          <cell r="G54" t="str">
            <v xml:space="preserve">  -----------------------</v>
          </cell>
          <cell r="H54" t="str">
            <v xml:space="preserve">  -----------------------</v>
          </cell>
          <cell r="I54" t="str">
            <v xml:space="preserve">  -----------------------</v>
          </cell>
          <cell r="J54" t="str">
            <v xml:space="preserve">  -----------------------</v>
          </cell>
          <cell r="K54" t="str">
            <v xml:space="preserve">  -----------------------</v>
          </cell>
          <cell r="L54" t="str">
            <v xml:space="preserve">  -----------------------</v>
          </cell>
          <cell r="M54" t="str">
            <v xml:space="preserve">  -----------------------</v>
          </cell>
          <cell r="N54" t="str">
            <v xml:space="preserve">  -----------------------</v>
          </cell>
          <cell r="O54" t="str">
            <v xml:space="preserve">  -----------------------</v>
          </cell>
          <cell r="P54" t="str">
            <v xml:space="preserve">  -----------------------</v>
          </cell>
          <cell r="Q54" t="str">
            <v xml:space="preserve">  -----------------------</v>
          </cell>
          <cell r="R54" t="str">
            <v xml:space="preserve">  -----------------------</v>
          </cell>
          <cell r="S54" t="str">
            <v xml:space="preserve">  -----------------------</v>
          </cell>
          <cell r="T54" t="str">
            <v xml:space="preserve">  -----------------------</v>
          </cell>
          <cell r="U54" t="str">
            <v xml:space="preserve">  -----------------------</v>
          </cell>
          <cell r="V54" t="str">
            <v xml:space="preserve">  -----------------------</v>
          </cell>
          <cell r="W54" t="str">
            <v xml:space="preserve">  -----------------------</v>
          </cell>
          <cell r="X54" t="str">
            <v xml:space="preserve">  -----------------------</v>
          </cell>
          <cell r="Y54" t="str">
            <v xml:space="preserve">  -----------------------</v>
          </cell>
          <cell r="Z54" t="str">
            <v xml:space="preserve">  -----------------------</v>
          </cell>
          <cell r="AA54" t="str">
            <v xml:space="preserve">  -----------------------</v>
          </cell>
          <cell r="AB54" t="str">
            <v xml:space="preserve">  -----------------------</v>
          </cell>
          <cell r="AC54" t="str">
            <v xml:space="preserve">  -----------------------</v>
          </cell>
          <cell r="AD54" t="str">
            <v xml:space="preserve">  -----------------------</v>
          </cell>
          <cell r="AE54" t="str">
            <v xml:space="preserve">  -----------------------</v>
          </cell>
          <cell r="AF54" t="str">
            <v xml:space="preserve">  -----------------------</v>
          </cell>
          <cell r="AG54" t="str">
            <v xml:space="preserve">  -----------------------</v>
          </cell>
          <cell r="AH54" t="str">
            <v xml:space="preserve">  -----------------------</v>
          </cell>
          <cell r="AI54" t="str">
            <v xml:space="preserve">  -----------------------</v>
          </cell>
          <cell r="AJ54" t="str">
            <v xml:space="preserve">  -----------------------</v>
          </cell>
          <cell r="AK54" t="str">
            <v xml:space="preserve">  -----------------------</v>
          </cell>
          <cell r="AL54" t="str">
            <v xml:space="preserve">  -----------------------</v>
          </cell>
          <cell r="AM54" t="str">
            <v xml:space="preserve">  -----------------------</v>
          </cell>
        </row>
        <row r="55">
          <cell r="C55">
            <v>29880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21883.87</v>
          </cell>
          <cell r="K55">
            <v>0</v>
          </cell>
          <cell r="L55">
            <v>0</v>
          </cell>
          <cell r="M55">
            <v>51763.87</v>
          </cell>
          <cell r="N55">
            <v>0</v>
          </cell>
          <cell r="O55">
            <v>0</v>
          </cell>
          <cell r="P55">
            <v>0</v>
          </cell>
          <cell r="Q55">
            <v>-500.4</v>
          </cell>
          <cell r="R55">
            <v>0</v>
          </cell>
          <cell r="S55">
            <v>6204.41</v>
          </cell>
          <cell r="T55">
            <v>0</v>
          </cell>
          <cell r="U55">
            <v>5704.01</v>
          </cell>
          <cell r="V55">
            <v>1297.6600000000001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7001.67</v>
          </cell>
          <cell r="AI55">
            <v>44762.2</v>
          </cell>
          <cell r="AJ55">
            <v>891.6</v>
          </cell>
          <cell r="AK55">
            <v>1604.84</v>
          </cell>
          <cell r="AL55">
            <v>3326.6</v>
          </cell>
          <cell r="AM55">
            <v>1018.96</v>
          </cell>
        </row>
        <row r="57">
          <cell r="A57" t="str">
            <v>Departamento 4103 CDE PRESIDENCIA</v>
          </cell>
        </row>
        <row r="58">
          <cell r="A58" t="str">
            <v>00007</v>
          </cell>
          <cell r="B58" t="str">
            <v>De León Corona Jane Vanessa</v>
          </cell>
          <cell r="C58">
            <v>11767.5</v>
          </cell>
          <cell r="D58">
            <v>0</v>
          </cell>
          <cell r="E58">
            <v>1372.88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13140.38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1140.8</v>
          </cell>
          <cell r="T58">
            <v>0</v>
          </cell>
          <cell r="U58">
            <v>1140.8</v>
          </cell>
          <cell r="V58">
            <v>418.68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1559.48</v>
          </cell>
          <cell r="AI58">
            <v>11580.9</v>
          </cell>
          <cell r="AJ58">
            <v>284.38</v>
          </cell>
          <cell r="AK58">
            <v>511.86</v>
          </cell>
          <cell r="AL58">
            <v>922.86</v>
          </cell>
          <cell r="AM58">
            <v>325</v>
          </cell>
        </row>
        <row r="59">
          <cell r="A59" t="str">
            <v>00113</v>
          </cell>
          <cell r="B59" t="str">
            <v>Hernandez Murillo Jose Adrian</v>
          </cell>
          <cell r="C59">
            <v>14598.45</v>
          </cell>
          <cell r="D59">
            <v>0</v>
          </cell>
          <cell r="E59">
            <v>2033.43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2830.95</v>
          </cell>
          <cell r="K59">
            <v>0</v>
          </cell>
          <cell r="L59">
            <v>0</v>
          </cell>
          <cell r="M59">
            <v>19462.830000000002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2300.7199999999998</v>
          </cell>
          <cell r="T59">
            <v>0</v>
          </cell>
          <cell r="U59">
            <v>2300.7199999999998</v>
          </cell>
          <cell r="V59">
            <v>450.77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2751.49</v>
          </cell>
          <cell r="AI59">
            <v>16711.34</v>
          </cell>
          <cell r="AJ59">
            <v>304.63</v>
          </cell>
          <cell r="AK59">
            <v>548.33000000000004</v>
          </cell>
          <cell r="AL59">
            <v>955.87</v>
          </cell>
          <cell r="AM59">
            <v>348.15</v>
          </cell>
        </row>
        <row r="60">
          <cell r="A60" t="str">
            <v>00118</v>
          </cell>
          <cell r="B60" t="str">
            <v>Ramirez Gallegos Lorena</v>
          </cell>
          <cell r="C60">
            <v>8550</v>
          </cell>
          <cell r="D60">
            <v>0</v>
          </cell>
          <cell r="E60">
            <v>997.5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9547.5</v>
          </cell>
          <cell r="N60">
            <v>15</v>
          </cell>
          <cell r="O60">
            <v>0</v>
          </cell>
          <cell r="P60">
            <v>2533.0700000000002</v>
          </cell>
          <cell r="Q60">
            <v>0</v>
          </cell>
          <cell r="R60">
            <v>0</v>
          </cell>
          <cell r="S60">
            <v>659.86</v>
          </cell>
          <cell r="T60">
            <v>0</v>
          </cell>
          <cell r="U60">
            <v>659.86</v>
          </cell>
          <cell r="V60">
            <v>242.08</v>
          </cell>
          <cell r="W60">
            <v>1000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80.02</v>
          </cell>
          <cell r="AG60">
            <v>0</v>
          </cell>
          <cell r="AH60">
            <v>4530.03</v>
          </cell>
          <cell r="AI60">
            <v>5017.47</v>
          </cell>
          <cell r="AJ60">
            <v>173</v>
          </cell>
          <cell r="AK60">
            <v>311.39999999999998</v>
          </cell>
          <cell r="AL60">
            <v>741.5</v>
          </cell>
          <cell r="AM60">
            <v>197.72</v>
          </cell>
        </row>
        <row r="61">
          <cell r="A61" t="str">
            <v>00199</v>
          </cell>
          <cell r="B61" t="str">
            <v>Meza Arana Mayra Gisela</v>
          </cell>
          <cell r="C61">
            <v>10446</v>
          </cell>
          <cell r="D61">
            <v>0</v>
          </cell>
          <cell r="E61">
            <v>1218.7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11664.7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915.2</v>
          </cell>
          <cell r="T61">
            <v>0</v>
          </cell>
          <cell r="U61">
            <v>915.2</v>
          </cell>
          <cell r="V61">
            <v>376.26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1291.46</v>
          </cell>
          <cell r="AI61">
            <v>10373.24</v>
          </cell>
          <cell r="AJ61">
            <v>257.62</v>
          </cell>
          <cell r="AK61">
            <v>463.74</v>
          </cell>
          <cell r="AL61">
            <v>879.34</v>
          </cell>
          <cell r="AM61">
            <v>294.44</v>
          </cell>
        </row>
        <row r="62">
          <cell r="A62" t="str">
            <v>00838</v>
          </cell>
          <cell r="B62" t="str">
            <v>Hernandez García Ramiro</v>
          </cell>
          <cell r="C62">
            <v>14250</v>
          </cell>
          <cell r="D62">
            <v>0</v>
          </cell>
          <cell r="E62">
            <v>1662.5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9537.56</v>
          </cell>
          <cell r="K62">
            <v>0</v>
          </cell>
          <cell r="L62">
            <v>0</v>
          </cell>
          <cell r="M62">
            <v>25450.06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3658.82</v>
          </cell>
          <cell r="T62">
            <v>0</v>
          </cell>
          <cell r="U62">
            <v>3658.82</v>
          </cell>
          <cell r="V62">
            <v>694.1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4352.92</v>
          </cell>
          <cell r="AI62">
            <v>21097.14</v>
          </cell>
          <cell r="AJ62">
            <v>458.06</v>
          </cell>
          <cell r="AK62">
            <v>824.52</v>
          </cell>
          <cell r="AL62">
            <v>1205.74</v>
          </cell>
          <cell r="AM62">
            <v>523.5</v>
          </cell>
        </row>
        <row r="63">
          <cell r="A63" t="str">
            <v>00843</v>
          </cell>
          <cell r="B63" t="str">
            <v>Dominguez Vazquez Fernando</v>
          </cell>
          <cell r="C63">
            <v>6000</v>
          </cell>
          <cell r="D63">
            <v>0</v>
          </cell>
          <cell r="E63">
            <v>700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3962.5</v>
          </cell>
          <cell r="K63">
            <v>0</v>
          </cell>
          <cell r="L63">
            <v>0</v>
          </cell>
          <cell r="M63">
            <v>10662.5</v>
          </cell>
          <cell r="N63">
            <v>0</v>
          </cell>
          <cell r="O63">
            <v>2697.34</v>
          </cell>
          <cell r="P63">
            <v>0</v>
          </cell>
          <cell r="Q63">
            <v>0</v>
          </cell>
          <cell r="R63">
            <v>0</v>
          </cell>
          <cell r="S63">
            <v>859.7</v>
          </cell>
          <cell r="T63">
            <v>0</v>
          </cell>
          <cell r="U63">
            <v>859.7</v>
          </cell>
          <cell r="V63">
            <v>285.74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3842.78</v>
          </cell>
          <cell r="AI63">
            <v>6819.72</v>
          </cell>
          <cell r="AJ63">
            <v>200.52</v>
          </cell>
          <cell r="AK63">
            <v>360.96</v>
          </cell>
          <cell r="AL63">
            <v>786.34</v>
          </cell>
          <cell r="AM63">
            <v>229.18</v>
          </cell>
        </row>
        <row r="64">
          <cell r="A64" t="str">
            <v>00865</v>
          </cell>
          <cell r="B64" t="str">
            <v>Guerrero Torres Edgar Emmanuel</v>
          </cell>
          <cell r="C64">
            <v>10440</v>
          </cell>
          <cell r="D64">
            <v>0</v>
          </cell>
          <cell r="E64">
            <v>1218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6989.48</v>
          </cell>
          <cell r="K64">
            <v>0</v>
          </cell>
          <cell r="L64">
            <v>0</v>
          </cell>
          <cell r="M64">
            <v>18647.48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2300.7399999999998</v>
          </cell>
          <cell r="T64">
            <v>0</v>
          </cell>
          <cell r="U64">
            <v>2300.7399999999998</v>
          </cell>
          <cell r="V64">
            <v>499.94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2800.68</v>
          </cell>
          <cell r="AI64">
            <v>15846.8</v>
          </cell>
          <cell r="AJ64">
            <v>335.62</v>
          </cell>
          <cell r="AK64">
            <v>604.12</v>
          </cell>
          <cell r="AL64">
            <v>1006.36</v>
          </cell>
          <cell r="AM64">
            <v>383.58</v>
          </cell>
        </row>
        <row r="65">
          <cell r="A65" t="str">
            <v>00866</v>
          </cell>
          <cell r="B65" t="str">
            <v>Enriquez Sierra Juan Pablo</v>
          </cell>
          <cell r="C65">
            <v>10440</v>
          </cell>
          <cell r="D65">
            <v>0</v>
          </cell>
          <cell r="E65">
            <v>1218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6989.48</v>
          </cell>
          <cell r="K65">
            <v>0</v>
          </cell>
          <cell r="L65">
            <v>0</v>
          </cell>
          <cell r="M65">
            <v>18647.48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2300.7399999999998</v>
          </cell>
          <cell r="T65">
            <v>0</v>
          </cell>
          <cell r="U65">
            <v>2300.7399999999998</v>
          </cell>
          <cell r="V65">
            <v>499.94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2800.68</v>
          </cell>
          <cell r="AI65">
            <v>15846.8</v>
          </cell>
          <cell r="AJ65">
            <v>335.62</v>
          </cell>
          <cell r="AK65">
            <v>604.12</v>
          </cell>
          <cell r="AL65">
            <v>1006.36</v>
          </cell>
          <cell r="AM65">
            <v>383.58</v>
          </cell>
        </row>
        <row r="66">
          <cell r="A66" t="str">
            <v>Total Depto</v>
          </cell>
          <cell r="C66" t="str">
            <v xml:space="preserve">  -----------------------</v>
          </cell>
          <cell r="D66" t="str">
            <v xml:space="preserve">  -----------------------</v>
          </cell>
          <cell r="E66" t="str">
            <v xml:space="preserve">  -----------------------</v>
          </cell>
          <cell r="F66" t="str">
            <v xml:space="preserve">  -----------------------</v>
          </cell>
          <cell r="G66" t="str">
            <v xml:space="preserve">  -----------------------</v>
          </cell>
          <cell r="H66" t="str">
            <v xml:space="preserve">  -----------------------</v>
          </cell>
          <cell r="I66" t="str">
            <v xml:space="preserve">  -----------------------</v>
          </cell>
          <cell r="J66" t="str">
            <v xml:space="preserve">  -----------------------</v>
          </cell>
          <cell r="K66" t="str">
            <v xml:space="preserve">  -----------------------</v>
          </cell>
          <cell r="L66" t="str">
            <v xml:space="preserve">  -----------------------</v>
          </cell>
          <cell r="M66" t="str">
            <v xml:space="preserve">  -----------------------</v>
          </cell>
          <cell r="N66" t="str">
            <v xml:space="preserve">  -----------------------</v>
          </cell>
          <cell r="O66" t="str">
            <v xml:space="preserve">  -----------------------</v>
          </cell>
          <cell r="P66" t="str">
            <v xml:space="preserve">  -----------------------</v>
          </cell>
          <cell r="Q66" t="str">
            <v xml:space="preserve">  -----------------------</v>
          </cell>
          <cell r="R66" t="str">
            <v xml:space="preserve">  -----------------------</v>
          </cell>
          <cell r="S66" t="str">
            <v xml:space="preserve">  -----------------------</v>
          </cell>
          <cell r="T66" t="str">
            <v xml:space="preserve">  -----------------------</v>
          </cell>
          <cell r="U66" t="str">
            <v xml:space="preserve">  -----------------------</v>
          </cell>
          <cell r="V66" t="str">
            <v xml:space="preserve">  -----------------------</v>
          </cell>
          <cell r="W66" t="str">
            <v xml:space="preserve">  -----------------------</v>
          </cell>
          <cell r="X66" t="str">
            <v xml:space="preserve">  -----------------------</v>
          </cell>
          <cell r="Y66" t="str">
            <v xml:space="preserve">  -----------------------</v>
          </cell>
          <cell r="Z66" t="str">
            <v xml:space="preserve">  -----------------------</v>
          </cell>
          <cell r="AA66" t="str">
            <v xml:space="preserve">  -----------------------</v>
          </cell>
          <cell r="AB66" t="str">
            <v xml:space="preserve">  -----------------------</v>
          </cell>
          <cell r="AC66" t="str">
            <v xml:space="preserve">  -----------------------</v>
          </cell>
          <cell r="AD66" t="str">
            <v xml:space="preserve">  -----------------------</v>
          </cell>
          <cell r="AE66" t="str">
            <v xml:space="preserve">  -----------------------</v>
          </cell>
          <cell r="AF66" t="str">
            <v xml:space="preserve">  -----------------------</v>
          </cell>
          <cell r="AG66" t="str">
            <v xml:space="preserve">  -----------------------</v>
          </cell>
          <cell r="AH66" t="str">
            <v xml:space="preserve">  -----------------------</v>
          </cell>
          <cell r="AI66" t="str">
            <v xml:space="preserve">  -----------------------</v>
          </cell>
          <cell r="AJ66" t="str">
            <v xml:space="preserve">  -----------------------</v>
          </cell>
          <cell r="AK66" t="str">
            <v xml:space="preserve">  -----------------------</v>
          </cell>
          <cell r="AL66" t="str">
            <v xml:space="preserve">  -----------------------</v>
          </cell>
          <cell r="AM66" t="str">
            <v xml:space="preserve">  -----------------------</v>
          </cell>
        </row>
        <row r="67">
          <cell r="C67">
            <v>86491.95</v>
          </cell>
          <cell r="D67">
            <v>0</v>
          </cell>
          <cell r="E67">
            <v>10421.01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30309.97</v>
          </cell>
          <cell r="K67">
            <v>0</v>
          </cell>
          <cell r="L67">
            <v>0</v>
          </cell>
          <cell r="M67">
            <v>127222.93</v>
          </cell>
          <cell r="N67">
            <v>15</v>
          </cell>
          <cell r="O67">
            <v>2697.34</v>
          </cell>
          <cell r="P67">
            <v>2533.0700000000002</v>
          </cell>
          <cell r="Q67">
            <v>0</v>
          </cell>
          <cell r="R67">
            <v>0</v>
          </cell>
          <cell r="S67">
            <v>14136.58</v>
          </cell>
          <cell r="T67">
            <v>0</v>
          </cell>
          <cell r="U67">
            <v>14136.58</v>
          </cell>
          <cell r="V67">
            <v>3467.51</v>
          </cell>
          <cell r="W67">
            <v>1000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80.02</v>
          </cell>
          <cell r="AG67">
            <v>0</v>
          </cell>
          <cell r="AH67">
            <v>23929.52</v>
          </cell>
          <cell r="AI67">
            <v>103293.41</v>
          </cell>
          <cell r="AJ67">
            <v>2349.4499999999998</v>
          </cell>
          <cell r="AK67">
            <v>4229.05</v>
          </cell>
          <cell r="AL67">
            <v>7504.37</v>
          </cell>
          <cell r="AM67">
            <v>2685.15</v>
          </cell>
        </row>
        <row r="69">
          <cell r="A69" t="str">
            <v>Departamento 4104 CDE SECRETARIA GENERAL</v>
          </cell>
        </row>
        <row r="70">
          <cell r="A70" t="str">
            <v>00023</v>
          </cell>
          <cell r="B70" t="str">
            <v>Santoyo Ramos María Guadalupe</v>
          </cell>
          <cell r="C70">
            <v>7051.5</v>
          </cell>
          <cell r="D70">
            <v>0</v>
          </cell>
          <cell r="E70">
            <v>822.68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7874.18</v>
          </cell>
          <cell r="N70">
            <v>0</v>
          </cell>
          <cell r="O70">
            <v>0</v>
          </cell>
          <cell r="P70">
            <v>0</v>
          </cell>
          <cell r="Q70">
            <v>-214.74</v>
          </cell>
          <cell r="R70">
            <v>0</v>
          </cell>
          <cell r="S70">
            <v>496.84</v>
          </cell>
          <cell r="T70">
            <v>0</v>
          </cell>
          <cell r="U70">
            <v>282.08</v>
          </cell>
          <cell r="V70">
            <v>193.98</v>
          </cell>
          <cell r="W70">
            <v>1400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1876.06</v>
          </cell>
          <cell r="AI70">
            <v>5998.12</v>
          </cell>
          <cell r="AJ70">
            <v>142.68</v>
          </cell>
          <cell r="AK70">
            <v>256.82</v>
          </cell>
          <cell r="AL70">
            <v>692.1</v>
          </cell>
          <cell r="AM70">
            <v>163.06</v>
          </cell>
        </row>
        <row r="71">
          <cell r="A71" t="str">
            <v>Total Depto</v>
          </cell>
          <cell r="C71" t="str">
            <v xml:space="preserve">  -----------------------</v>
          </cell>
          <cell r="D71" t="str">
            <v xml:space="preserve">  -----------------------</v>
          </cell>
          <cell r="E71" t="str">
            <v xml:space="preserve">  -----------------------</v>
          </cell>
          <cell r="F71" t="str">
            <v xml:space="preserve">  -----------------------</v>
          </cell>
          <cell r="G71" t="str">
            <v xml:space="preserve">  -----------------------</v>
          </cell>
          <cell r="H71" t="str">
            <v xml:space="preserve">  -----------------------</v>
          </cell>
          <cell r="I71" t="str">
            <v xml:space="preserve">  -----------------------</v>
          </cell>
          <cell r="J71" t="str">
            <v xml:space="preserve">  -----------------------</v>
          </cell>
          <cell r="K71" t="str">
            <v xml:space="preserve">  -----------------------</v>
          </cell>
          <cell r="L71" t="str">
            <v xml:space="preserve">  -----------------------</v>
          </cell>
          <cell r="M71" t="str">
            <v xml:space="preserve">  -----------------------</v>
          </cell>
          <cell r="N71" t="str">
            <v xml:space="preserve">  -----------------------</v>
          </cell>
          <cell r="O71" t="str">
            <v xml:space="preserve">  -----------------------</v>
          </cell>
          <cell r="P71" t="str">
            <v xml:space="preserve">  -----------------------</v>
          </cell>
          <cell r="Q71" t="str">
            <v xml:space="preserve">  -----------------------</v>
          </cell>
          <cell r="R71" t="str">
            <v xml:space="preserve">  -----------------------</v>
          </cell>
          <cell r="S71" t="str">
            <v xml:space="preserve">  -----------------------</v>
          </cell>
          <cell r="T71" t="str">
            <v xml:space="preserve">  -----------------------</v>
          </cell>
          <cell r="U71" t="str">
            <v xml:space="preserve">  -----------------------</v>
          </cell>
          <cell r="V71" t="str">
            <v xml:space="preserve">  -----------------------</v>
          </cell>
          <cell r="W71" t="str">
            <v xml:space="preserve">  -----------------------</v>
          </cell>
          <cell r="X71" t="str">
            <v xml:space="preserve">  -----------------------</v>
          </cell>
          <cell r="Y71" t="str">
            <v xml:space="preserve">  -----------------------</v>
          </cell>
          <cell r="Z71" t="str">
            <v xml:space="preserve">  -----------------------</v>
          </cell>
          <cell r="AA71" t="str">
            <v xml:space="preserve">  -----------------------</v>
          </cell>
          <cell r="AB71" t="str">
            <v xml:space="preserve">  -----------------------</v>
          </cell>
          <cell r="AC71" t="str">
            <v xml:space="preserve">  -----------------------</v>
          </cell>
          <cell r="AD71" t="str">
            <v xml:space="preserve">  -----------------------</v>
          </cell>
          <cell r="AE71" t="str">
            <v xml:space="preserve">  -----------------------</v>
          </cell>
          <cell r="AF71" t="str">
            <v xml:space="preserve">  -----------------------</v>
          </cell>
          <cell r="AG71" t="str">
            <v xml:space="preserve">  -----------------------</v>
          </cell>
          <cell r="AH71" t="str">
            <v xml:space="preserve">  -----------------------</v>
          </cell>
          <cell r="AI71" t="str">
            <v xml:space="preserve">  -----------------------</v>
          </cell>
          <cell r="AJ71" t="str">
            <v xml:space="preserve">  -----------------------</v>
          </cell>
          <cell r="AK71" t="str">
            <v xml:space="preserve">  -----------------------</v>
          </cell>
          <cell r="AL71" t="str">
            <v xml:space="preserve">  -----------------------</v>
          </cell>
          <cell r="AM71" t="str">
            <v xml:space="preserve">  -----------------------</v>
          </cell>
        </row>
        <row r="72">
          <cell r="C72">
            <v>7051.5</v>
          </cell>
          <cell r="D72">
            <v>0</v>
          </cell>
          <cell r="E72">
            <v>822.68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7874.18</v>
          </cell>
          <cell r="N72">
            <v>0</v>
          </cell>
          <cell r="O72">
            <v>0</v>
          </cell>
          <cell r="P72">
            <v>0</v>
          </cell>
          <cell r="Q72">
            <v>-214.74</v>
          </cell>
          <cell r="R72">
            <v>0</v>
          </cell>
          <cell r="S72">
            <v>496.84</v>
          </cell>
          <cell r="T72">
            <v>0</v>
          </cell>
          <cell r="U72">
            <v>282.08</v>
          </cell>
          <cell r="V72">
            <v>193.98</v>
          </cell>
          <cell r="W72">
            <v>1400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1876.06</v>
          </cell>
          <cell r="AI72">
            <v>5998.12</v>
          </cell>
          <cell r="AJ72">
            <v>142.68</v>
          </cell>
          <cell r="AK72">
            <v>256.82</v>
          </cell>
          <cell r="AL72">
            <v>692.1</v>
          </cell>
          <cell r="AM72">
            <v>163.06</v>
          </cell>
        </row>
        <row r="74">
          <cell r="A74" t="str">
            <v>Departamento 4105 CDE SECRETARIA DE ORGANIZACION</v>
          </cell>
        </row>
        <row r="75">
          <cell r="A75" t="str">
            <v>00061</v>
          </cell>
          <cell r="B75" t="str">
            <v>Arreola Castañeda Alberto</v>
          </cell>
          <cell r="C75">
            <v>9999.9</v>
          </cell>
          <cell r="D75">
            <v>0</v>
          </cell>
          <cell r="E75">
            <v>1166.6500000000001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3614.72</v>
          </cell>
          <cell r="K75">
            <v>0</v>
          </cell>
          <cell r="L75">
            <v>0</v>
          </cell>
          <cell r="M75">
            <v>14781.27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1485.88</v>
          </cell>
          <cell r="T75">
            <v>0</v>
          </cell>
          <cell r="U75">
            <v>1485.88</v>
          </cell>
          <cell r="V75">
            <v>390.58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1876.46</v>
          </cell>
          <cell r="AI75">
            <v>12904.81</v>
          </cell>
          <cell r="AJ75">
            <v>266.66000000000003</v>
          </cell>
          <cell r="AK75">
            <v>480</v>
          </cell>
          <cell r="AL75">
            <v>894.04</v>
          </cell>
          <cell r="AM75">
            <v>304.76</v>
          </cell>
        </row>
        <row r="76">
          <cell r="A76" t="str">
            <v>00158</v>
          </cell>
          <cell r="B76" t="str">
            <v>Melendez Quezada Owen Mario</v>
          </cell>
          <cell r="C76">
            <v>9168</v>
          </cell>
          <cell r="D76">
            <v>0</v>
          </cell>
          <cell r="E76">
            <v>1069.5999999999999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10237.6</v>
          </cell>
          <cell r="N76">
            <v>15</v>
          </cell>
          <cell r="O76">
            <v>1018.58</v>
          </cell>
          <cell r="P76">
            <v>0</v>
          </cell>
          <cell r="Q76">
            <v>0</v>
          </cell>
          <cell r="R76">
            <v>0</v>
          </cell>
          <cell r="S76">
            <v>727.1</v>
          </cell>
          <cell r="T76">
            <v>0</v>
          </cell>
          <cell r="U76">
            <v>727.1</v>
          </cell>
          <cell r="V76">
            <v>261.92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2022.6</v>
          </cell>
          <cell r="AI76">
            <v>8215</v>
          </cell>
          <cell r="AJ76">
            <v>185.5</v>
          </cell>
          <cell r="AK76">
            <v>333.9</v>
          </cell>
          <cell r="AL76">
            <v>761.86</v>
          </cell>
          <cell r="AM76">
            <v>212</v>
          </cell>
        </row>
        <row r="77">
          <cell r="A77" t="str">
            <v>00517</v>
          </cell>
          <cell r="B77" t="str">
            <v>Alvarado Rojas Mayra Alejandra</v>
          </cell>
          <cell r="C77">
            <v>6430.5</v>
          </cell>
          <cell r="D77">
            <v>0</v>
          </cell>
          <cell r="E77">
            <v>750.23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1000</v>
          </cell>
          <cell r="K77">
            <v>0</v>
          </cell>
          <cell r="L77">
            <v>0</v>
          </cell>
          <cell r="M77">
            <v>8180.73</v>
          </cell>
          <cell r="N77">
            <v>0</v>
          </cell>
          <cell r="O77">
            <v>0</v>
          </cell>
          <cell r="P77">
            <v>2624.81</v>
          </cell>
          <cell r="Q77">
            <v>-125.1</v>
          </cell>
          <cell r="R77">
            <v>0</v>
          </cell>
          <cell r="S77">
            <v>538.05999999999995</v>
          </cell>
          <cell r="T77">
            <v>0</v>
          </cell>
          <cell r="U77">
            <v>412.96</v>
          </cell>
          <cell r="V77">
            <v>176.62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125.1</v>
          </cell>
          <cell r="AD77">
            <v>-125.1</v>
          </cell>
          <cell r="AE77">
            <v>125.1</v>
          </cell>
          <cell r="AF77">
            <v>160</v>
          </cell>
          <cell r="AG77">
            <v>0</v>
          </cell>
          <cell r="AH77">
            <v>3499.49</v>
          </cell>
          <cell r="AI77">
            <v>4681.24</v>
          </cell>
          <cell r="AJ77">
            <v>130.13999999999999</v>
          </cell>
          <cell r="AK77">
            <v>234.24</v>
          </cell>
          <cell r="AL77">
            <v>678.62</v>
          </cell>
          <cell r="AM77">
            <v>148.72</v>
          </cell>
        </row>
        <row r="78">
          <cell r="A78" t="str">
            <v>00837</v>
          </cell>
          <cell r="B78" t="str">
            <v>Ortiz Mora Jose Alberto</v>
          </cell>
          <cell r="C78">
            <v>9999.9</v>
          </cell>
          <cell r="D78">
            <v>0</v>
          </cell>
          <cell r="E78">
            <v>1166.6500000000001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4614.72</v>
          </cell>
          <cell r="K78">
            <v>0</v>
          </cell>
          <cell r="L78">
            <v>0</v>
          </cell>
          <cell r="M78">
            <v>15781.27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1699.48</v>
          </cell>
          <cell r="T78">
            <v>0</v>
          </cell>
          <cell r="U78">
            <v>1699.48</v>
          </cell>
          <cell r="V78">
            <v>390.58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2090.06</v>
          </cell>
          <cell r="AI78">
            <v>13691.21</v>
          </cell>
          <cell r="AJ78">
            <v>266.66000000000003</v>
          </cell>
          <cell r="AK78">
            <v>480</v>
          </cell>
          <cell r="AL78">
            <v>894.04</v>
          </cell>
          <cell r="AM78">
            <v>304.76</v>
          </cell>
        </row>
        <row r="79">
          <cell r="A79" t="str">
            <v>00906</v>
          </cell>
          <cell r="B79" t="str">
            <v>Topete Tovar Hector Gerardo Domingo</v>
          </cell>
          <cell r="C79">
            <v>3450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3550</v>
          </cell>
          <cell r="K79">
            <v>0</v>
          </cell>
          <cell r="L79">
            <v>0</v>
          </cell>
          <cell r="M79">
            <v>7000</v>
          </cell>
          <cell r="N79">
            <v>0</v>
          </cell>
          <cell r="O79">
            <v>0</v>
          </cell>
          <cell r="P79">
            <v>0</v>
          </cell>
          <cell r="Q79">
            <v>-250.2</v>
          </cell>
          <cell r="R79">
            <v>0</v>
          </cell>
          <cell r="S79">
            <v>491.22</v>
          </cell>
          <cell r="T79">
            <v>0</v>
          </cell>
          <cell r="U79">
            <v>241.02</v>
          </cell>
          <cell r="V79">
            <v>123.58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364.6</v>
          </cell>
          <cell r="AI79">
            <v>6635.4</v>
          </cell>
          <cell r="AJ79">
            <v>91.06</v>
          </cell>
          <cell r="AK79">
            <v>163.9</v>
          </cell>
          <cell r="AL79">
            <v>639.54</v>
          </cell>
          <cell r="AM79">
            <v>104.06</v>
          </cell>
        </row>
        <row r="80">
          <cell r="A80" t="str">
            <v>00909</v>
          </cell>
          <cell r="B80" t="str">
            <v>Valdivia Torres Asunción Daniel</v>
          </cell>
          <cell r="C80">
            <v>2250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1250</v>
          </cell>
          <cell r="K80">
            <v>0</v>
          </cell>
          <cell r="L80">
            <v>0</v>
          </cell>
          <cell r="M80">
            <v>3500</v>
          </cell>
          <cell r="N80">
            <v>0</v>
          </cell>
          <cell r="O80">
            <v>0</v>
          </cell>
          <cell r="P80">
            <v>0</v>
          </cell>
          <cell r="Q80">
            <v>-125.1</v>
          </cell>
          <cell r="R80">
            <v>0</v>
          </cell>
          <cell r="S80">
            <v>245.61</v>
          </cell>
          <cell r="T80">
            <v>0</v>
          </cell>
          <cell r="U80">
            <v>120.51</v>
          </cell>
          <cell r="V80">
            <v>61.79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182.3</v>
          </cell>
          <cell r="AI80">
            <v>3317.7</v>
          </cell>
          <cell r="AJ80">
            <v>45.53</v>
          </cell>
          <cell r="AK80">
            <v>81.95</v>
          </cell>
          <cell r="AL80">
            <v>319.77</v>
          </cell>
          <cell r="AM80">
            <v>52.03</v>
          </cell>
        </row>
        <row r="81">
          <cell r="A81" t="str">
            <v>Total Depto</v>
          </cell>
          <cell r="C81" t="str">
            <v xml:space="preserve">  -----------------------</v>
          </cell>
          <cell r="D81" t="str">
            <v xml:space="preserve">  -----------------------</v>
          </cell>
          <cell r="E81" t="str">
            <v xml:space="preserve">  -----------------------</v>
          </cell>
          <cell r="F81" t="str">
            <v xml:space="preserve">  -----------------------</v>
          </cell>
          <cell r="G81" t="str">
            <v xml:space="preserve">  -----------------------</v>
          </cell>
          <cell r="H81" t="str">
            <v xml:space="preserve">  -----------------------</v>
          </cell>
          <cell r="I81" t="str">
            <v xml:space="preserve">  -----------------------</v>
          </cell>
          <cell r="J81" t="str">
            <v xml:space="preserve">  -----------------------</v>
          </cell>
          <cell r="K81" t="str">
            <v xml:space="preserve">  -----------------------</v>
          </cell>
          <cell r="L81" t="str">
            <v xml:space="preserve">  -----------------------</v>
          </cell>
          <cell r="M81" t="str">
            <v xml:space="preserve">  -----------------------</v>
          </cell>
          <cell r="N81" t="str">
            <v xml:space="preserve">  -----------------------</v>
          </cell>
          <cell r="O81" t="str">
            <v xml:space="preserve">  -----------------------</v>
          </cell>
          <cell r="P81" t="str">
            <v xml:space="preserve">  -----------------------</v>
          </cell>
          <cell r="Q81" t="str">
            <v xml:space="preserve">  -----------------------</v>
          </cell>
          <cell r="R81" t="str">
            <v xml:space="preserve">  -----------------------</v>
          </cell>
          <cell r="S81" t="str">
            <v xml:space="preserve">  -----------------------</v>
          </cell>
          <cell r="T81" t="str">
            <v xml:space="preserve">  -----------------------</v>
          </cell>
          <cell r="U81" t="str">
            <v xml:space="preserve">  -----------------------</v>
          </cell>
          <cell r="V81" t="str">
            <v xml:space="preserve">  -----------------------</v>
          </cell>
          <cell r="W81" t="str">
            <v xml:space="preserve">  -----------------------</v>
          </cell>
          <cell r="X81" t="str">
            <v xml:space="preserve">  -----------------------</v>
          </cell>
          <cell r="Y81" t="str">
            <v xml:space="preserve">  -----------------------</v>
          </cell>
          <cell r="Z81" t="str">
            <v xml:space="preserve">  -----------------------</v>
          </cell>
          <cell r="AA81" t="str">
            <v xml:space="preserve">  -----------------------</v>
          </cell>
          <cell r="AB81" t="str">
            <v xml:space="preserve">  -----------------------</v>
          </cell>
          <cell r="AC81" t="str">
            <v xml:space="preserve">  -----------------------</v>
          </cell>
          <cell r="AD81" t="str">
            <v xml:space="preserve">  -----------------------</v>
          </cell>
          <cell r="AE81" t="str">
            <v xml:space="preserve">  -----------------------</v>
          </cell>
          <cell r="AF81" t="str">
            <v xml:space="preserve">  -----------------------</v>
          </cell>
          <cell r="AG81" t="str">
            <v xml:space="preserve">  -----------------------</v>
          </cell>
          <cell r="AH81" t="str">
            <v xml:space="preserve">  -----------------------</v>
          </cell>
          <cell r="AI81" t="str">
            <v xml:space="preserve">  -----------------------</v>
          </cell>
          <cell r="AJ81" t="str">
            <v xml:space="preserve">  -----------------------</v>
          </cell>
          <cell r="AK81" t="str">
            <v xml:space="preserve">  -----------------------</v>
          </cell>
          <cell r="AL81" t="str">
            <v xml:space="preserve">  -----------------------</v>
          </cell>
          <cell r="AM81" t="str">
            <v xml:space="preserve">  -----------------------</v>
          </cell>
        </row>
        <row r="82">
          <cell r="C82">
            <v>41298.300000000003</v>
          </cell>
          <cell r="D82">
            <v>0</v>
          </cell>
          <cell r="E82">
            <v>4153.13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14029.44</v>
          </cell>
          <cell r="K82">
            <v>0</v>
          </cell>
          <cell r="L82">
            <v>0</v>
          </cell>
          <cell r="M82">
            <v>59480.87</v>
          </cell>
          <cell r="N82">
            <v>15</v>
          </cell>
          <cell r="O82">
            <v>1018.58</v>
          </cell>
          <cell r="P82">
            <v>2624.81</v>
          </cell>
          <cell r="Q82">
            <v>-500.4</v>
          </cell>
          <cell r="R82">
            <v>0</v>
          </cell>
          <cell r="S82">
            <v>5187.3500000000004</v>
          </cell>
          <cell r="T82">
            <v>0</v>
          </cell>
          <cell r="U82">
            <v>4686.95</v>
          </cell>
          <cell r="V82">
            <v>1405.07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125.1</v>
          </cell>
          <cell r="AD82">
            <v>-125.1</v>
          </cell>
          <cell r="AE82">
            <v>125.1</v>
          </cell>
          <cell r="AF82">
            <v>160</v>
          </cell>
          <cell r="AG82">
            <v>0</v>
          </cell>
          <cell r="AH82">
            <v>10035.51</v>
          </cell>
          <cell r="AI82">
            <v>49445.36</v>
          </cell>
          <cell r="AJ82">
            <v>985.55</v>
          </cell>
          <cell r="AK82">
            <v>1773.99</v>
          </cell>
          <cell r="AL82">
            <v>4187.87</v>
          </cell>
          <cell r="AM82">
            <v>1126.33</v>
          </cell>
        </row>
        <row r="84">
          <cell r="A84" t="str">
            <v>Departamento 4106 CDE SECRETARIA DE ACCION ELECTORAL</v>
          </cell>
        </row>
        <row r="85">
          <cell r="A85" t="str">
            <v>00202</v>
          </cell>
          <cell r="B85" t="str">
            <v>Arciniega Oropeza Alejandra Paola</v>
          </cell>
          <cell r="C85">
            <v>9168</v>
          </cell>
          <cell r="D85">
            <v>0</v>
          </cell>
          <cell r="E85">
            <v>1272.32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10440.32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727.1</v>
          </cell>
          <cell r="T85">
            <v>0</v>
          </cell>
          <cell r="U85">
            <v>727.1</v>
          </cell>
          <cell r="V85">
            <v>270.36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997.46</v>
          </cell>
          <cell r="AI85">
            <v>9442.86</v>
          </cell>
          <cell r="AJ85">
            <v>190.84</v>
          </cell>
          <cell r="AK85">
            <v>343.52</v>
          </cell>
          <cell r="AL85">
            <v>770.56</v>
          </cell>
          <cell r="AM85">
            <v>218.12</v>
          </cell>
        </row>
        <row r="86">
          <cell r="A86" t="str">
            <v>00743</v>
          </cell>
          <cell r="B86" t="str">
            <v>Martinez Macias  Norma Irene</v>
          </cell>
          <cell r="C86">
            <v>11544</v>
          </cell>
          <cell r="D86">
            <v>0</v>
          </cell>
          <cell r="E86">
            <v>1346.8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12890.8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1100.74</v>
          </cell>
          <cell r="T86">
            <v>0</v>
          </cell>
          <cell r="U86">
            <v>1100.74</v>
          </cell>
          <cell r="V86">
            <v>338.12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1438.86</v>
          </cell>
          <cell r="AI86">
            <v>11451.94</v>
          </cell>
          <cell r="AJ86">
            <v>233.58</v>
          </cell>
          <cell r="AK86">
            <v>420.44</v>
          </cell>
          <cell r="AL86">
            <v>840.16</v>
          </cell>
          <cell r="AM86">
            <v>266.94</v>
          </cell>
        </row>
        <row r="87">
          <cell r="A87" t="str">
            <v>00888</v>
          </cell>
          <cell r="B87" t="str">
            <v>Palacios Morquecho Ruben Efrain</v>
          </cell>
          <cell r="C87">
            <v>10440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6989.48</v>
          </cell>
          <cell r="K87">
            <v>0</v>
          </cell>
          <cell r="L87">
            <v>0</v>
          </cell>
          <cell r="M87">
            <v>17429.48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2300.7399999999998</v>
          </cell>
          <cell r="T87">
            <v>0</v>
          </cell>
          <cell r="U87">
            <v>2300.7399999999998</v>
          </cell>
          <cell r="V87">
            <v>435.7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2736.44</v>
          </cell>
          <cell r="AI87">
            <v>14693.04</v>
          </cell>
          <cell r="AJ87">
            <v>295.10000000000002</v>
          </cell>
          <cell r="AK87">
            <v>531.20000000000005</v>
          </cell>
          <cell r="AL87">
            <v>940.36</v>
          </cell>
          <cell r="AM87">
            <v>337.26</v>
          </cell>
        </row>
        <row r="88">
          <cell r="A88" t="str">
            <v>00892</v>
          </cell>
          <cell r="B88" t="str">
            <v>Garcia Vera Jessica Lizbeth</v>
          </cell>
          <cell r="C88">
            <v>4500</v>
          </cell>
          <cell r="D88">
            <v>254.79</v>
          </cell>
          <cell r="E88">
            <v>0</v>
          </cell>
          <cell r="F88">
            <v>0</v>
          </cell>
          <cell r="G88">
            <v>89.18</v>
          </cell>
          <cell r="H88">
            <v>636.99</v>
          </cell>
          <cell r="I88">
            <v>0</v>
          </cell>
          <cell r="J88">
            <v>1800</v>
          </cell>
          <cell r="K88">
            <v>0</v>
          </cell>
          <cell r="L88">
            <v>0</v>
          </cell>
          <cell r="M88">
            <v>7280.96</v>
          </cell>
          <cell r="N88">
            <v>0</v>
          </cell>
          <cell r="O88">
            <v>0</v>
          </cell>
          <cell r="P88">
            <v>0</v>
          </cell>
          <cell r="Q88">
            <v>-250.2</v>
          </cell>
          <cell r="R88">
            <v>0</v>
          </cell>
          <cell r="S88">
            <v>442.79</v>
          </cell>
          <cell r="T88">
            <v>0</v>
          </cell>
          <cell r="U88">
            <v>192.58</v>
          </cell>
          <cell r="V88">
            <v>61.79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254.37</v>
          </cell>
          <cell r="AI88">
            <v>7026.59</v>
          </cell>
          <cell r="AJ88">
            <v>91.06</v>
          </cell>
          <cell r="AK88">
            <v>163.9</v>
          </cell>
          <cell r="AL88">
            <v>639.54</v>
          </cell>
          <cell r="AM88">
            <v>104.06</v>
          </cell>
        </row>
        <row r="89">
          <cell r="A89" t="str">
            <v>00893</v>
          </cell>
          <cell r="B89" t="str">
            <v>Hernandez Camarena Martin Ulises</v>
          </cell>
          <cell r="C89">
            <v>4500</v>
          </cell>
          <cell r="D89">
            <v>254.79</v>
          </cell>
          <cell r="E89">
            <v>0</v>
          </cell>
          <cell r="F89">
            <v>0</v>
          </cell>
          <cell r="G89">
            <v>89.18</v>
          </cell>
          <cell r="H89">
            <v>636.99</v>
          </cell>
          <cell r="I89">
            <v>0</v>
          </cell>
          <cell r="J89">
            <v>1800</v>
          </cell>
          <cell r="K89">
            <v>0</v>
          </cell>
          <cell r="L89">
            <v>0</v>
          </cell>
          <cell r="M89">
            <v>7280.96</v>
          </cell>
          <cell r="N89">
            <v>0</v>
          </cell>
          <cell r="O89">
            <v>0</v>
          </cell>
          <cell r="P89">
            <v>0</v>
          </cell>
          <cell r="Q89">
            <v>-250.2</v>
          </cell>
          <cell r="R89">
            <v>0</v>
          </cell>
          <cell r="S89">
            <v>442.79</v>
          </cell>
          <cell r="T89">
            <v>0</v>
          </cell>
          <cell r="U89">
            <v>192.58</v>
          </cell>
          <cell r="V89">
            <v>61.79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254.37</v>
          </cell>
          <cell r="AI89">
            <v>7026.59</v>
          </cell>
          <cell r="AJ89">
            <v>91.06</v>
          </cell>
          <cell r="AK89">
            <v>163.9</v>
          </cell>
          <cell r="AL89">
            <v>639.54</v>
          </cell>
          <cell r="AM89">
            <v>104.06</v>
          </cell>
        </row>
        <row r="90">
          <cell r="A90" t="str">
            <v>00894</v>
          </cell>
          <cell r="B90" t="str">
            <v>Lopez Espinoza Maria Fernanda</v>
          </cell>
          <cell r="C90">
            <v>4500</v>
          </cell>
          <cell r="D90">
            <v>254.79</v>
          </cell>
          <cell r="E90">
            <v>0</v>
          </cell>
          <cell r="F90">
            <v>0</v>
          </cell>
          <cell r="G90">
            <v>89.18</v>
          </cell>
          <cell r="H90">
            <v>636.99</v>
          </cell>
          <cell r="I90">
            <v>0</v>
          </cell>
          <cell r="J90">
            <v>1800</v>
          </cell>
          <cell r="K90">
            <v>0</v>
          </cell>
          <cell r="L90">
            <v>0</v>
          </cell>
          <cell r="M90">
            <v>7280.96</v>
          </cell>
          <cell r="N90">
            <v>0</v>
          </cell>
          <cell r="O90">
            <v>0</v>
          </cell>
          <cell r="P90">
            <v>0</v>
          </cell>
          <cell r="Q90">
            <v>-250.2</v>
          </cell>
          <cell r="R90">
            <v>0</v>
          </cell>
          <cell r="S90">
            <v>442.79</v>
          </cell>
          <cell r="T90">
            <v>0</v>
          </cell>
          <cell r="U90">
            <v>192.58</v>
          </cell>
          <cell r="V90">
            <v>61.79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254.37</v>
          </cell>
          <cell r="AI90">
            <v>7026.59</v>
          </cell>
          <cell r="AJ90">
            <v>91.06</v>
          </cell>
          <cell r="AK90">
            <v>163.9</v>
          </cell>
          <cell r="AL90">
            <v>639.54</v>
          </cell>
          <cell r="AM90">
            <v>104.06</v>
          </cell>
        </row>
        <row r="91">
          <cell r="A91" t="str">
            <v>00895</v>
          </cell>
          <cell r="B91" t="str">
            <v>Macias Gonzalez Yazmin Alejandra</v>
          </cell>
          <cell r="C91">
            <v>4500</v>
          </cell>
          <cell r="D91">
            <v>254.79</v>
          </cell>
          <cell r="E91">
            <v>0</v>
          </cell>
          <cell r="F91">
            <v>0</v>
          </cell>
          <cell r="G91">
            <v>89.18</v>
          </cell>
          <cell r="H91">
            <v>636.99</v>
          </cell>
          <cell r="I91">
            <v>0</v>
          </cell>
          <cell r="J91">
            <v>1800</v>
          </cell>
          <cell r="K91">
            <v>0</v>
          </cell>
          <cell r="L91">
            <v>0</v>
          </cell>
          <cell r="M91">
            <v>7280.96</v>
          </cell>
          <cell r="N91">
            <v>0</v>
          </cell>
          <cell r="O91">
            <v>0</v>
          </cell>
          <cell r="P91">
            <v>0</v>
          </cell>
          <cell r="Q91">
            <v>-250.2</v>
          </cell>
          <cell r="R91">
            <v>0</v>
          </cell>
          <cell r="S91">
            <v>442.79</v>
          </cell>
          <cell r="T91">
            <v>0</v>
          </cell>
          <cell r="U91">
            <v>192.58</v>
          </cell>
          <cell r="V91">
            <v>61.79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254.37</v>
          </cell>
          <cell r="AI91">
            <v>7026.59</v>
          </cell>
          <cell r="AJ91">
            <v>91.06</v>
          </cell>
          <cell r="AK91">
            <v>163.9</v>
          </cell>
          <cell r="AL91">
            <v>639.54</v>
          </cell>
          <cell r="AM91">
            <v>104.06</v>
          </cell>
        </row>
        <row r="92">
          <cell r="A92" t="str">
            <v>00896</v>
          </cell>
          <cell r="B92" t="str">
            <v>Lopez Espinoza Diego</v>
          </cell>
          <cell r="C92">
            <v>4500</v>
          </cell>
          <cell r="D92">
            <v>254.79</v>
          </cell>
          <cell r="E92">
            <v>0</v>
          </cell>
          <cell r="F92">
            <v>0</v>
          </cell>
          <cell r="G92">
            <v>89.18</v>
          </cell>
          <cell r="H92">
            <v>636.99</v>
          </cell>
          <cell r="I92">
            <v>0</v>
          </cell>
          <cell r="J92">
            <v>1800</v>
          </cell>
          <cell r="K92">
            <v>0</v>
          </cell>
          <cell r="L92">
            <v>0</v>
          </cell>
          <cell r="M92">
            <v>7280.96</v>
          </cell>
          <cell r="N92">
            <v>0</v>
          </cell>
          <cell r="O92">
            <v>0</v>
          </cell>
          <cell r="P92">
            <v>0</v>
          </cell>
          <cell r="Q92">
            <v>-250.2</v>
          </cell>
          <cell r="R92">
            <v>0</v>
          </cell>
          <cell r="S92">
            <v>442.79</v>
          </cell>
          <cell r="T92">
            <v>0</v>
          </cell>
          <cell r="U92">
            <v>192.58</v>
          </cell>
          <cell r="V92">
            <v>61.79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254.37</v>
          </cell>
          <cell r="AI92">
            <v>7026.59</v>
          </cell>
          <cell r="AJ92">
            <v>91.06</v>
          </cell>
          <cell r="AK92">
            <v>163.9</v>
          </cell>
          <cell r="AL92">
            <v>639.54</v>
          </cell>
          <cell r="AM92">
            <v>104.06</v>
          </cell>
        </row>
        <row r="93">
          <cell r="A93" t="str">
            <v>00897</v>
          </cell>
          <cell r="B93" t="str">
            <v>Macias Baez David Eduardo</v>
          </cell>
          <cell r="C93">
            <v>4500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1800</v>
          </cell>
          <cell r="K93">
            <v>0</v>
          </cell>
          <cell r="L93">
            <v>0</v>
          </cell>
          <cell r="M93">
            <v>6300</v>
          </cell>
          <cell r="N93">
            <v>0</v>
          </cell>
          <cell r="O93">
            <v>0</v>
          </cell>
          <cell r="P93">
            <v>0</v>
          </cell>
          <cell r="Q93">
            <v>-250.2</v>
          </cell>
          <cell r="R93">
            <v>0</v>
          </cell>
          <cell r="S93">
            <v>415.06</v>
          </cell>
          <cell r="T93">
            <v>0</v>
          </cell>
          <cell r="U93">
            <v>164.86</v>
          </cell>
          <cell r="V93">
            <v>123.58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288.44</v>
          </cell>
          <cell r="AI93">
            <v>6011.56</v>
          </cell>
          <cell r="AJ93">
            <v>91.06</v>
          </cell>
          <cell r="AK93">
            <v>163.9</v>
          </cell>
          <cell r="AL93">
            <v>639.54</v>
          </cell>
          <cell r="AM93">
            <v>104.06</v>
          </cell>
        </row>
        <row r="94">
          <cell r="A94" t="str">
            <v>00898</v>
          </cell>
          <cell r="B94" t="str">
            <v>Santana Navarro Cielo Lizette</v>
          </cell>
          <cell r="C94">
            <v>4500</v>
          </cell>
          <cell r="D94">
            <v>254.79</v>
          </cell>
          <cell r="E94">
            <v>0</v>
          </cell>
          <cell r="F94">
            <v>0</v>
          </cell>
          <cell r="G94">
            <v>89.18</v>
          </cell>
          <cell r="H94">
            <v>636.99</v>
          </cell>
          <cell r="I94">
            <v>0</v>
          </cell>
          <cell r="J94">
            <v>1800</v>
          </cell>
          <cell r="K94">
            <v>0</v>
          </cell>
          <cell r="L94">
            <v>0</v>
          </cell>
          <cell r="M94">
            <v>7280.96</v>
          </cell>
          <cell r="N94">
            <v>0</v>
          </cell>
          <cell r="O94">
            <v>0</v>
          </cell>
          <cell r="P94">
            <v>0</v>
          </cell>
          <cell r="Q94">
            <v>-250.2</v>
          </cell>
          <cell r="R94">
            <v>0</v>
          </cell>
          <cell r="S94">
            <v>442.79</v>
          </cell>
          <cell r="T94">
            <v>0</v>
          </cell>
          <cell r="U94">
            <v>192.58</v>
          </cell>
          <cell r="V94">
            <v>61.79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254.37</v>
          </cell>
          <cell r="AI94">
            <v>7026.59</v>
          </cell>
          <cell r="AJ94">
            <v>91.06</v>
          </cell>
          <cell r="AK94">
            <v>163.9</v>
          </cell>
          <cell r="AL94">
            <v>639.54</v>
          </cell>
          <cell r="AM94">
            <v>104.06</v>
          </cell>
        </row>
        <row r="95">
          <cell r="A95" t="str">
            <v>00899</v>
          </cell>
          <cell r="B95" t="str">
            <v>Ayala Martinez Carlos Mitchel</v>
          </cell>
          <cell r="C95">
            <v>4500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1800</v>
          </cell>
          <cell r="K95">
            <v>0</v>
          </cell>
          <cell r="L95">
            <v>0</v>
          </cell>
          <cell r="M95">
            <v>6300</v>
          </cell>
          <cell r="N95">
            <v>0</v>
          </cell>
          <cell r="O95">
            <v>0</v>
          </cell>
          <cell r="P95">
            <v>0</v>
          </cell>
          <cell r="Q95">
            <v>-250.2</v>
          </cell>
          <cell r="R95">
            <v>0</v>
          </cell>
          <cell r="S95">
            <v>415.06</v>
          </cell>
          <cell r="T95">
            <v>0</v>
          </cell>
          <cell r="U95">
            <v>164.86</v>
          </cell>
          <cell r="V95">
            <v>123.58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288.44</v>
          </cell>
          <cell r="AI95">
            <v>6011.56</v>
          </cell>
          <cell r="AJ95">
            <v>91.06</v>
          </cell>
          <cell r="AK95">
            <v>163.9</v>
          </cell>
          <cell r="AL95">
            <v>639.54</v>
          </cell>
          <cell r="AM95">
            <v>104.06</v>
          </cell>
        </row>
        <row r="96">
          <cell r="A96" t="str">
            <v>00900</v>
          </cell>
          <cell r="B96" t="str">
            <v>Macias Baez Jose Andres</v>
          </cell>
          <cell r="C96">
            <v>4500</v>
          </cell>
          <cell r="D96">
            <v>254.79</v>
          </cell>
          <cell r="E96">
            <v>0</v>
          </cell>
          <cell r="F96">
            <v>0</v>
          </cell>
          <cell r="G96">
            <v>89.18</v>
          </cell>
          <cell r="H96">
            <v>636.99</v>
          </cell>
          <cell r="I96">
            <v>0</v>
          </cell>
          <cell r="J96">
            <v>1800</v>
          </cell>
          <cell r="K96">
            <v>0</v>
          </cell>
          <cell r="L96">
            <v>0</v>
          </cell>
          <cell r="M96">
            <v>7280.96</v>
          </cell>
          <cell r="N96">
            <v>0</v>
          </cell>
          <cell r="O96">
            <v>0</v>
          </cell>
          <cell r="P96">
            <v>0</v>
          </cell>
          <cell r="Q96">
            <v>-250.2</v>
          </cell>
          <cell r="R96">
            <v>0</v>
          </cell>
          <cell r="S96">
            <v>442.79</v>
          </cell>
          <cell r="T96">
            <v>0</v>
          </cell>
          <cell r="U96">
            <v>192.58</v>
          </cell>
          <cell r="V96">
            <v>61.79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254.37</v>
          </cell>
          <cell r="AI96">
            <v>7026.59</v>
          </cell>
          <cell r="AJ96">
            <v>91.06</v>
          </cell>
          <cell r="AK96">
            <v>163.9</v>
          </cell>
          <cell r="AL96">
            <v>639.54</v>
          </cell>
          <cell r="AM96">
            <v>104.06</v>
          </cell>
        </row>
        <row r="97">
          <cell r="A97" t="str">
            <v>00901</v>
          </cell>
          <cell r="B97" t="str">
            <v>Padilla Cruz Margarita</v>
          </cell>
          <cell r="C97">
            <v>4500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1800</v>
          </cell>
          <cell r="K97">
            <v>0</v>
          </cell>
          <cell r="L97">
            <v>0</v>
          </cell>
          <cell r="M97">
            <v>6300</v>
          </cell>
          <cell r="N97">
            <v>0</v>
          </cell>
          <cell r="O97">
            <v>0</v>
          </cell>
          <cell r="P97">
            <v>0</v>
          </cell>
          <cell r="Q97">
            <v>-250.2</v>
          </cell>
          <cell r="R97">
            <v>0</v>
          </cell>
          <cell r="S97">
            <v>415.06</v>
          </cell>
          <cell r="T97">
            <v>0</v>
          </cell>
          <cell r="U97">
            <v>164.86</v>
          </cell>
          <cell r="V97">
            <v>123.58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288.44</v>
          </cell>
          <cell r="AI97">
            <v>6011.56</v>
          </cell>
          <cell r="AJ97">
            <v>91.06</v>
          </cell>
          <cell r="AK97">
            <v>163.9</v>
          </cell>
          <cell r="AL97">
            <v>639.54</v>
          </cell>
          <cell r="AM97">
            <v>104.06</v>
          </cell>
        </row>
        <row r="98">
          <cell r="A98" t="str">
            <v>00903</v>
          </cell>
          <cell r="B98" t="str">
            <v>Pulido Marquez Maria Clauida</v>
          </cell>
          <cell r="C98">
            <v>4500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1800</v>
          </cell>
          <cell r="K98">
            <v>0</v>
          </cell>
          <cell r="L98">
            <v>0</v>
          </cell>
          <cell r="M98">
            <v>6300</v>
          </cell>
          <cell r="N98">
            <v>0</v>
          </cell>
          <cell r="O98">
            <v>0</v>
          </cell>
          <cell r="P98">
            <v>0</v>
          </cell>
          <cell r="Q98">
            <v>-250.2</v>
          </cell>
          <cell r="R98">
            <v>0</v>
          </cell>
          <cell r="S98">
            <v>415.06</v>
          </cell>
          <cell r="T98">
            <v>0</v>
          </cell>
          <cell r="U98">
            <v>164.86</v>
          </cell>
          <cell r="V98">
            <v>123.58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288.44</v>
          </cell>
          <cell r="AI98">
            <v>6011.56</v>
          </cell>
          <cell r="AJ98">
            <v>91.06</v>
          </cell>
          <cell r="AK98">
            <v>163.9</v>
          </cell>
          <cell r="AL98">
            <v>639.54</v>
          </cell>
          <cell r="AM98">
            <v>104.06</v>
          </cell>
        </row>
        <row r="99">
          <cell r="A99" t="str">
            <v>00904</v>
          </cell>
          <cell r="B99" t="str">
            <v>Rosales Montes Jose Rosalio</v>
          </cell>
          <cell r="C99">
            <v>4500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1800</v>
          </cell>
          <cell r="K99">
            <v>0</v>
          </cell>
          <cell r="L99">
            <v>0</v>
          </cell>
          <cell r="M99">
            <v>6300</v>
          </cell>
          <cell r="N99">
            <v>0</v>
          </cell>
          <cell r="O99">
            <v>0</v>
          </cell>
          <cell r="P99">
            <v>0</v>
          </cell>
          <cell r="Q99">
            <v>-250.2</v>
          </cell>
          <cell r="R99">
            <v>0</v>
          </cell>
          <cell r="S99">
            <v>415.06</v>
          </cell>
          <cell r="T99">
            <v>0</v>
          </cell>
          <cell r="U99">
            <v>164.86</v>
          </cell>
          <cell r="V99">
            <v>123.58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288.44</v>
          </cell>
          <cell r="AI99">
            <v>6011.56</v>
          </cell>
          <cell r="AJ99">
            <v>91.06</v>
          </cell>
          <cell r="AK99">
            <v>163.9</v>
          </cell>
          <cell r="AL99">
            <v>639.54</v>
          </cell>
          <cell r="AM99">
            <v>104.06</v>
          </cell>
        </row>
        <row r="100">
          <cell r="A100" t="str">
            <v>00907</v>
          </cell>
          <cell r="B100" t="str">
            <v>Reynoso Castellanos Lucia</v>
          </cell>
          <cell r="C100">
            <v>3450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3550</v>
          </cell>
          <cell r="K100">
            <v>0</v>
          </cell>
          <cell r="L100">
            <v>0</v>
          </cell>
          <cell r="M100">
            <v>7000</v>
          </cell>
          <cell r="N100">
            <v>0</v>
          </cell>
          <cell r="O100">
            <v>0</v>
          </cell>
          <cell r="P100">
            <v>0</v>
          </cell>
          <cell r="Q100">
            <v>-250.2</v>
          </cell>
          <cell r="R100">
            <v>0</v>
          </cell>
          <cell r="S100">
            <v>491.22</v>
          </cell>
          <cell r="T100">
            <v>0</v>
          </cell>
          <cell r="U100">
            <v>241.02</v>
          </cell>
          <cell r="V100">
            <v>123.58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364.6</v>
          </cell>
          <cell r="AI100">
            <v>6635.4</v>
          </cell>
          <cell r="AJ100">
            <v>91.06</v>
          </cell>
          <cell r="AK100">
            <v>163.9</v>
          </cell>
          <cell r="AL100">
            <v>639.54</v>
          </cell>
          <cell r="AM100">
            <v>104.06</v>
          </cell>
        </row>
        <row r="101">
          <cell r="A101" t="str">
            <v>00908</v>
          </cell>
          <cell r="B101" t="str">
            <v>Martinez Garcia Alvaro</v>
          </cell>
          <cell r="C101">
            <v>5220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3494.74</v>
          </cell>
          <cell r="K101">
            <v>0</v>
          </cell>
          <cell r="L101">
            <v>0</v>
          </cell>
          <cell r="M101">
            <v>8714.74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1150.3699999999999</v>
          </cell>
          <cell r="T101">
            <v>0</v>
          </cell>
          <cell r="U101">
            <v>1150.3699999999999</v>
          </cell>
          <cell r="V101">
            <v>151.35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1301.72</v>
          </cell>
          <cell r="AI101">
            <v>7413.02</v>
          </cell>
          <cell r="AJ101">
            <v>105.62</v>
          </cell>
          <cell r="AK101">
            <v>190.11</v>
          </cell>
          <cell r="AL101">
            <v>401.89</v>
          </cell>
          <cell r="AM101">
            <v>120.71</v>
          </cell>
        </row>
        <row r="102">
          <cell r="A102" t="str">
            <v>00913</v>
          </cell>
          <cell r="B102" t="str">
            <v>Jimenez Villarroel Lisset Carolina</v>
          </cell>
          <cell r="C102">
            <v>2100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1050</v>
          </cell>
          <cell r="K102">
            <v>0</v>
          </cell>
          <cell r="L102">
            <v>0</v>
          </cell>
          <cell r="M102">
            <v>3150</v>
          </cell>
          <cell r="N102">
            <v>0</v>
          </cell>
          <cell r="O102">
            <v>0</v>
          </cell>
          <cell r="P102">
            <v>0</v>
          </cell>
          <cell r="Q102">
            <v>-125.1</v>
          </cell>
          <cell r="R102">
            <v>0</v>
          </cell>
          <cell r="S102">
            <v>207.53</v>
          </cell>
          <cell r="T102">
            <v>0</v>
          </cell>
          <cell r="U102">
            <v>82.43</v>
          </cell>
          <cell r="V102">
            <v>61.79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144.22</v>
          </cell>
          <cell r="AI102">
            <v>3005.78</v>
          </cell>
          <cell r="AJ102">
            <v>45.53</v>
          </cell>
          <cell r="AK102">
            <v>81.95</v>
          </cell>
          <cell r="AL102">
            <v>319.77</v>
          </cell>
          <cell r="AM102">
            <v>52.03</v>
          </cell>
        </row>
        <row r="103">
          <cell r="A103" t="str">
            <v>00915</v>
          </cell>
          <cell r="B103" t="str">
            <v>Carrillo Vazquez Jose Manuel</v>
          </cell>
          <cell r="C103">
            <v>2100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1050</v>
          </cell>
          <cell r="K103">
            <v>0</v>
          </cell>
          <cell r="L103">
            <v>0</v>
          </cell>
          <cell r="M103">
            <v>3150</v>
          </cell>
          <cell r="N103">
            <v>0</v>
          </cell>
          <cell r="O103">
            <v>0</v>
          </cell>
          <cell r="P103">
            <v>0</v>
          </cell>
          <cell r="Q103">
            <v>-125.1</v>
          </cell>
          <cell r="R103">
            <v>0</v>
          </cell>
          <cell r="S103">
            <v>207.53</v>
          </cell>
          <cell r="T103">
            <v>0</v>
          </cell>
          <cell r="U103">
            <v>82.43</v>
          </cell>
          <cell r="V103">
            <v>61.79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144.22</v>
          </cell>
          <cell r="AI103">
            <v>3005.78</v>
          </cell>
          <cell r="AJ103">
            <v>45.53</v>
          </cell>
          <cell r="AK103">
            <v>81.95</v>
          </cell>
          <cell r="AL103">
            <v>319.77</v>
          </cell>
          <cell r="AM103">
            <v>52.03</v>
          </cell>
        </row>
        <row r="104">
          <cell r="A104" t="str">
            <v>Total Depto</v>
          </cell>
          <cell r="C104" t="str">
            <v xml:space="preserve">  -----------------------</v>
          </cell>
          <cell r="D104" t="str">
            <v xml:space="preserve">  -----------------------</v>
          </cell>
          <cell r="E104" t="str">
            <v xml:space="preserve">  -----------------------</v>
          </cell>
          <cell r="F104" t="str">
            <v xml:space="preserve">  -----------------------</v>
          </cell>
          <cell r="G104" t="str">
            <v xml:space="preserve">  -----------------------</v>
          </cell>
          <cell r="H104" t="str">
            <v xml:space="preserve">  -----------------------</v>
          </cell>
          <cell r="I104" t="str">
            <v xml:space="preserve">  -----------------------</v>
          </cell>
          <cell r="J104" t="str">
            <v xml:space="preserve">  -----------------------</v>
          </cell>
          <cell r="K104" t="str">
            <v xml:space="preserve">  -----------------------</v>
          </cell>
          <cell r="L104" t="str">
            <v xml:space="preserve">  -----------------------</v>
          </cell>
          <cell r="M104" t="str">
            <v xml:space="preserve">  -----------------------</v>
          </cell>
          <cell r="N104" t="str">
            <v xml:space="preserve">  -----------------------</v>
          </cell>
          <cell r="O104" t="str">
            <v xml:space="preserve">  -----------------------</v>
          </cell>
          <cell r="P104" t="str">
            <v xml:space="preserve">  -----------------------</v>
          </cell>
          <cell r="Q104" t="str">
            <v xml:space="preserve">  -----------------------</v>
          </cell>
          <cell r="R104" t="str">
            <v xml:space="preserve">  -----------------------</v>
          </cell>
          <cell r="S104" t="str">
            <v xml:space="preserve">  -----------------------</v>
          </cell>
          <cell r="T104" t="str">
            <v xml:space="preserve">  -----------------------</v>
          </cell>
          <cell r="U104" t="str">
            <v xml:space="preserve">  -----------------------</v>
          </cell>
          <cell r="V104" t="str">
            <v xml:space="preserve">  -----------------------</v>
          </cell>
          <cell r="W104" t="str">
            <v xml:space="preserve">  -----------------------</v>
          </cell>
          <cell r="X104" t="str">
            <v xml:space="preserve">  -----------------------</v>
          </cell>
          <cell r="Y104" t="str">
            <v xml:space="preserve">  -----------------------</v>
          </cell>
          <cell r="Z104" t="str">
            <v xml:space="preserve">  -----------------------</v>
          </cell>
          <cell r="AA104" t="str">
            <v xml:space="preserve">  -----------------------</v>
          </cell>
          <cell r="AB104" t="str">
            <v xml:space="preserve">  -----------------------</v>
          </cell>
          <cell r="AC104" t="str">
            <v xml:space="preserve">  -----------------------</v>
          </cell>
          <cell r="AD104" t="str">
            <v xml:space="preserve">  -----------------------</v>
          </cell>
          <cell r="AE104" t="str">
            <v xml:space="preserve">  -----------------------</v>
          </cell>
          <cell r="AF104" t="str">
            <v xml:space="preserve">  -----------------------</v>
          </cell>
          <cell r="AG104" t="str">
            <v xml:space="preserve">  -----------------------</v>
          </cell>
          <cell r="AH104" t="str">
            <v xml:space="preserve">  -----------------------</v>
          </cell>
          <cell r="AI104" t="str">
            <v xml:space="preserve">  -----------------------</v>
          </cell>
          <cell r="AJ104" t="str">
            <v xml:space="preserve">  -----------------------</v>
          </cell>
          <cell r="AK104" t="str">
            <v xml:space="preserve">  -----------------------</v>
          </cell>
          <cell r="AL104" t="str">
            <v xml:space="preserve">  -----------------------</v>
          </cell>
          <cell r="AM104" t="str">
            <v xml:space="preserve">  -----------------------</v>
          </cell>
        </row>
        <row r="105">
          <cell r="C105">
            <v>98022</v>
          </cell>
          <cell r="D105">
            <v>1783.53</v>
          </cell>
          <cell r="E105">
            <v>2619.12</v>
          </cell>
          <cell r="F105">
            <v>0</v>
          </cell>
          <cell r="G105">
            <v>624.26</v>
          </cell>
          <cell r="H105">
            <v>4458.93</v>
          </cell>
          <cell r="I105">
            <v>0</v>
          </cell>
          <cell r="J105">
            <v>37734.22</v>
          </cell>
          <cell r="K105">
            <v>0</v>
          </cell>
          <cell r="L105">
            <v>0</v>
          </cell>
          <cell r="M105">
            <v>145242.06</v>
          </cell>
          <cell r="N105">
            <v>0</v>
          </cell>
          <cell r="O105">
            <v>0</v>
          </cell>
          <cell r="P105">
            <v>0</v>
          </cell>
          <cell r="Q105">
            <v>-3502.8</v>
          </cell>
          <cell r="R105">
            <v>0</v>
          </cell>
          <cell r="S105">
            <v>11360.06</v>
          </cell>
          <cell r="T105">
            <v>0</v>
          </cell>
          <cell r="U105">
            <v>7857.19</v>
          </cell>
          <cell r="V105">
            <v>2493.12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10350.31</v>
          </cell>
          <cell r="AI105">
            <v>134891.75</v>
          </cell>
          <cell r="AJ105">
            <v>2099.98</v>
          </cell>
          <cell r="AK105">
            <v>3779.87</v>
          </cell>
          <cell r="AL105">
            <v>11906.53</v>
          </cell>
          <cell r="AM105">
            <v>2399.87</v>
          </cell>
        </row>
        <row r="107">
          <cell r="A107" t="str">
            <v>Departamento 4107 CDE SECRETARIA DE FINANZAS Y ADMINISTRA</v>
          </cell>
        </row>
        <row r="108">
          <cell r="A108" t="str">
            <v>00001</v>
          </cell>
          <cell r="B108" t="str">
            <v>Andrade Padilla Daniel</v>
          </cell>
          <cell r="C108">
            <v>11767.5</v>
          </cell>
          <cell r="D108">
            <v>0</v>
          </cell>
          <cell r="E108">
            <v>1372.88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784.5</v>
          </cell>
          <cell r="K108">
            <v>0</v>
          </cell>
          <cell r="L108">
            <v>0</v>
          </cell>
          <cell r="M108">
            <v>13924.88</v>
          </cell>
          <cell r="N108">
            <v>15</v>
          </cell>
          <cell r="O108">
            <v>2023.64</v>
          </cell>
          <cell r="P108">
            <v>0</v>
          </cell>
          <cell r="Q108">
            <v>0</v>
          </cell>
          <cell r="R108">
            <v>0</v>
          </cell>
          <cell r="S108">
            <v>1283.6400000000001</v>
          </cell>
          <cell r="T108">
            <v>5.12</v>
          </cell>
          <cell r="U108">
            <v>1283.6400000000001</v>
          </cell>
          <cell r="V108">
            <v>364.68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3692.08</v>
          </cell>
          <cell r="AI108">
            <v>10232.799999999999</v>
          </cell>
          <cell r="AJ108">
            <v>250.32</v>
          </cell>
          <cell r="AK108">
            <v>450.56</v>
          </cell>
          <cell r="AL108">
            <v>867.4</v>
          </cell>
          <cell r="AM108">
            <v>286.08</v>
          </cell>
        </row>
        <row r="109">
          <cell r="A109" t="str">
            <v>00003</v>
          </cell>
          <cell r="B109" t="str">
            <v>Carbajal Ruvalcaba Ma.  De Jesús</v>
          </cell>
          <cell r="C109">
            <v>5187</v>
          </cell>
          <cell r="D109">
            <v>0</v>
          </cell>
          <cell r="E109">
            <v>605.15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345.8</v>
          </cell>
          <cell r="K109">
            <v>0</v>
          </cell>
          <cell r="L109">
            <v>0</v>
          </cell>
          <cell r="M109">
            <v>6137.95</v>
          </cell>
          <cell r="N109">
            <v>0</v>
          </cell>
          <cell r="O109">
            <v>0</v>
          </cell>
          <cell r="P109">
            <v>0</v>
          </cell>
          <cell r="Q109">
            <v>-294.63</v>
          </cell>
          <cell r="R109">
            <v>-8.56</v>
          </cell>
          <cell r="S109">
            <v>336.35</v>
          </cell>
          <cell r="T109">
            <v>0</v>
          </cell>
          <cell r="U109">
            <v>50.28</v>
          </cell>
          <cell r="V109">
            <v>152.88</v>
          </cell>
          <cell r="W109">
            <v>0</v>
          </cell>
          <cell r="X109">
            <v>0</v>
          </cell>
          <cell r="Y109">
            <v>8.56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203.16</v>
          </cell>
          <cell r="AI109">
            <v>5934.79</v>
          </cell>
          <cell r="AJ109">
            <v>112.64</v>
          </cell>
          <cell r="AK109">
            <v>202.76</v>
          </cell>
          <cell r="AL109">
            <v>661.12</v>
          </cell>
          <cell r="AM109">
            <v>128.74</v>
          </cell>
        </row>
        <row r="110">
          <cell r="A110" t="str">
            <v>00021</v>
          </cell>
          <cell r="B110" t="str">
            <v>Rojas Lopez Miguel Angel</v>
          </cell>
          <cell r="C110">
            <v>7918.2</v>
          </cell>
          <cell r="D110">
            <v>0</v>
          </cell>
          <cell r="E110">
            <v>923.79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527.88</v>
          </cell>
          <cell r="K110">
            <v>0</v>
          </cell>
          <cell r="L110">
            <v>0</v>
          </cell>
          <cell r="M110">
            <v>9369.8700000000008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648.55999999999995</v>
          </cell>
          <cell r="T110">
            <v>0</v>
          </cell>
          <cell r="U110">
            <v>648.55999999999995</v>
          </cell>
          <cell r="V110">
            <v>292.89999999999998</v>
          </cell>
          <cell r="W110">
            <v>1900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2841.46</v>
          </cell>
          <cell r="AI110">
            <v>6528.41</v>
          </cell>
          <cell r="AJ110">
            <v>205.06</v>
          </cell>
          <cell r="AK110">
            <v>369.1</v>
          </cell>
          <cell r="AL110">
            <v>793.7</v>
          </cell>
          <cell r="AM110">
            <v>234.34</v>
          </cell>
        </row>
        <row r="111">
          <cell r="A111" t="str">
            <v>00080</v>
          </cell>
          <cell r="B111" t="str">
            <v>Romero Romero Ingrid</v>
          </cell>
          <cell r="C111">
            <v>15504</v>
          </cell>
          <cell r="D111">
            <v>0</v>
          </cell>
          <cell r="E111">
            <v>1808.8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17312.8</v>
          </cell>
          <cell r="N111">
            <v>15</v>
          </cell>
          <cell r="O111">
            <v>3651.24</v>
          </cell>
          <cell r="P111">
            <v>0</v>
          </cell>
          <cell r="Q111">
            <v>0</v>
          </cell>
          <cell r="R111">
            <v>0</v>
          </cell>
          <cell r="S111">
            <v>1889.46</v>
          </cell>
          <cell r="T111">
            <v>0</v>
          </cell>
          <cell r="U111">
            <v>1889.46</v>
          </cell>
          <cell r="V111">
            <v>465.18</v>
          </cell>
          <cell r="W111">
            <v>2000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68.510000000000005</v>
          </cell>
          <cell r="AG111">
            <v>0</v>
          </cell>
          <cell r="AH111">
            <v>8089.39</v>
          </cell>
          <cell r="AI111">
            <v>9223.41</v>
          </cell>
          <cell r="AJ111">
            <v>313.7</v>
          </cell>
          <cell r="AK111">
            <v>564.66</v>
          </cell>
          <cell r="AL111">
            <v>970.64</v>
          </cell>
          <cell r="AM111">
            <v>358.52</v>
          </cell>
        </row>
        <row r="112">
          <cell r="A112" t="str">
            <v>00165</v>
          </cell>
          <cell r="B112" t="str">
            <v>Gomez Dueñas Roselia</v>
          </cell>
          <cell r="C112">
            <v>5187</v>
          </cell>
          <cell r="D112">
            <v>0</v>
          </cell>
          <cell r="E112">
            <v>605.15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345.8</v>
          </cell>
          <cell r="K112">
            <v>0</v>
          </cell>
          <cell r="L112">
            <v>0</v>
          </cell>
          <cell r="M112">
            <v>6137.95</v>
          </cell>
          <cell r="N112">
            <v>15</v>
          </cell>
          <cell r="O112">
            <v>0</v>
          </cell>
          <cell r="P112">
            <v>1913.86</v>
          </cell>
          <cell r="Q112">
            <v>-294.63</v>
          </cell>
          <cell r="R112">
            <v>-8.56</v>
          </cell>
          <cell r="S112">
            <v>336.35</v>
          </cell>
          <cell r="T112">
            <v>0</v>
          </cell>
          <cell r="U112">
            <v>50.28</v>
          </cell>
          <cell r="V112">
            <v>152.88</v>
          </cell>
          <cell r="W112">
            <v>0</v>
          </cell>
          <cell r="X112">
            <v>0</v>
          </cell>
          <cell r="Y112">
            <v>8.56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2132.02</v>
          </cell>
          <cell r="AI112">
            <v>4005.93</v>
          </cell>
          <cell r="AJ112">
            <v>112.64</v>
          </cell>
          <cell r="AK112">
            <v>202.76</v>
          </cell>
          <cell r="AL112">
            <v>661.12</v>
          </cell>
          <cell r="AM112">
            <v>128.74</v>
          </cell>
        </row>
        <row r="113">
          <cell r="A113" t="str">
            <v>00169</v>
          </cell>
          <cell r="B113" t="str">
            <v>Tovar Lopez Rogelio</v>
          </cell>
          <cell r="C113">
            <v>15750</v>
          </cell>
          <cell r="D113">
            <v>0</v>
          </cell>
          <cell r="E113">
            <v>1837.5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17587.5</v>
          </cell>
          <cell r="N113">
            <v>15</v>
          </cell>
          <cell r="O113">
            <v>1862.32</v>
          </cell>
          <cell r="P113">
            <v>0</v>
          </cell>
          <cell r="Q113">
            <v>0</v>
          </cell>
          <cell r="R113">
            <v>0</v>
          </cell>
          <cell r="S113">
            <v>1942</v>
          </cell>
          <cell r="T113">
            <v>0</v>
          </cell>
          <cell r="U113">
            <v>1942</v>
          </cell>
          <cell r="V113">
            <v>473.06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13.84</v>
          </cell>
          <cell r="AG113">
            <v>0</v>
          </cell>
          <cell r="AH113">
            <v>4306.22</v>
          </cell>
          <cell r="AI113">
            <v>13281.28</v>
          </cell>
          <cell r="AJ113">
            <v>318.68</v>
          </cell>
          <cell r="AK113">
            <v>573.64</v>
          </cell>
          <cell r="AL113">
            <v>978.78</v>
          </cell>
          <cell r="AM113">
            <v>364.22</v>
          </cell>
        </row>
        <row r="114">
          <cell r="A114" t="str">
            <v>00187</v>
          </cell>
          <cell r="B114" t="str">
            <v>Gallegos Negrete Rosa Elena</v>
          </cell>
          <cell r="C114">
            <v>6660</v>
          </cell>
          <cell r="D114">
            <v>0</v>
          </cell>
          <cell r="E114">
            <v>777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444</v>
          </cell>
          <cell r="K114">
            <v>0</v>
          </cell>
          <cell r="L114">
            <v>0</v>
          </cell>
          <cell r="M114">
            <v>7881</v>
          </cell>
          <cell r="N114">
            <v>0</v>
          </cell>
          <cell r="O114">
            <v>0</v>
          </cell>
          <cell r="P114">
            <v>2376.09</v>
          </cell>
          <cell r="Q114">
            <v>-125.1</v>
          </cell>
          <cell r="R114">
            <v>0</v>
          </cell>
          <cell r="S114">
            <v>502.55</v>
          </cell>
          <cell r="T114">
            <v>0</v>
          </cell>
          <cell r="U114">
            <v>377.45</v>
          </cell>
          <cell r="V114">
            <v>188.24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160</v>
          </cell>
          <cell r="AG114">
            <v>0</v>
          </cell>
          <cell r="AH114">
            <v>3101.78</v>
          </cell>
          <cell r="AI114">
            <v>4779.22</v>
          </cell>
          <cell r="AJ114">
            <v>138.69999999999999</v>
          </cell>
          <cell r="AK114">
            <v>249.66</v>
          </cell>
          <cell r="AL114">
            <v>687.18</v>
          </cell>
          <cell r="AM114">
            <v>158.52000000000001</v>
          </cell>
        </row>
        <row r="115">
          <cell r="A115" t="str">
            <v>00451</v>
          </cell>
          <cell r="B115" t="str">
            <v>Partida Ceja Francisco Javier</v>
          </cell>
          <cell r="C115">
            <v>9168</v>
          </cell>
          <cell r="D115">
            <v>0</v>
          </cell>
          <cell r="E115">
            <v>1069.5999999999999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1948.2</v>
          </cell>
          <cell r="K115">
            <v>0</v>
          </cell>
          <cell r="L115">
            <v>0</v>
          </cell>
          <cell r="M115">
            <v>12185.8</v>
          </cell>
          <cell r="N115">
            <v>15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1050.1500000000001</v>
          </cell>
          <cell r="T115">
            <v>0</v>
          </cell>
          <cell r="U115">
            <v>1050.1500000000001</v>
          </cell>
          <cell r="V115">
            <v>335.18</v>
          </cell>
          <cell r="W115">
            <v>600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2000.33</v>
          </cell>
          <cell r="AI115">
            <v>10185.469999999999</v>
          </cell>
          <cell r="AJ115">
            <v>231.72</v>
          </cell>
          <cell r="AK115">
            <v>417.12</v>
          </cell>
          <cell r="AL115">
            <v>837.16</v>
          </cell>
          <cell r="AM115">
            <v>264.83999999999997</v>
          </cell>
        </row>
        <row r="116">
          <cell r="A116" t="str">
            <v>00461</v>
          </cell>
          <cell r="B116" t="str">
            <v>Borrayo De La Cruz Ericka Guillermina</v>
          </cell>
          <cell r="C116">
            <v>5187</v>
          </cell>
          <cell r="D116">
            <v>0</v>
          </cell>
          <cell r="E116">
            <v>605.15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345.8</v>
          </cell>
          <cell r="K116">
            <v>0</v>
          </cell>
          <cell r="L116">
            <v>0</v>
          </cell>
          <cell r="M116">
            <v>6137.95</v>
          </cell>
          <cell r="N116">
            <v>0</v>
          </cell>
          <cell r="O116">
            <v>0</v>
          </cell>
          <cell r="P116">
            <v>0</v>
          </cell>
          <cell r="Q116">
            <v>-294.63</v>
          </cell>
          <cell r="R116">
            <v>-8.56</v>
          </cell>
          <cell r="S116">
            <v>336.35</v>
          </cell>
          <cell r="T116">
            <v>0</v>
          </cell>
          <cell r="U116">
            <v>50.28</v>
          </cell>
          <cell r="V116">
            <v>146.6</v>
          </cell>
          <cell r="W116">
            <v>0</v>
          </cell>
          <cell r="X116">
            <v>0</v>
          </cell>
          <cell r="Y116">
            <v>8.56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196.88</v>
          </cell>
          <cell r="AI116">
            <v>5941.07</v>
          </cell>
          <cell r="AJ116">
            <v>108.02</v>
          </cell>
          <cell r="AK116">
            <v>194.46</v>
          </cell>
          <cell r="AL116">
            <v>656.52</v>
          </cell>
          <cell r="AM116">
            <v>123.46</v>
          </cell>
        </row>
        <row r="117">
          <cell r="A117" t="str">
            <v>00836</v>
          </cell>
          <cell r="B117" t="str">
            <v>Arredondo Zuñiga Victor Manuel</v>
          </cell>
          <cell r="C117">
            <v>6384</v>
          </cell>
          <cell r="D117">
            <v>0</v>
          </cell>
          <cell r="E117">
            <v>744.8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7128.8</v>
          </cell>
          <cell r="N117">
            <v>0</v>
          </cell>
          <cell r="O117">
            <v>0</v>
          </cell>
          <cell r="P117">
            <v>0</v>
          </cell>
          <cell r="Q117">
            <v>-250.2</v>
          </cell>
          <cell r="R117">
            <v>0</v>
          </cell>
          <cell r="S117">
            <v>424.2</v>
          </cell>
          <cell r="T117">
            <v>0</v>
          </cell>
          <cell r="U117">
            <v>174</v>
          </cell>
          <cell r="V117">
            <v>175.32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349.32</v>
          </cell>
          <cell r="AI117">
            <v>6779.48</v>
          </cell>
          <cell r="AJ117">
            <v>129.18</v>
          </cell>
          <cell r="AK117">
            <v>232.5</v>
          </cell>
          <cell r="AL117">
            <v>677.64</v>
          </cell>
          <cell r="AM117">
            <v>147.62</v>
          </cell>
        </row>
        <row r="118">
          <cell r="A118" t="str">
            <v>00839</v>
          </cell>
          <cell r="B118" t="str">
            <v>Reyes Granada Araceli Janeth</v>
          </cell>
          <cell r="C118">
            <v>10350</v>
          </cell>
          <cell r="D118">
            <v>0</v>
          </cell>
          <cell r="E118">
            <v>1365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1982.84</v>
          </cell>
          <cell r="K118">
            <v>0</v>
          </cell>
          <cell r="L118">
            <v>0</v>
          </cell>
          <cell r="M118">
            <v>13697.84</v>
          </cell>
          <cell r="N118">
            <v>15</v>
          </cell>
          <cell r="O118">
            <v>2317.4</v>
          </cell>
          <cell r="P118">
            <v>0</v>
          </cell>
          <cell r="Q118">
            <v>0</v>
          </cell>
          <cell r="R118">
            <v>0</v>
          </cell>
          <cell r="S118">
            <v>1242.0999999999999</v>
          </cell>
          <cell r="T118">
            <v>0</v>
          </cell>
          <cell r="U118">
            <v>1242.0999999999999</v>
          </cell>
          <cell r="V118">
            <v>350.56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3925.06</v>
          </cell>
          <cell r="AI118">
            <v>9772.7800000000007</v>
          </cell>
          <cell r="AJ118">
            <v>241.42</v>
          </cell>
          <cell r="AK118">
            <v>434.54</v>
          </cell>
          <cell r="AL118">
            <v>852.9</v>
          </cell>
          <cell r="AM118">
            <v>275.89999999999998</v>
          </cell>
        </row>
        <row r="119">
          <cell r="A119" t="str">
            <v>00840</v>
          </cell>
          <cell r="B119" t="str">
            <v>Navarro Villa Lorena</v>
          </cell>
          <cell r="C119">
            <v>8550</v>
          </cell>
          <cell r="D119">
            <v>0</v>
          </cell>
          <cell r="E119">
            <v>1120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1345.58</v>
          </cell>
          <cell r="K119">
            <v>0</v>
          </cell>
          <cell r="L119">
            <v>0</v>
          </cell>
          <cell r="M119">
            <v>11015.58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827.12</v>
          </cell>
          <cell r="T119">
            <v>0</v>
          </cell>
          <cell r="U119">
            <v>827.12</v>
          </cell>
          <cell r="V119">
            <v>275.95999999999998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1103.08</v>
          </cell>
          <cell r="AI119">
            <v>9912.5</v>
          </cell>
          <cell r="AJ119">
            <v>194.38</v>
          </cell>
          <cell r="AK119">
            <v>349.9</v>
          </cell>
          <cell r="AL119">
            <v>776.34</v>
          </cell>
          <cell r="AM119">
            <v>222.16</v>
          </cell>
        </row>
        <row r="120">
          <cell r="A120" t="str">
            <v>00842</v>
          </cell>
          <cell r="B120" t="str">
            <v>Mendez Salcedo Jorge Alberto</v>
          </cell>
          <cell r="C120">
            <v>10440</v>
          </cell>
          <cell r="D120">
            <v>0</v>
          </cell>
          <cell r="E120">
            <v>1218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6989.48</v>
          </cell>
          <cell r="K120">
            <v>0</v>
          </cell>
          <cell r="L120">
            <v>0</v>
          </cell>
          <cell r="M120">
            <v>18647.48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2300.7399999999998</v>
          </cell>
          <cell r="T120">
            <v>0</v>
          </cell>
          <cell r="U120">
            <v>2300.7399999999998</v>
          </cell>
          <cell r="V120">
            <v>499.94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2800.68</v>
          </cell>
          <cell r="AI120">
            <v>15846.8</v>
          </cell>
          <cell r="AJ120">
            <v>335.62</v>
          </cell>
          <cell r="AK120">
            <v>604.12</v>
          </cell>
          <cell r="AL120">
            <v>1006.36</v>
          </cell>
          <cell r="AM120">
            <v>383.58</v>
          </cell>
        </row>
        <row r="121">
          <cell r="A121" t="str">
            <v>00855</v>
          </cell>
          <cell r="B121" t="str">
            <v>Luna Medrano Cesar Alejandro</v>
          </cell>
          <cell r="C121">
            <v>7500</v>
          </cell>
          <cell r="D121">
            <v>0</v>
          </cell>
          <cell r="E121">
            <v>875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3355.28</v>
          </cell>
          <cell r="K121">
            <v>0</v>
          </cell>
          <cell r="L121">
            <v>0</v>
          </cell>
          <cell r="M121">
            <v>11730.28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982.45</v>
          </cell>
          <cell r="T121">
            <v>0</v>
          </cell>
          <cell r="U121">
            <v>982.45</v>
          </cell>
          <cell r="V121">
            <v>322.5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1304.95</v>
          </cell>
          <cell r="AI121">
            <v>10425.33</v>
          </cell>
          <cell r="AJ121">
            <v>223.74</v>
          </cell>
          <cell r="AK121">
            <v>402.72</v>
          </cell>
          <cell r="AL121">
            <v>824.12</v>
          </cell>
          <cell r="AM121">
            <v>255.7</v>
          </cell>
        </row>
        <row r="122">
          <cell r="A122" t="str">
            <v>00861</v>
          </cell>
          <cell r="B122" t="str">
            <v>Cuellar Hernandez Rocio Elizabeth</v>
          </cell>
          <cell r="C122">
            <v>4251</v>
          </cell>
          <cell r="D122">
            <v>0</v>
          </cell>
          <cell r="E122">
            <v>495.95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2500</v>
          </cell>
          <cell r="K122">
            <v>0</v>
          </cell>
          <cell r="L122">
            <v>0</v>
          </cell>
          <cell r="M122">
            <v>7246.95</v>
          </cell>
          <cell r="N122">
            <v>0</v>
          </cell>
          <cell r="O122">
            <v>0</v>
          </cell>
          <cell r="P122">
            <v>0</v>
          </cell>
          <cell r="Q122">
            <v>-250.2</v>
          </cell>
          <cell r="R122">
            <v>0</v>
          </cell>
          <cell r="S122">
            <v>464.14</v>
          </cell>
          <cell r="T122">
            <v>0</v>
          </cell>
          <cell r="U122">
            <v>213.94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213.94</v>
          </cell>
          <cell r="AI122">
            <v>7033.01</v>
          </cell>
          <cell r="AJ122">
            <v>131.82</v>
          </cell>
          <cell r="AK122">
            <v>237.28</v>
          </cell>
          <cell r="AL122">
            <v>680.32</v>
          </cell>
          <cell r="AM122">
            <v>111.02</v>
          </cell>
        </row>
        <row r="123">
          <cell r="A123" t="str">
            <v>00862</v>
          </cell>
          <cell r="B123" t="str">
            <v>Ortiz Gallardo Yuri Ernestina</v>
          </cell>
          <cell r="C123">
            <v>4251</v>
          </cell>
          <cell r="D123">
            <v>0</v>
          </cell>
          <cell r="E123">
            <v>495.95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2500</v>
          </cell>
          <cell r="K123">
            <v>0</v>
          </cell>
          <cell r="L123">
            <v>0</v>
          </cell>
          <cell r="M123">
            <v>7246.95</v>
          </cell>
          <cell r="N123">
            <v>0</v>
          </cell>
          <cell r="O123">
            <v>0</v>
          </cell>
          <cell r="P123">
            <v>0</v>
          </cell>
          <cell r="Q123">
            <v>-250.2</v>
          </cell>
          <cell r="R123">
            <v>0</v>
          </cell>
          <cell r="S123">
            <v>464.14</v>
          </cell>
          <cell r="T123">
            <v>0</v>
          </cell>
          <cell r="U123">
            <v>213.94</v>
          </cell>
          <cell r="V123">
            <v>0</v>
          </cell>
          <cell r="W123">
            <v>2000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2213.94</v>
          </cell>
          <cell r="AI123">
            <v>5033.01</v>
          </cell>
          <cell r="AJ123">
            <v>131.82</v>
          </cell>
          <cell r="AK123">
            <v>237.28</v>
          </cell>
          <cell r="AL123">
            <v>680.32</v>
          </cell>
          <cell r="AM123">
            <v>111.02</v>
          </cell>
        </row>
        <row r="124">
          <cell r="A124" t="str">
            <v>00863</v>
          </cell>
          <cell r="B124" t="str">
            <v>Larios Calvario Manuel</v>
          </cell>
          <cell r="C124">
            <v>6999.9</v>
          </cell>
          <cell r="D124">
            <v>0</v>
          </cell>
          <cell r="E124">
            <v>816.66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1476.42</v>
          </cell>
          <cell r="K124">
            <v>0</v>
          </cell>
          <cell r="L124">
            <v>0</v>
          </cell>
          <cell r="M124">
            <v>9292.98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651.86</v>
          </cell>
          <cell r="T124">
            <v>0</v>
          </cell>
          <cell r="U124">
            <v>651.86</v>
          </cell>
          <cell r="V124">
            <v>265.86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917.72</v>
          </cell>
          <cell r="AI124">
            <v>8375.26</v>
          </cell>
          <cell r="AJ124">
            <v>188.02</v>
          </cell>
          <cell r="AK124">
            <v>338.44</v>
          </cell>
          <cell r="AL124">
            <v>765.96</v>
          </cell>
          <cell r="AM124">
            <v>214.88</v>
          </cell>
        </row>
        <row r="125">
          <cell r="A125" t="str">
            <v>00879</v>
          </cell>
          <cell r="B125" t="str">
            <v>Santana Aguilar Maria Felix</v>
          </cell>
          <cell r="C125">
            <v>7500</v>
          </cell>
          <cell r="D125">
            <v>0</v>
          </cell>
          <cell r="E125">
            <v>875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2395.58</v>
          </cell>
          <cell r="K125">
            <v>0</v>
          </cell>
          <cell r="L125">
            <v>0</v>
          </cell>
          <cell r="M125">
            <v>10770.58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827.12</v>
          </cell>
          <cell r="T125">
            <v>0</v>
          </cell>
          <cell r="U125">
            <v>827.12</v>
          </cell>
          <cell r="V125">
            <v>275.95999999999998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1103.08</v>
          </cell>
          <cell r="AI125">
            <v>9667.5</v>
          </cell>
          <cell r="AJ125">
            <v>194.38</v>
          </cell>
          <cell r="AK125">
            <v>349.9</v>
          </cell>
          <cell r="AL125">
            <v>776.34</v>
          </cell>
          <cell r="AM125">
            <v>222.16</v>
          </cell>
        </row>
        <row r="126">
          <cell r="A126" t="str">
            <v>00910</v>
          </cell>
          <cell r="B126" t="str">
            <v>Rodriguez Prudencio Brenda Citlali</v>
          </cell>
          <cell r="C126">
            <v>2250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1250</v>
          </cell>
          <cell r="K126">
            <v>0</v>
          </cell>
          <cell r="L126">
            <v>0</v>
          </cell>
          <cell r="M126">
            <v>3500</v>
          </cell>
          <cell r="N126">
            <v>0</v>
          </cell>
          <cell r="O126">
            <v>0</v>
          </cell>
          <cell r="P126">
            <v>0</v>
          </cell>
          <cell r="Q126">
            <v>-125.1</v>
          </cell>
          <cell r="R126">
            <v>0</v>
          </cell>
          <cell r="S126">
            <v>245.61</v>
          </cell>
          <cell r="T126">
            <v>0</v>
          </cell>
          <cell r="U126">
            <v>120.51</v>
          </cell>
          <cell r="V126">
            <v>61.79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182.3</v>
          </cell>
          <cell r="AI126">
            <v>3317.7</v>
          </cell>
          <cell r="AJ126">
            <v>45.53</v>
          </cell>
          <cell r="AK126">
            <v>81.95</v>
          </cell>
          <cell r="AL126">
            <v>319.77</v>
          </cell>
          <cell r="AM126">
            <v>52.03</v>
          </cell>
        </row>
        <row r="127">
          <cell r="A127" t="str">
            <v>00911</v>
          </cell>
          <cell r="B127" t="str">
            <v>Galaviz Hernandez Nayeli Alejandra</v>
          </cell>
          <cell r="C127">
            <v>2250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1250</v>
          </cell>
          <cell r="K127">
            <v>0</v>
          </cell>
          <cell r="L127">
            <v>0</v>
          </cell>
          <cell r="M127">
            <v>3500</v>
          </cell>
          <cell r="N127">
            <v>0</v>
          </cell>
          <cell r="O127">
            <v>0</v>
          </cell>
          <cell r="P127">
            <v>0</v>
          </cell>
          <cell r="Q127">
            <v>-125.1</v>
          </cell>
          <cell r="R127">
            <v>0</v>
          </cell>
          <cell r="S127">
            <v>245.61</v>
          </cell>
          <cell r="T127">
            <v>0</v>
          </cell>
          <cell r="U127">
            <v>120.51</v>
          </cell>
          <cell r="V127">
            <v>61.79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182.3</v>
          </cell>
          <cell r="AI127">
            <v>3317.7</v>
          </cell>
          <cell r="AJ127">
            <v>45.53</v>
          </cell>
          <cell r="AK127">
            <v>81.95</v>
          </cell>
          <cell r="AL127">
            <v>319.77</v>
          </cell>
          <cell r="AM127">
            <v>52.03</v>
          </cell>
        </row>
        <row r="128">
          <cell r="A128" t="str">
            <v>00914</v>
          </cell>
          <cell r="B128" t="str">
            <v>Hermosillo Sandoval Valentin</v>
          </cell>
          <cell r="C128">
            <v>2100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1870</v>
          </cell>
          <cell r="K128">
            <v>0</v>
          </cell>
          <cell r="L128">
            <v>0</v>
          </cell>
          <cell r="M128">
            <v>3970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296.75</v>
          </cell>
          <cell r="T128">
            <v>0</v>
          </cell>
          <cell r="U128">
            <v>296.75</v>
          </cell>
          <cell r="V128">
            <v>61.79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358.54</v>
          </cell>
          <cell r="AI128">
            <v>3611.46</v>
          </cell>
          <cell r="AJ128">
            <v>45.53</v>
          </cell>
          <cell r="AK128">
            <v>81.95</v>
          </cell>
          <cell r="AL128">
            <v>319.77</v>
          </cell>
          <cell r="AM128">
            <v>52.03</v>
          </cell>
        </row>
        <row r="129">
          <cell r="A129" t="str">
            <v>Total Depto</v>
          </cell>
          <cell r="C129" t="str">
            <v xml:space="preserve">  -----------------------</v>
          </cell>
          <cell r="D129" t="str">
            <v xml:space="preserve">  -----------------------</v>
          </cell>
          <cell r="E129" t="str">
            <v xml:space="preserve">  -----------------------</v>
          </cell>
          <cell r="F129" t="str">
            <v xml:space="preserve">  -----------------------</v>
          </cell>
          <cell r="G129" t="str">
            <v xml:space="preserve">  -----------------------</v>
          </cell>
          <cell r="H129" t="str">
            <v xml:space="preserve">  -----------------------</v>
          </cell>
          <cell r="I129" t="str">
            <v xml:space="preserve">  -----------------------</v>
          </cell>
          <cell r="J129" t="str">
            <v xml:space="preserve">  -----------------------</v>
          </cell>
          <cell r="K129" t="str">
            <v xml:space="preserve">  -----------------------</v>
          </cell>
          <cell r="L129" t="str">
            <v xml:space="preserve">  -----------------------</v>
          </cell>
          <cell r="M129" t="str">
            <v xml:space="preserve">  -----------------------</v>
          </cell>
          <cell r="N129" t="str">
            <v xml:space="preserve">  -----------------------</v>
          </cell>
          <cell r="O129" t="str">
            <v xml:space="preserve">  -----------------------</v>
          </cell>
          <cell r="P129" t="str">
            <v xml:space="preserve">  -----------------------</v>
          </cell>
          <cell r="Q129" t="str">
            <v xml:space="preserve">  -----------------------</v>
          </cell>
          <cell r="R129" t="str">
            <v xml:space="preserve">  -----------------------</v>
          </cell>
          <cell r="S129" t="str">
            <v xml:space="preserve">  -----------------------</v>
          </cell>
          <cell r="T129" t="str">
            <v xml:space="preserve">  -----------------------</v>
          </cell>
          <cell r="U129" t="str">
            <v xml:space="preserve">  -----------------------</v>
          </cell>
          <cell r="V129" t="str">
            <v xml:space="preserve">  -----------------------</v>
          </cell>
          <cell r="W129" t="str">
            <v xml:space="preserve">  -----------------------</v>
          </cell>
          <cell r="X129" t="str">
            <v xml:space="preserve">  -----------------------</v>
          </cell>
          <cell r="Y129" t="str">
            <v xml:space="preserve">  -----------------------</v>
          </cell>
          <cell r="Z129" t="str">
            <v xml:space="preserve">  -----------------------</v>
          </cell>
          <cell r="AA129" t="str">
            <v xml:space="preserve">  -----------------------</v>
          </cell>
          <cell r="AB129" t="str">
            <v xml:space="preserve">  -----------------------</v>
          </cell>
          <cell r="AC129" t="str">
            <v xml:space="preserve">  -----------------------</v>
          </cell>
          <cell r="AD129" t="str">
            <v xml:space="preserve">  -----------------------</v>
          </cell>
          <cell r="AE129" t="str">
            <v xml:space="preserve">  -----------------------</v>
          </cell>
          <cell r="AF129" t="str">
            <v xml:space="preserve">  -----------------------</v>
          </cell>
          <cell r="AG129" t="str">
            <v xml:space="preserve">  -----------------------</v>
          </cell>
          <cell r="AH129" t="str">
            <v xml:space="preserve">  -----------------------</v>
          </cell>
          <cell r="AI129" t="str">
            <v xml:space="preserve">  -----------------------</v>
          </cell>
          <cell r="AJ129" t="str">
            <v xml:space="preserve">  -----------------------</v>
          </cell>
          <cell r="AK129" t="str">
            <v xml:space="preserve">  -----------------------</v>
          </cell>
          <cell r="AL129" t="str">
            <v xml:space="preserve">  -----------------------</v>
          </cell>
          <cell r="AM129" t="str">
            <v xml:space="preserve">  -----------------------</v>
          </cell>
        </row>
        <row r="130">
          <cell r="C130">
            <v>155154.6</v>
          </cell>
          <cell r="D130">
            <v>0</v>
          </cell>
          <cell r="E130">
            <v>17611.38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31657.16</v>
          </cell>
          <cell r="K130">
            <v>0</v>
          </cell>
          <cell r="L130">
            <v>0</v>
          </cell>
          <cell r="M130">
            <v>204423.14</v>
          </cell>
          <cell r="N130">
            <v>90</v>
          </cell>
          <cell r="O130">
            <v>9854.6</v>
          </cell>
          <cell r="P130">
            <v>4289.95</v>
          </cell>
          <cell r="Q130">
            <v>-2009.79</v>
          </cell>
          <cell r="R130">
            <v>-25.68</v>
          </cell>
          <cell r="S130">
            <v>17297.25</v>
          </cell>
          <cell r="T130">
            <v>5.12</v>
          </cell>
          <cell r="U130">
            <v>15313.14</v>
          </cell>
          <cell r="V130">
            <v>4923.07</v>
          </cell>
          <cell r="W130">
            <v>6500</v>
          </cell>
          <cell r="X130">
            <v>0</v>
          </cell>
          <cell r="Y130">
            <v>25.68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242.35</v>
          </cell>
          <cell r="AG130">
            <v>0</v>
          </cell>
          <cell r="AH130">
            <v>41218.230000000003</v>
          </cell>
          <cell r="AI130">
            <v>163204.91</v>
          </cell>
          <cell r="AJ130">
            <v>3698.45</v>
          </cell>
          <cell r="AK130">
            <v>6657.25</v>
          </cell>
          <cell r="AL130">
            <v>15113.23</v>
          </cell>
          <cell r="AM130">
            <v>4147.59</v>
          </cell>
        </row>
        <row r="132">
          <cell r="A132" t="str">
            <v>Departamento 4108 CDE SECRETARIA DE GESTION SOCIAL</v>
          </cell>
        </row>
        <row r="133">
          <cell r="A133" t="str">
            <v>00860</v>
          </cell>
          <cell r="B133" t="str">
            <v>De La Torre Gonzalez Juan Carlos</v>
          </cell>
          <cell r="C133">
            <v>10440</v>
          </cell>
          <cell r="D133">
            <v>0</v>
          </cell>
          <cell r="E133">
            <v>1218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6989.48</v>
          </cell>
          <cell r="K133">
            <v>0</v>
          </cell>
          <cell r="L133">
            <v>0</v>
          </cell>
          <cell r="M133">
            <v>18647.48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2300.7399999999998</v>
          </cell>
          <cell r="T133">
            <v>0</v>
          </cell>
          <cell r="U133">
            <v>2300.7399999999998</v>
          </cell>
          <cell r="V133">
            <v>302.7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2603.44</v>
          </cell>
          <cell r="AI133">
            <v>16044.04</v>
          </cell>
          <cell r="AJ133">
            <v>211.24</v>
          </cell>
          <cell r="AK133">
            <v>380.22</v>
          </cell>
          <cell r="AL133">
            <v>803.78</v>
          </cell>
          <cell r="AM133">
            <v>241.42</v>
          </cell>
        </row>
        <row r="134">
          <cell r="A134" t="str">
            <v>Total Depto</v>
          </cell>
          <cell r="C134" t="str">
            <v xml:space="preserve">  -----------------------</v>
          </cell>
          <cell r="D134" t="str">
            <v xml:space="preserve">  -----------------------</v>
          </cell>
          <cell r="E134" t="str">
            <v xml:space="preserve">  -----------------------</v>
          </cell>
          <cell r="F134" t="str">
            <v xml:space="preserve">  -----------------------</v>
          </cell>
          <cell r="G134" t="str">
            <v xml:space="preserve">  -----------------------</v>
          </cell>
          <cell r="H134" t="str">
            <v xml:space="preserve">  -----------------------</v>
          </cell>
          <cell r="I134" t="str">
            <v xml:space="preserve">  -----------------------</v>
          </cell>
          <cell r="J134" t="str">
            <v xml:space="preserve">  -----------------------</v>
          </cell>
          <cell r="K134" t="str">
            <v xml:space="preserve">  -----------------------</v>
          </cell>
          <cell r="L134" t="str">
            <v xml:space="preserve">  -----------------------</v>
          </cell>
          <cell r="M134" t="str">
            <v xml:space="preserve">  -----------------------</v>
          </cell>
          <cell r="N134" t="str">
            <v xml:space="preserve">  -----------------------</v>
          </cell>
          <cell r="O134" t="str">
            <v xml:space="preserve">  -----------------------</v>
          </cell>
          <cell r="P134" t="str">
            <v xml:space="preserve">  -----------------------</v>
          </cell>
          <cell r="Q134" t="str">
            <v xml:space="preserve">  -----------------------</v>
          </cell>
          <cell r="R134" t="str">
            <v xml:space="preserve">  -----------------------</v>
          </cell>
          <cell r="S134" t="str">
            <v xml:space="preserve">  -----------------------</v>
          </cell>
          <cell r="T134" t="str">
            <v xml:space="preserve">  -----------------------</v>
          </cell>
          <cell r="U134" t="str">
            <v xml:space="preserve">  -----------------------</v>
          </cell>
          <cell r="V134" t="str">
            <v xml:space="preserve">  -----------------------</v>
          </cell>
          <cell r="W134" t="str">
            <v xml:space="preserve">  -----------------------</v>
          </cell>
          <cell r="X134" t="str">
            <v xml:space="preserve">  -----------------------</v>
          </cell>
          <cell r="Y134" t="str">
            <v xml:space="preserve">  -----------------------</v>
          </cell>
          <cell r="Z134" t="str">
            <v xml:space="preserve">  -----------------------</v>
          </cell>
          <cell r="AA134" t="str">
            <v xml:space="preserve">  -----------------------</v>
          </cell>
          <cell r="AB134" t="str">
            <v xml:space="preserve">  -----------------------</v>
          </cell>
          <cell r="AC134" t="str">
            <v xml:space="preserve">  -----------------------</v>
          </cell>
          <cell r="AD134" t="str">
            <v xml:space="preserve">  -----------------------</v>
          </cell>
          <cell r="AE134" t="str">
            <v xml:space="preserve">  -----------------------</v>
          </cell>
          <cell r="AF134" t="str">
            <v xml:space="preserve">  -----------------------</v>
          </cell>
          <cell r="AG134" t="str">
            <v xml:space="preserve">  -----------------------</v>
          </cell>
          <cell r="AH134" t="str">
            <v xml:space="preserve">  -----------------------</v>
          </cell>
          <cell r="AI134" t="str">
            <v xml:space="preserve">  -----------------------</v>
          </cell>
          <cell r="AJ134" t="str">
            <v xml:space="preserve">  -----------------------</v>
          </cell>
          <cell r="AK134" t="str">
            <v xml:space="preserve">  -----------------------</v>
          </cell>
          <cell r="AL134" t="str">
            <v xml:space="preserve">  -----------------------</v>
          </cell>
          <cell r="AM134" t="str">
            <v xml:space="preserve">  -----------------------</v>
          </cell>
        </row>
        <row r="135">
          <cell r="C135">
            <v>10440</v>
          </cell>
          <cell r="D135">
            <v>0</v>
          </cell>
          <cell r="E135">
            <v>1218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6989.48</v>
          </cell>
          <cell r="K135">
            <v>0</v>
          </cell>
          <cell r="L135">
            <v>0</v>
          </cell>
          <cell r="M135">
            <v>18647.48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2300.7399999999998</v>
          </cell>
          <cell r="T135">
            <v>0</v>
          </cell>
          <cell r="U135">
            <v>2300.7399999999998</v>
          </cell>
          <cell r="V135">
            <v>302.7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2603.44</v>
          </cell>
          <cell r="AI135">
            <v>16044.04</v>
          </cell>
          <cell r="AJ135">
            <v>211.24</v>
          </cell>
          <cell r="AK135">
            <v>380.22</v>
          </cell>
          <cell r="AL135">
            <v>803.78</v>
          </cell>
          <cell r="AM135">
            <v>241.42</v>
          </cell>
        </row>
        <row r="137">
          <cell r="A137" t="str">
            <v>Departamento 4109 CDE SECRETARIA DE COMUNICACION SOCIAL</v>
          </cell>
        </row>
        <row r="138">
          <cell r="A138" t="str">
            <v>00005</v>
          </cell>
          <cell r="B138" t="str">
            <v>Contreras García Lucila</v>
          </cell>
          <cell r="C138">
            <v>14409</v>
          </cell>
          <cell r="D138">
            <v>0</v>
          </cell>
          <cell r="E138">
            <v>1681.05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16090.05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1655.56</v>
          </cell>
          <cell r="T138">
            <v>0</v>
          </cell>
          <cell r="U138">
            <v>1655.56</v>
          </cell>
          <cell r="V138">
            <v>430.04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2085.6</v>
          </cell>
          <cell r="AI138">
            <v>14004.45</v>
          </cell>
          <cell r="AJ138">
            <v>291.54000000000002</v>
          </cell>
          <cell r="AK138">
            <v>524.78</v>
          </cell>
          <cell r="AL138">
            <v>934.56</v>
          </cell>
          <cell r="AM138">
            <v>333.2</v>
          </cell>
        </row>
        <row r="139">
          <cell r="A139" t="str">
            <v>00869</v>
          </cell>
          <cell r="B139" t="str">
            <v>Resendiz Mora Martha Dolores</v>
          </cell>
          <cell r="C139">
            <v>14250</v>
          </cell>
          <cell r="D139">
            <v>0</v>
          </cell>
          <cell r="E139">
            <v>1662.5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9537.56</v>
          </cell>
          <cell r="K139">
            <v>0</v>
          </cell>
          <cell r="L139">
            <v>0</v>
          </cell>
          <cell r="M139">
            <v>25450.06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3658.82</v>
          </cell>
          <cell r="T139">
            <v>0</v>
          </cell>
          <cell r="U139">
            <v>3658.82</v>
          </cell>
          <cell r="V139">
            <v>694.1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4352.92</v>
          </cell>
          <cell r="AI139">
            <v>21097.14</v>
          </cell>
          <cell r="AJ139">
            <v>458.06</v>
          </cell>
          <cell r="AK139">
            <v>824.52</v>
          </cell>
          <cell r="AL139">
            <v>1205.74</v>
          </cell>
          <cell r="AM139">
            <v>523.5</v>
          </cell>
        </row>
        <row r="140">
          <cell r="A140" t="str">
            <v>00891</v>
          </cell>
          <cell r="B140" t="str">
            <v>Anguiano Santiago Jorge Alejandro</v>
          </cell>
          <cell r="C140">
            <v>4500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4500</v>
          </cell>
          <cell r="K140">
            <v>0</v>
          </cell>
          <cell r="L140">
            <v>0</v>
          </cell>
          <cell r="M140">
            <v>9000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708.82</v>
          </cell>
          <cell r="T140">
            <v>0</v>
          </cell>
          <cell r="U140">
            <v>708.82</v>
          </cell>
          <cell r="V140">
            <v>165.22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874.04</v>
          </cell>
          <cell r="AI140">
            <v>8125.96</v>
          </cell>
          <cell r="AJ140">
            <v>121.74</v>
          </cell>
          <cell r="AK140">
            <v>219.14</v>
          </cell>
          <cell r="AL140">
            <v>670.22</v>
          </cell>
          <cell r="AM140">
            <v>139.13999999999999</v>
          </cell>
        </row>
        <row r="141">
          <cell r="A141" t="str">
            <v>00902</v>
          </cell>
          <cell r="B141" t="str">
            <v>Diaz Cervantes Oscar Ivan</v>
          </cell>
          <cell r="C141">
            <v>4500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2800</v>
          </cell>
          <cell r="K141">
            <v>0</v>
          </cell>
          <cell r="L141">
            <v>0</v>
          </cell>
          <cell r="M141">
            <v>7300</v>
          </cell>
          <cell r="N141">
            <v>0</v>
          </cell>
          <cell r="O141">
            <v>0</v>
          </cell>
          <cell r="P141">
            <v>0</v>
          </cell>
          <cell r="Q141">
            <v>-125.1</v>
          </cell>
          <cell r="R141">
            <v>0</v>
          </cell>
          <cell r="S141">
            <v>523.86</v>
          </cell>
          <cell r="T141">
            <v>0</v>
          </cell>
          <cell r="U141">
            <v>398.76</v>
          </cell>
          <cell r="V141">
            <v>123.58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522.34</v>
          </cell>
          <cell r="AI141">
            <v>6777.66</v>
          </cell>
          <cell r="AJ141">
            <v>91.06</v>
          </cell>
          <cell r="AK141">
            <v>163.9</v>
          </cell>
          <cell r="AL141">
            <v>639.54</v>
          </cell>
          <cell r="AM141">
            <v>104.06</v>
          </cell>
        </row>
        <row r="142">
          <cell r="A142" t="str">
            <v>00905</v>
          </cell>
          <cell r="B142" t="str">
            <v>Ortiz Perez Jose De Jesus</v>
          </cell>
          <cell r="C142">
            <v>4050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3250</v>
          </cell>
          <cell r="K142">
            <v>0</v>
          </cell>
          <cell r="L142">
            <v>0</v>
          </cell>
          <cell r="M142">
            <v>7300</v>
          </cell>
          <cell r="N142">
            <v>0</v>
          </cell>
          <cell r="O142">
            <v>0</v>
          </cell>
          <cell r="P142">
            <v>0</v>
          </cell>
          <cell r="Q142">
            <v>-125.1</v>
          </cell>
          <cell r="R142">
            <v>0</v>
          </cell>
          <cell r="S142">
            <v>523.86</v>
          </cell>
          <cell r="T142">
            <v>0</v>
          </cell>
          <cell r="U142">
            <v>398.76</v>
          </cell>
          <cell r="V142">
            <v>123.58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522.34</v>
          </cell>
          <cell r="AI142">
            <v>6777.66</v>
          </cell>
          <cell r="AJ142">
            <v>91.06</v>
          </cell>
          <cell r="AK142">
            <v>163.9</v>
          </cell>
          <cell r="AL142">
            <v>639.54</v>
          </cell>
          <cell r="AM142">
            <v>104.06</v>
          </cell>
        </row>
        <row r="143">
          <cell r="A143" t="str">
            <v>Total Depto</v>
          </cell>
          <cell r="C143" t="str">
            <v xml:space="preserve">  -----------------------</v>
          </cell>
          <cell r="D143" t="str">
            <v xml:space="preserve">  -----------------------</v>
          </cell>
          <cell r="E143" t="str">
            <v xml:space="preserve">  -----------------------</v>
          </cell>
          <cell r="F143" t="str">
            <v xml:space="preserve">  -----------------------</v>
          </cell>
          <cell r="G143" t="str">
            <v xml:space="preserve">  -----------------------</v>
          </cell>
          <cell r="H143" t="str">
            <v xml:space="preserve">  -----------------------</v>
          </cell>
          <cell r="I143" t="str">
            <v xml:space="preserve">  -----------------------</v>
          </cell>
          <cell r="J143" t="str">
            <v xml:space="preserve">  -----------------------</v>
          </cell>
          <cell r="K143" t="str">
            <v xml:space="preserve">  -----------------------</v>
          </cell>
          <cell r="L143" t="str">
            <v xml:space="preserve">  -----------------------</v>
          </cell>
          <cell r="M143" t="str">
            <v xml:space="preserve">  -----------------------</v>
          </cell>
          <cell r="N143" t="str">
            <v xml:space="preserve">  -----------------------</v>
          </cell>
          <cell r="O143" t="str">
            <v xml:space="preserve">  -----------------------</v>
          </cell>
          <cell r="P143" t="str">
            <v xml:space="preserve">  -----------------------</v>
          </cell>
          <cell r="Q143" t="str">
            <v xml:space="preserve">  -----------------------</v>
          </cell>
          <cell r="R143" t="str">
            <v xml:space="preserve">  -----------------------</v>
          </cell>
          <cell r="S143" t="str">
            <v xml:space="preserve">  -----------------------</v>
          </cell>
          <cell r="T143" t="str">
            <v xml:space="preserve">  -----------------------</v>
          </cell>
          <cell r="U143" t="str">
            <v xml:space="preserve">  -----------------------</v>
          </cell>
          <cell r="V143" t="str">
            <v xml:space="preserve">  -----------------------</v>
          </cell>
          <cell r="W143" t="str">
            <v xml:space="preserve">  -----------------------</v>
          </cell>
          <cell r="X143" t="str">
            <v xml:space="preserve">  -----------------------</v>
          </cell>
          <cell r="Y143" t="str">
            <v xml:space="preserve">  -----------------------</v>
          </cell>
          <cell r="Z143" t="str">
            <v xml:space="preserve">  -----------------------</v>
          </cell>
          <cell r="AA143" t="str">
            <v xml:space="preserve">  -----------------------</v>
          </cell>
          <cell r="AB143" t="str">
            <v xml:space="preserve">  -----------------------</v>
          </cell>
          <cell r="AC143" t="str">
            <v xml:space="preserve">  -----------------------</v>
          </cell>
          <cell r="AD143" t="str">
            <v xml:space="preserve">  -----------------------</v>
          </cell>
          <cell r="AE143" t="str">
            <v xml:space="preserve">  -----------------------</v>
          </cell>
          <cell r="AF143" t="str">
            <v xml:space="preserve">  -----------------------</v>
          </cell>
          <cell r="AG143" t="str">
            <v xml:space="preserve">  -----------------------</v>
          </cell>
          <cell r="AH143" t="str">
            <v xml:space="preserve">  -----------------------</v>
          </cell>
          <cell r="AI143" t="str">
            <v xml:space="preserve">  -----------------------</v>
          </cell>
          <cell r="AJ143" t="str">
            <v xml:space="preserve">  -----------------------</v>
          </cell>
          <cell r="AK143" t="str">
            <v xml:space="preserve">  -----------------------</v>
          </cell>
          <cell r="AL143" t="str">
            <v xml:space="preserve">  -----------------------</v>
          </cell>
          <cell r="AM143" t="str">
            <v xml:space="preserve">  -----------------------</v>
          </cell>
        </row>
        <row r="144">
          <cell r="C144">
            <v>41709</v>
          </cell>
          <cell r="D144">
            <v>0</v>
          </cell>
          <cell r="E144">
            <v>3343.55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20087.560000000001</v>
          </cell>
          <cell r="K144">
            <v>0</v>
          </cell>
          <cell r="L144">
            <v>0</v>
          </cell>
          <cell r="M144">
            <v>65140.11</v>
          </cell>
          <cell r="N144">
            <v>0</v>
          </cell>
          <cell r="O144">
            <v>0</v>
          </cell>
          <cell r="P144">
            <v>0</v>
          </cell>
          <cell r="Q144">
            <v>-250.2</v>
          </cell>
          <cell r="R144">
            <v>0</v>
          </cell>
          <cell r="S144">
            <v>7070.92</v>
          </cell>
          <cell r="T144">
            <v>0</v>
          </cell>
          <cell r="U144">
            <v>6820.72</v>
          </cell>
          <cell r="V144">
            <v>1536.52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8357.24</v>
          </cell>
          <cell r="AI144">
            <v>56782.87</v>
          </cell>
          <cell r="AJ144">
            <v>1053.46</v>
          </cell>
          <cell r="AK144">
            <v>1896.24</v>
          </cell>
          <cell r="AL144">
            <v>4089.6</v>
          </cell>
          <cell r="AM144">
            <v>1203.96</v>
          </cell>
        </row>
        <row r="146">
          <cell r="A146" t="str">
            <v>Departamento 4112 CDE SECRETARIA TECNICA DEL CPE</v>
          </cell>
        </row>
        <row r="147">
          <cell r="A147" t="str">
            <v>00864</v>
          </cell>
          <cell r="B147" t="str">
            <v>Gonzalez Ramirez Miriam Noemi</v>
          </cell>
          <cell r="C147">
            <v>6000</v>
          </cell>
          <cell r="D147">
            <v>0</v>
          </cell>
          <cell r="E147">
            <v>700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2139.6999999999998</v>
          </cell>
          <cell r="K147">
            <v>0</v>
          </cell>
          <cell r="L147">
            <v>0</v>
          </cell>
          <cell r="M147">
            <v>8839.7000000000007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615.22</v>
          </cell>
          <cell r="T147">
            <v>0</v>
          </cell>
          <cell r="U147">
            <v>615.22</v>
          </cell>
          <cell r="V147">
            <v>218.64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833.86</v>
          </cell>
          <cell r="AI147">
            <v>8005.84</v>
          </cell>
          <cell r="AJ147">
            <v>158.22</v>
          </cell>
          <cell r="AK147">
            <v>284.82</v>
          </cell>
          <cell r="AL147">
            <v>717.46</v>
          </cell>
          <cell r="AM147">
            <v>180.84</v>
          </cell>
        </row>
        <row r="148">
          <cell r="A148" t="str">
            <v>00868</v>
          </cell>
          <cell r="B148" t="str">
            <v>Lopez Samano Claudia</v>
          </cell>
          <cell r="C148">
            <v>6000</v>
          </cell>
          <cell r="D148">
            <v>0</v>
          </cell>
          <cell r="E148">
            <v>700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2139.6999999999998</v>
          </cell>
          <cell r="K148">
            <v>0</v>
          </cell>
          <cell r="L148">
            <v>0</v>
          </cell>
          <cell r="M148">
            <v>8839.7000000000007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615.22</v>
          </cell>
          <cell r="T148">
            <v>0</v>
          </cell>
          <cell r="U148">
            <v>615.22</v>
          </cell>
          <cell r="V148">
            <v>220.62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835.84</v>
          </cell>
          <cell r="AI148">
            <v>8003.86</v>
          </cell>
          <cell r="AJ148">
            <v>159.47999999999999</v>
          </cell>
          <cell r="AK148">
            <v>287.06</v>
          </cell>
          <cell r="AL148">
            <v>719.48</v>
          </cell>
          <cell r="AM148">
            <v>182.26</v>
          </cell>
        </row>
        <row r="149">
          <cell r="A149" t="str">
            <v>Total Depto</v>
          </cell>
          <cell r="C149" t="str">
            <v xml:space="preserve">  -----------------------</v>
          </cell>
          <cell r="D149" t="str">
            <v xml:space="preserve">  -----------------------</v>
          </cell>
          <cell r="E149" t="str">
            <v xml:space="preserve">  -----------------------</v>
          </cell>
          <cell r="F149" t="str">
            <v xml:space="preserve">  -----------------------</v>
          </cell>
          <cell r="G149" t="str">
            <v xml:space="preserve">  -----------------------</v>
          </cell>
          <cell r="H149" t="str">
            <v xml:space="preserve">  -----------------------</v>
          </cell>
          <cell r="I149" t="str">
            <v xml:space="preserve">  -----------------------</v>
          </cell>
          <cell r="J149" t="str">
            <v xml:space="preserve">  -----------------------</v>
          </cell>
          <cell r="K149" t="str">
            <v xml:space="preserve">  -----------------------</v>
          </cell>
          <cell r="L149" t="str">
            <v xml:space="preserve">  -----------------------</v>
          </cell>
          <cell r="M149" t="str">
            <v xml:space="preserve">  -----------------------</v>
          </cell>
          <cell r="N149" t="str">
            <v xml:space="preserve">  -----------------------</v>
          </cell>
          <cell r="O149" t="str">
            <v xml:space="preserve">  -----------------------</v>
          </cell>
          <cell r="P149" t="str">
            <v xml:space="preserve">  -----------------------</v>
          </cell>
          <cell r="Q149" t="str">
            <v xml:space="preserve">  -----------------------</v>
          </cell>
          <cell r="R149" t="str">
            <v xml:space="preserve">  -----------------------</v>
          </cell>
          <cell r="S149" t="str">
            <v xml:space="preserve">  -----------------------</v>
          </cell>
          <cell r="T149" t="str">
            <v xml:space="preserve">  -----------------------</v>
          </cell>
          <cell r="U149" t="str">
            <v xml:space="preserve">  -----------------------</v>
          </cell>
          <cell r="V149" t="str">
            <v xml:space="preserve">  -----------------------</v>
          </cell>
          <cell r="W149" t="str">
            <v xml:space="preserve">  -----------------------</v>
          </cell>
          <cell r="X149" t="str">
            <v xml:space="preserve">  -----------------------</v>
          </cell>
          <cell r="Y149" t="str">
            <v xml:space="preserve">  -----------------------</v>
          </cell>
          <cell r="Z149" t="str">
            <v xml:space="preserve">  -----------------------</v>
          </cell>
          <cell r="AA149" t="str">
            <v xml:space="preserve">  -----------------------</v>
          </cell>
          <cell r="AB149" t="str">
            <v xml:space="preserve">  -----------------------</v>
          </cell>
          <cell r="AC149" t="str">
            <v xml:space="preserve">  -----------------------</v>
          </cell>
          <cell r="AD149" t="str">
            <v xml:space="preserve">  -----------------------</v>
          </cell>
          <cell r="AE149" t="str">
            <v xml:space="preserve">  -----------------------</v>
          </cell>
          <cell r="AF149" t="str">
            <v xml:space="preserve">  -----------------------</v>
          </cell>
          <cell r="AG149" t="str">
            <v xml:space="preserve">  -----------------------</v>
          </cell>
          <cell r="AH149" t="str">
            <v xml:space="preserve">  -----------------------</v>
          </cell>
          <cell r="AI149" t="str">
            <v xml:space="preserve">  -----------------------</v>
          </cell>
          <cell r="AJ149" t="str">
            <v xml:space="preserve">  -----------------------</v>
          </cell>
          <cell r="AK149" t="str">
            <v xml:space="preserve">  -----------------------</v>
          </cell>
          <cell r="AL149" t="str">
            <v xml:space="preserve">  -----------------------</v>
          </cell>
          <cell r="AM149" t="str">
            <v xml:space="preserve">  -----------------------</v>
          </cell>
        </row>
        <row r="150">
          <cell r="C150">
            <v>12000</v>
          </cell>
          <cell r="D150">
            <v>0</v>
          </cell>
          <cell r="E150">
            <v>1400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4279.3999999999996</v>
          </cell>
          <cell r="K150">
            <v>0</v>
          </cell>
          <cell r="L150">
            <v>0</v>
          </cell>
          <cell r="M150">
            <v>17679.400000000001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1230.44</v>
          </cell>
          <cell r="T150">
            <v>0</v>
          </cell>
          <cell r="U150">
            <v>1230.44</v>
          </cell>
          <cell r="V150">
            <v>439.26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1669.7</v>
          </cell>
          <cell r="AI150">
            <v>16009.7</v>
          </cell>
          <cell r="AJ150">
            <v>317.7</v>
          </cell>
          <cell r="AK150">
            <v>571.88</v>
          </cell>
          <cell r="AL150">
            <v>1436.94</v>
          </cell>
          <cell r="AM150">
            <v>363.1</v>
          </cell>
        </row>
        <row r="152">
          <cell r="A152" t="str">
            <v>Departamento 4117 CDE COMISION DE JUSTICIA PARTIDARIA</v>
          </cell>
        </row>
        <row r="153">
          <cell r="A153" t="str">
            <v>00071</v>
          </cell>
          <cell r="B153" t="str">
            <v>Huerta Gomez Elizabeth</v>
          </cell>
          <cell r="C153">
            <v>13087.5</v>
          </cell>
          <cell r="D153">
            <v>0</v>
          </cell>
          <cell r="E153">
            <v>1526.88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14614.38</v>
          </cell>
          <cell r="N153">
            <v>0</v>
          </cell>
          <cell r="O153">
            <v>0</v>
          </cell>
          <cell r="P153">
            <v>3822.39</v>
          </cell>
          <cell r="Q153">
            <v>0</v>
          </cell>
          <cell r="R153">
            <v>0</v>
          </cell>
          <cell r="S153">
            <v>1377.34</v>
          </cell>
          <cell r="T153">
            <v>0</v>
          </cell>
          <cell r="U153">
            <v>1377.34</v>
          </cell>
          <cell r="V153">
            <v>387.64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12.92</v>
          </cell>
          <cell r="AG153">
            <v>0</v>
          </cell>
          <cell r="AH153">
            <v>5600.29</v>
          </cell>
          <cell r="AI153">
            <v>9014.09</v>
          </cell>
          <cell r="AJ153">
            <v>264.8</v>
          </cell>
          <cell r="AK153">
            <v>476.64</v>
          </cell>
          <cell r="AL153">
            <v>891</v>
          </cell>
          <cell r="AM153">
            <v>302.64</v>
          </cell>
        </row>
        <row r="154">
          <cell r="A154" t="str">
            <v>Total Depto</v>
          </cell>
          <cell r="C154" t="str">
            <v xml:space="preserve">  -----------------------</v>
          </cell>
          <cell r="D154" t="str">
            <v xml:space="preserve">  -----------------------</v>
          </cell>
          <cell r="E154" t="str">
            <v xml:space="preserve">  -----------------------</v>
          </cell>
          <cell r="F154" t="str">
            <v xml:space="preserve">  -----------------------</v>
          </cell>
          <cell r="G154" t="str">
            <v xml:space="preserve">  -----------------------</v>
          </cell>
          <cell r="H154" t="str">
            <v xml:space="preserve">  -----------------------</v>
          </cell>
          <cell r="I154" t="str">
            <v xml:space="preserve">  -----------------------</v>
          </cell>
          <cell r="J154" t="str">
            <v xml:space="preserve">  -----------------------</v>
          </cell>
          <cell r="K154" t="str">
            <v xml:space="preserve">  -----------------------</v>
          </cell>
          <cell r="L154" t="str">
            <v xml:space="preserve">  -----------------------</v>
          </cell>
          <cell r="M154" t="str">
            <v xml:space="preserve">  -----------------------</v>
          </cell>
          <cell r="N154" t="str">
            <v xml:space="preserve">  -----------------------</v>
          </cell>
          <cell r="O154" t="str">
            <v xml:space="preserve">  -----------------------</v>
          </cell>
          <cell r="P154" t="str">
            <v xml:space="preserve">  -----------------------</v>
          </cell>
          <cell r="Q154" t="str">
            <v xml:space="preserve">  -----------------------</v>
          </cell>
          <cell r="R154" t="str">
            <v xml:space="preserve">  -----------------------</v>
          </cell>
          <cell r="S154" t="str">
            <v xml:space="preserve">  -----------------------</v>
          </cell>
          <cell r="T154" t="str">
            <v xml:space="preserve">  -----------------------</v>
          </cell>
          <cell r="U154" t="str">
            <v xml:space="preserve">  -----------------------</v>
          </cell>
          <cell r="V154" t="str">
            <v xml:space="preserve">  -----------------------</v>
          </cell>
          <cell r="W154" t="str">
            <v xml:space="preserve">  -----------------------</v>
          </cell>
          <cell r="X154" t="str">
            <v xml:space="preserve">  -----------------------</v>
          </cell>
          <cell r="Y154" t="str">
            <v xml:space="preserve">  -----------------------</v>
          </cell>
          <cell r="Z154" t="str">
            <v xml:space="preserve">  -----------------------</v>
          </cell>
          <cell r="AA154" t="str">
            <v xml:space="preserve">  -----------------------</v>
          </cell>
          <cell r="AB154" t="str">
            <v xml:space="preserve">  -----------------------</v>
          </cell>
          <cell r="AC154" t="str">
            <v xml:space="preserve">  -----------------------</v>
          </cell>
          <cell r="AD154" t="str">
            <v xml:space="preserve">  -----------------------</v>
          </cell>
          <cell r="AE154" t="str">
            <v xml:space="preserve">  -----------------------</v>
          </cell>
          <cell r="AF154" t="str">
            <v xml:space="preserve">  -----------------------</v>
          </cell>
          <cell r="AG154" t="str">
            <v xml:space="preserve">  -----------------------</v>
          </cell>
          <cell r="AH154" t="str">
            <v xml:space="preserve">  -----------------------</v>
          </cell>
          <cell r="AI154" t="str">
            <v xml:space="preserve">  -----------------------</v>
          </cell>
          <cell r="AJ154" t="str">
            <v xml:space="preserve">  -----------------------</v>
          </cell>
          <cell r="AK154" t="str">
            <v xml:space="preserve">  -----------------------</v>
          </cell>
          <cell r="AL154" t="str">
            <v xml:space="preserve">  -----------------------</v>
          </cell>
          <cell r="AM154" t="str">
            <v xml:space="preserve">  -----------------------</v>
          </cell>
        </row>
        <row r="155">
          <cell r="C155">
            <v>13087.5</v>
          </cell>
          <cell r="D155">
            <v>0</v>
          </cell>
          <cell r="E155">
            <v>1526.88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14614.38</v>
          </cell>
          <cell r="N155">
            <v>0</v>
          </cell>
          <cell r="O155">
            <v>0</v>
          </cell>
          <cell r="P155">
            <v>3822.39</v>
          </cell>
          <cell r="Q155">
            <v>0</v>
          </cell>
          <cell r="R155">
            <v>0</v>
          </cell>
          <cell r="S155">
            <v>1377.34</v>
          </cell>
          <cell r="T155">
            <v>0</v>
          </cell>
          <cell r="U155">
            <v>1377.34</v>
          </cell>
          <cell r="V155">
            <v>387.64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12.92</v>
          </cell>
          <cell r="AG155">
            <v>0</v>
          </cell>
          <cell r="AH155">
            <v>5600.29</v>
          </cell>
          <cell r="AI155">
            <v>9014.09</v>
          </cell>
          <cell r="AJ155">
            <v>264.8</v>
          </cell>
          <cell r="AK155">
            <v>476.64</v>
          </cell>
          <cell r="AL155">
            <v>891</v>
          </cell>
          <cell r="AM155">
            <v>302.64</v>
          </cell>
        </row>
        <row r="157">
          <cell r="A157" t="str">
            <v>Departamento 4118 CDE COMISION ESTATAL DE PROCESOS INTERN</v>
          </cell>
        </row>
        <row r="158">
          <cell r="A158" t="str">
            <v>00042</v>
          </cell>
          <cell r="B158" t="str">
            <v>Muciño Velazquez Erika Viviana</v>
          </cell>
          <cell r="C158">
            <v>9800.7000000000007</v>
          </cell>
          <cell r="D158">
            <v>0</v>
          </cell>
          <cell r="E158">
            <v>1143.4100000000001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5000</v>
          </cell>
          <cell r="K158">
            <v>0</v>
          </cell>
          <cell r="L158">
            <v>0</v>
          </cell>
          <cell r="M158">
            <v>15944.11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1809.58</v>
          </cell>
          <cell r="T158">
            <v>0</v>
          </cell>
          <cell r="U158">
            <v>1809.58</v>
          </cell>
          <cell r="V158">
            <v>282.18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2091.7600000000002</v>
          </cell>
          <cell r="AI158">
            <v>13852.35</v>
          </cell>
          <cell r="AJ158">
            <v>198.3</v>
          </cell>
          <cell r="AK158">
            <v>356.94</v>
          </cell>
          <cell r="AL158">
            <v>782.7</v>
          </cell>
          <cell r="AM158">
            <v>226.64</v>
          </cell>
        </row>
        <row r="159">
          <cell r="A159" t="str">
            <v>00856</v>
          </cell>
          <cell r="B159" t="str">
            <v>Iñiguez Ibarra Gustavo</v>
          </cell>
          <cell r="C159">
            <v>9990</v>
          </cell>
          <cell r="D159">
            <v>0</v>
          </cell>
          <cell r="E159">
            <v>1165.5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1120.74</v>
          </cell>
          <cell r="K159">
            <v>0</v>
          </cell>
          <cell r="L159">
            <v>0</v>
          </cell>
          <cell r="M159">
            <v>12276.24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1023.1</v>
          </cell>
          <cell r="T159">
            <v>0</v>
          </cell>
          <cell r="U159">
            <v>1023.1</v>
          </cell>
          <cell r="V159">
            <v>319.88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1342.98</v>
          </cell>
          <cell r="AI159">
            <v>10933.26</v>
          </cell>
          <cell r="AJ159">
            <v>222.08</v>
          </cell>
          <cell r="AK159">
            <v>399.74</v>
          </cell>
          <cell r="AL159">
            <v>821.42</v>
          </cell>
          <cell r="AM159">
            <v>253.8</v>
          </cell>
        </row>
        <row r="160">
          <cell r="A160" t="str">
            <v>Total Depto</v>
          </cell>
          <cell r="C160" t="str">
            <v xml:space="preserve">  -----------------------</v>
          </cell>
          <cell r="D160" t="str">
            <v xml:space="preserve">  -----------------------</v>
          </cell>
          <cell r="E160" t="str">
            <v xml:space="preserve">  -----------------------</v>
          </cell>
          <cell r="F160" t="str">
            <v xml:space="preserve">  -----------------------</v>
          </cell>
          <cell r="G160" t="str">
            <v xml:space="preserve">  -----------------------</v>
          </cell>
          <cell r="H160" t="str">
            <v xml:space="preserve">  -----------------------</v>
          </cell>
          <cell r="I160" t="str">
            <v xml:space="preserve">  -----------------------</v>
          </cell>
          <cell r="J160" t="str">
            <v xml:space="preserve">  -----------------------</v>
          </cell>
          <cell r="K160" t="str">
            <v xml:space="preserve">  -----------------------</v>
          </cell>
          <cell r="L160" t="str">
            <v xml:space="preserve">  -----------------------</v>
          </cell>
          <cell r="M160" t="str">
            <v xml:space="preserve">  -----------------------</v>
          </cell>
          <cell r="N160" t="str">
            <v xml:space="preserve">  -----------------------</v>
          </cell>
          <cell r="O160" t="str">
            <v xml:space="preserve">  -----------------------</v>
          </cell>
          <cell r="P160" t="str">
            <v xml:space="preserve">  -----------------------</v>
          </cell>
          <cell r="Q160" t="str">
            <v xml:space="preserve">  -----------------------</v>
          </cell>
          <cell r="R160" t="str">
            <v xml:space="preserve">  -----------------------</v>
          </cell>
          <cell r="S160" t="str">
            <v xml:space="preserve">  -----------------------</v>
          </cell>
          <cell r="T160" t="str">
            <v xml:space="preserve">  -----------------------</v>
          </cell>
          <cell r="U160" t="str">
            <v xml:space="preserve">  -----------------------</v>
          </cell>
          <cell r="V160" t="str">
            <v xml:space="preserve">  -----------------------</v>
          </cell>
          <cell r="W160" t="str">
            <v xml:space="preserve">  -----------------------</v>
          </cell>
          <cell r="X160" t="str">
            <v xml:space="preserve">  -----------------------</v>
          </cell>
          <cell r="Y160" t="str">
            <v xml:space="preserve">  -----------------------</v>
          </cell>
          <cell r="Z160" t="str">
            <v xml:space="preserve">  -----------------------</v>
          </cell>
          <cell r="AA160" t="str">
            <v xml:space="preserve">  -----------------------</v>
          </cell>
          <cell r="AB160" t="str">
            <v xml:space="preserve">  -----------------------</v>
          </cell>
          <cell r="AC160" t="str">
            <v xml:space="preserve">  -----------------------</v>
          </cell>
          <cell r="AD160" t="str">
            <v xml:space="preserve">  -----------------------</v>
          </cell>
          <cell r="AE160" t="str">
            <v xml:space="preserve">  -----------------------</v>
          </cell>
          <cell r="AF160" t="str">
            <v xml:space="preserve">  -----------------------</v>
          </cell>
          <cell r="AG160" t="str">
            <v xml:space="preserve">  -----------------------</v>
          </cell>
          <cell r="AH160" t="str">
            <v xml:space="preserve">  -----------------------</v>
          </cell>
          <cell r="AI160" t="str">
            <v xml:space="preserve">  -----------------------</v>
          </cell>
          <cell r="AJ160" t="str">
            <v xml:space="preserve">  -----------------------</v>
          </cell>
          <cell r="AK160" t="str">
            <v xml:space="preserve">  -----------------------</v>
          </cell>
          <cell r="AL160" t="str">
            <v xml:space="preserve">  -----------------------</v>
          </cell>
          <cell r="AM160" t="str">
            <v xml:space="preserve">  -----------------------</v>
          </cell>
        </row>
        <row r="161">
          <cell r="C161">
            <v>19790.7</v>
          </cell>
          <cell r="D161">
            <v>0</v>
          </cell>
          <cell r="E161">
            <v>2308.91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6120.74</v>
          </cell>
          <cell r="K161">
            <v>0</v>
          </cell>
          <cell r="L161">
            <v>0</v>
          </cell>
          <cell r="M161">
            <v>28220.35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2832.68</v>
          </cell>
          <cell r="T161">
            <v>0</v>
          </cell>
          <cell r="U161">
            <v>2832.68</v>
          </cell>
          <cell r="V161">
            <v>602.05999999999995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3434.74</v>
          </cell>
          <cell r="AI161">
            <v>24785.61</v>
          </cell>
          <cell r="AJ161">
            <v>420.38</v>
          </cell>
          <cell r="AK161">
            <v>756.68</v>
          </cell>
          <cell r="AL161">
            <v>1604.12</v>
          </cell>
          <cell r="AM161">
            <v>480.44</v>
          </cell>
        </row>
        <row r="163">
          <cell r="A163" t="str">
            <v>Departamento 4123 CDE SECRETARIA DE ATENCION P DISCAPACIDA</v>
          </cell>
        </row>
        <row r="164">
          <cell r="A164" t="str">
            <v>00276</v>
          </cell>
          <cell r="B164" t="str">
            <v>Mata Avila Jesus</v>
          </cell>
          <cell r="C164">
            <v>10275</v>
          </cell>
          <cell r="D164">
            <v>0</v>
          </cell>
          <cell r="E164">
            <v>1198.75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11473.75</v>
          </cell>
          <cell r="N164">
            <v>15</v>
          </cell>
          <cell r="O164">
            <v>1320.37</v>
          </cell>
          <cell r="P164">
            <v>0</v>
          </cell>
          <cell r="Q164">
            <v>0</v>
          </cell>
          <cell r="R164">
            <v>0</v>
          </cell>
          <cell r="S164">
            <v>887.84</v>
          </cell>
          <cell r="T164">
            <v>0</v>
          </cell>
          <cell r="U164">
            <v>887.84</v>
          </cell>
          <cell r="V164">
            <v>297.44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2520.65</v>
          </cell>
          <cell r="AI164">
            <v>8953.1</v>
          </cell>
          <cell r="AJ164">
            <v>207.9</v>
          </cell>
          <cell r="AK164">
            <v>374.22</v>
          </cell>
          <cell r="AL164">
            <v>798.34</v>
          </cell>
          <cell r="AM164">
            <v>237.6</v>
          </cell>
        </row>
        <row r="165">
          <cell r="A165" t="str">
            <v>Total Depto</v>
          </cell>
          <cell r="C165" t="str">
            <v xml:space="preserve">  -----------------------</v>
          </cell>
          <cell r="D165" t="str">
            <v xml:space="preserve">  -----------------------</v>
          </cell>
          <cell r="E165" t="str">
            <v xml:space="preserve">  -----------------------</v>
          </cell>
          <cell r="F165" t="str">
            <v xml:space="preserve">  -----------------------</v>
          </cell>
          <cell r="G165" t="str">
            <v xml:space="preserve">  -----------------------</v>
          </cell>
          <cell r="H165" t="str">
            <v xml:space="preserve">  -----------------------</v>
          </cell>
          <cell r="I165" t="str">
            <v xml:space="preserve">  -----------------------</v>
          </cell>
          <cell r="J165" t="str">
            <v xml:space="preserve">  -----------------------</v>
          </cell>
          <cell r="K165" t="str">
            <v xml:space="preserve">  -----------------------</v>
          </cell>
          <cell r="L165" t="str">
            <v xml:space="preserve">  -----------------------</v>
          </cell>
          <cell r="M165" t="str">
            <v xml:space="preserve">  -----------------------</v>
          </cell>
          <cell r="N165" t="str">
            <v xml:space="preserve">  -----------------------</v>
          </cell>
          <cell r="O165" t="str">
            <v xml:space="preserve">  -----------------------</v>
          </cell>
          <cell r="P165" t="str">
            <v xml:space="preserve">  -----------------------</v>
          </cell>
          <cell r="Q165" t="str">
            <v xml:space="preserve">  -----------------------</v>
          </cell>
          <cell r="R165" t="str">
            <v xml:space="preserve">  -----------------------</v>
          </cell>
          <cell r="S165" t="str">
            <v xml:space="preserve">  -----------------------</v>
          </cell>
          <cell r="T165" t="str">
            <v xml:space="preserve">  -----------------------</v>
          </cell>
          <cell r="U165" t="str">
            <v xml:space="preserve">  -----------------------</v>
          </cell>
          <cell r="V165" t="str">
            <v xml:space="preserve">  -----------------------</v>
          </cell>
          <cell r="W165" t="str">
            <v xml:space="preserve">  -----------------------</v>
          </cell>
          <cell r="X165" t="str">
            <v xml:space="preserve">  -----------------------</v>
          </cell>
          <cell r="Y165" t="str">
            <v xml:space="preserve">  -----------------------</v>
          </cell>
          <cell r="Z165" t="str">
            <v xml:space="preserve">  -----------------------</v>
          </cell>
          <cell r="AA165" t="str">
            <v xml:space="preserve">  -----------------------</v>
          </cell>
          <cell r="AB165" t="str">
            <v xml:space="preserve">  -----------------------</v>
          </cell>
          <cell r="AC165" t="str">
            <v xml:space="preserve">  -----------------------</v>
          </cell>
          <cell r="AD165" t="str">
            <v xml:space="preserve">  -----------------------</v>
          </cell>
          <cell r="AE165" t="str">
            <v xml:space="preserve">  -----------------------</v>
          </cell>
          <cell r="AF165" t="str">
            <v xml:space="preserve">  -----------------------</v>
          </cell>
          <cell r="AG165" t="str">
            <v xml:space="preserve">  -----------------------</v>
          </cell>
          <cell r="AH165" t="str">
            <v xml:space="preserve">  -----------------------</v>
          </cell>
          <cell r="AI165" t="str">
            <v xml:space="preserve">  -----------------------</v>
          </cell>
          <cell r="AJ165" t="str">
            <v xml:space="preserve">  -----------------------</v>
          </cell>
          <cell r="AK165" t="str">
            <v xml:space="preserve">  -----------------------</v>
          </cell>
          <cell r="AL165" t="str">
            <v xml:space="preserve">  -----------------------</v>
          </cell>
          <cell r="AM165" t="str">
            <v xml:space="preserve">  -----------------------</v>
          </cell>
        </row>
        <row r="166">
          <cell r="C166">
            <v>10275</v>
          </cell>
          <cell r="D166">
            <v>0</v>
          </cell>
          <cell r="E166">
            <v>1198.75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11473.75</v>
          </cell>
          <cell r="N166">
            <v>15</v>
          </cell>
          <cell r="O166">
            <v>1320.37</v>
          </cell>
          <cell r="P166">
            <v>0</v>
          </cell>
          <cell r="Q166">
            <v>0</v>
          </cell>
          <cell r="R166">
            <v>0</v>
          </cell>
          <cell r="S166">
            <v>887.84</v>
          </cell>
          <cell r="T166">
            <v>0</v>
          </cell>
          <cell r="U166">
            <v>887.84</v>
          </cell>
          <cell r="V166">
            <v>297.44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2520.65</v>
          </cell>
          <cell r="AI166">
            <v>8953.1</v>
          </cell>
          <cell r="AJ166">
            <v>207.9</v>
          </cell>
          <cell r="AK166">
            <v>374.22</v>
          </cell>
          <cell r="AL166">
            <v>798.34</v>
          </cell>
          <cell r="AM166">
            <v>237.6</v>
          </cell>
        </row>
        <row r="168">
          <cell r="A168" t="str">
            <v>Departamento 4221 COM MUN TONALA</v>
          </cell>
        </row>
        <row r="169">
          <cell r="A169" t="str">
            <v>00848</v>
          </cell>
          <cell r="B169" t="str">
            <v>Rivas Padilla Margarita</v>
          </cell>
          <cell r="C169">
            <v>9999.9</v>
          </cell>
          <cell r="D169">
            <v>0</v>
          </cell>
          <cell r="E169">
            <v>1166.6500000000001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6603.04</v>
          </cell>
          <cell r="K169">
            <v>0</v>
          </cell>
          <cell r="L169">
            <v>0</v>
          </cell>
          <cell r="M169">
            <v>17769.59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2124.1799999999998</v>
          </cell>
          <cell r="T169">
            <v>0</v>
          </cell>
          <cell r="U169">
            <v>2124.1799999999998</v>
          </cell>
          <cell r="V169">
            <v>474.94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2599.12</v>
          </cell>
          <cell r="AI169">
            <v>15170.47</v>
          </cell>
          <cell r="AJ169">
            <v>319.83999999999997</v>
          </cell>
          <cell r="AK169">
            <v>575.72</v>
          </cell>
          <cell r="AL169">
            <v>980.64</v>
          </cell>
          <cell r="AM169">
            <v>365.54</v>
          </cell>
        </row>
        <row r="170">
          <cell r="A170" t="str">
            <v>Total Depto</v>
          </cell>
          <cell r="C170" t="str">
            <v xml:space="preserve">  -----------------------</v>
          </cell>
          <cell r="D170" t="str">
            <v xml:space="preserve">  -----------------------</v>
          </cell>
          <cell r="E170" t="str">
            <v xml:space="preserve">  -----------------------</v>
          </cell>
          <cell r="F170" t="str">
            <v xml:space="preserve">  -----------------------</v>
          </cell>
          <cell r="G170" t="str">
            <v xml:space="preserve">  -----------------------</v>
          </cell>
          <cell r="H170" t="str">
            <v xml:space="preserve">  -----------------------</v>
          </cell>
          <cell r="I170" t="str">
            <v xml:space="preserve">  -----------------------</v>
          </cell>
          <cell r="J170" t="str">
            <v xml:space="preserve">  -----------------------</v>
          </cell>
          <cell r="K170" t="str">
            <v xml:space="preserve">  -----------------------</v>
          </cell>
          <cell r="L170" t="str">
            <v xml:space="preserve">  -----------------------</v>
          </cell>
          <cell r="M170" t="str">
            <v xml:space="preserve">  -----------------------</v>
          </cell>
          <cell r="N170" t="str">
            <v xml:space="preserve">  -----------------------</v>
          </cell>
          <cell r="O170" t="str">
            <v xml:space="preserve">  -----------------------</v>
          </cell>
          <cell r="P170" t="str">
            <v xml:space="preserve">  -----------------------</v>
          </cell>
          <cell r="Q170" t="str">
            <v xml:space="preserve">  -----------------------</v>
          </cell>
          <cell r="R170" t="str">
            <v xml:space="preserve">  -----------------------</v>
          </cell>
          <cell r="S170" t="str">
            <v xml:space="preserve">  -----------------------</v>
          </cell>
          <cell r="T170" t="str">
            <v xml:space="preserve">  -----------------------</v>
          </cell>
          <cell r="U170" t="str">
            <v xml:space="preserve">  -----------------------</v>
          </cell>
          <cell r="V170" t="str">
            <v xml:space="preserve">  -----------------------</v>
          </cell>
          <cell r="W170" t="str">
            <v xml:space="preserve">  -----------------------</v>
          </cell>
          <cell r="X170" t="str">
            <v xml:space="preserve">  -----------------------</v>
          </cell>
          <cell r="Y170" t="str">
            <v xml:space="preserve">  -----------------------</v>
          </cell>
          <cell r="Z170" t="str">
            <v xml:space="preserve">  -----------------------</v>
          </cell>
          <cell r="AA170" t="str">
            <v xml:space="preserve">  -----------------------</v>
          </cell>
          <cell r="AB170" t="str">
            <v xml:space="preserve">  -----------------------</v>
          </cell>
          <cell r="AC170" t="str">
            <v xml:space="preserve">  -----------------------</v>
          </cell>
          <cell r="AD170" t="str">
            <v xml:space="preserve">  -----------------------</v>
          </cell>
          <cell r="AE170" t="str">
            <v xml:space="preserve">  -----------------------</v>
          </cell>
          <cell r="AF170" t="str">
            <v xml:space="preserve">  -----------------------</v>
          </cell>
          <cell r="AG170" t="str">
            <v xml:space="preserve">  -----------------------</v>
          </cell>
          <cell r="AH170" t="str">
            <v xml:space="preserve">  -----------------------</v>
          </cell>
          <cell r="AI170" t="str">
            <v xml:space="preserve">  -----------------------</v>
          </cell>
          <cell r="AJ170" t="str">
            <v xml:space="preserve">  -----------------------</v>
          </cell>
          <cell r="AK170" t="str">
            <v xml:space="preserve">  -----------------------</v>
          </cell>
          <cell r="AL170" t="str">
            <v xml:space="preserve">  -----------------------</v>
          </cell>
          <cell r="AM170" t="str">
            <v xml:space="preserve">  -----------------------</v>
          </cell>
        </row>
        <row r="171">
          <cell r="C171">
            <v>9999.9</v>
          </cell>
          <cell r="D171">
            <v>0</v>
          </cell>
          <cell r="E171">
            <v>1166.6500000000001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6603.04</v>
          </cell>
          <cell r="K171">
            <v>0</v>
          </cell>
          <cell r="L171">
            <v>0</v>
          </cell>
          <cell r="M171">
            <v>17769.59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2124.1799999999998</v>
          </cell>
          <cell r="T171">
            <v>0</v>
          </cell>
          <cell r="U171">
            <v>2124.1799999999998</v>
          </cell>
          <cell r="V171">
            <v>474.94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2599.12</v>
          </cell>
          <cell r="AI171">
            <v>15170.47</v>
          </cell>
          <cell r="AJ171">
            <v>319.83999999999997</v>
          </cell>
          <cell r="AK171">
            <v>575.72</v>
          </cell>
          <cell r="AL171">
            <v>980.64</v>
          </cell>
          <cell r="AM171">
            <v>365.54</v>
          </cell>
        </row>
        <row r="173">
          <cell r="A173" t="str">
            <v>Departamento 4301 SECT MOVIMIENTO TERRITORIAL</v>
          </cell>
        </row>
        <row r="174">
          <cell r="A174" t="str">
            <v>00015</v>
          </cell>
          <cell r="B174" t="str">
            <v>López Hueso Tayde Lucina</v>
          </cell>
          <cell r="C174">
            <v>14409</v>
          </cell>
          <cell r="D174">
            <v>0</v>
          </cell>
          <cell r="E174">
            <v>1681.05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16090.05</v>
          </cell>
          <cell r="N174">
            <v>15</v>
          </cell>
          <cell r="O174">
            <v>4039.28</v>
          </cell>
          <cell r="P174">
            <v>0</v>
          </cell>
          <cell r="Q174">
            <v>0</v>
          </cell>
          <cell r="R174">
            <v>0</v>
          </cell>
          <cell r="S174">
            <v>1655.56</v>
          </cell>
          <cell r="T174">
            <v>0</v>
          </cell>
          <cell r="U174">
            <v>1655.56</v>
          </cell>
          <cell r="V174">
            <v>430.04</v>
          </cell>
          <cell r="W174">
            <v>1000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91.15</v>
          </cell>
          <cell r="AG174">
            <v>0</v>
          </cell>
          <cell r="AH174">
            <v>7231.03</v>
          </cell>
          <cell r="AI174">
            <v>8859.02</v>
          </cell>
          <cell r="AJ174">
            <v>291.54000000000002</v>
          </cell>
          <cell r="AK174">
            <v>524.76</v>
          </cell>
          <cell r="AL174">
            <v>934.54</v>
          </cell>
          <cell r="AM174">
            <v>333.18</v>
          </cell>
        </row>
        <row r="175">
          <cell r="A175" t="str">
            <v>Total Depto</v>
          </cell>
          <cell r="C175" t="str">
            <v xml:space="preserve">  -----------------------</v>
          </cell>
          <cell r="D175" t="str">
            <v xml:space="preserve">  -----------------------</v>
          </cell>
          <cell r="E175" t="str">
            <v xml:space="preserve">  -----------------------</v>
          </cell>
          <cell r="F175" t="str">
            <v xml:space="preserve">  -----------------------</v>
          </cell>
          <cell r="G175" t="str">
            <v xml:space="preserve">  -----------------------</v>
          </cell>
          <cell r="H175" t="str">
            <v xml:space="preserve">  -----------------------</v>
          </cell>
          <cell r="I175" t="str">
            <v xml:space="preserve">  -----------------------</v>
          </cell>
          <cell r="J175" t="str">
            <v xml:space="preserve">  -----------------------</v>
          </cell>
          <cell r="K175" t="str">
            <v xml:space="preserve">  -----------------------</v>
          </cell>
          <cell r="L175" t="str">
            <v xml:space="preserve">  -----------------------</v>
          </cell>
          <cell r="M175" t="str">
            <v xml:space="preserve">  -----------------------</v>
          </cell>
          <cell r="N175" t="str">
            <v xml:space="preserve">  -----------------------</v>
          </cell>
          <cell r="O175" t="str">
            <v xml:space="preserve">  -----------------------</v>
          </cell>
          <cell r="P175" t="str">
            <v xml:space="preserve">  -----------------------</v>
          </cell>
          <cell r="Q175" t="str">
            <v xml:space="preserve">  -----------------------</v>
          </cell>
          <cell r="R175" t="str">
            <v xml:space="preserve">  -----------------------</v>
          </cell>
          <cell r="S175" t="str">
            <v xml:space="preserve">  -----------------------</v>
          </cell>
          <cell r="T175" t="str">
            <v xml:space="preserve">  -----------------------</v>
          </cell>
          <cell r="U175" t="str">
            <v xml:space="preserve">  -----------------------</v>
          </cell>
          <cell r="V175" t="str">
            <v xml:space="preserve">  -----------------------</v>
          </cell>
          <cell r="W175" t="str">
            <v xml:space="preserve">  -----------------------</v>
          </cell>
          <cell r="X175" t="str">
            <v xml:space="preserve">  -----------------------</v>
          </cell>
          <cell r="Y175" t="str">
            <v xml:space="preserve">  -----------------------</v>
          </cell>
          <cell r="Z175" t="str">
            <v xml:space="preserve">  -----------------------</v>
          </cell>
          <cell r="AA175" t="str">
            <v xml:space="preserve">  -----------------------</v>
          </cell>
          <cell r="AB175" t="str">
            <v xml:space="preserve">  -----------------------</v>
          </cell>
          <cell r="AC175" t="str">
            <v xml:space="preserve">  -----------------------</v>
          </cell>
          <cell r="AD175" t="str">
            <v xml:space="preserve">  -----------------------</v>
          </cell>
          <cell r="AE175" t="str">
            <v xml:space="preserve">  -----------------------</v>
          </cell>
          <cell r="AF175" t="str">
            <v xml:space="preserve">  -----------------------</v>
          </cell>
          <cell r="AG175" t="str">
            <v xml:space="preserve">  -----------------------</v>
          </cell>
          <cell r="AH175" t="str">
            <v xml:space="preserve">  -----------------------</v>
          </cell>
          <cell r="AI175" t="str">
            <v xml:space="preserve">  -----------------------</v>
          </cell>
          <cell r="AJ175" t="str">
            <v xml:space="preserve">  -----------------------</v>
          </cell>
          <cell r="AK175" t="str">
            <v xml:space="preserve">  -----------------------</v>
          </cell>
          <cell r="AL175" t="str">
            <v xml:space="preserve">  -----------------------</v>
          </cell>
          <cell r="AM175" t="str">
            <v xml:space="preserve">  -----------------------</v>
          </cell>
        </row>
        <row r="176">
          <cell r="C176">
            <v>14409</v>
          </cell>
          <cell r="D176">
            <v>0</v>
          </cell>
          <cell r="E176">
            <v>1681.05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16090.05</v>
          </cell>
          <cell r="N176">
            <v>15</v>
          </cell>
          <cell r="O176">
            <v>4039.28</v>
          </cell>
          <cell r="P176">
            <v>0</v>
          </cell>
          <cell r="Q176">
            <v>0</v>
          </cell>
          <cell r="R176">
            <v>0</v>
          </cell>
          <cell r="S176">
            <v>1655.56</v>
          </cell>
          <cell r="T176">
            <v>0</v>
          </cell>
          <cell r="U176">
            <v>1655.56</v>
          </cell>
          <cell r="V176">
            <v>430.04</v>
          </cell>
          <cell r="W176">
            <v>1000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91.15</v>
          </cell>
          <cell r="AG176">
            <v>0</v>
          </cell>
          <cell r="AH176">
            <v>7231.03</v>
          </cell>
          <cell r="AI176">
            <v>8859.02</v>
          </cell>
          <cell r="AJ176">
            <v>291.54000000000002</v>
          </cell>
          <cell r="AK176">
            <v>524.76</v>
          </cell>
          <cell r="AL176">
            <v>934.54</v>
          </cell>
          <cell r="AM176">
            <v>333.18</v>
          </cell>
        </row>
        <row r="178">
          <cell r="A178" t="str">
            <v>Departamento 4303 SECT FRENTE JUVENIL REVOLUCIONARIO</v>
          </cell>
        </row>
        <row r="179">
          <cell r="A179" t="str">
            <v>00858</v>
          </cell>
          <cell r="B179" t="str">
            <v>Chavez Mora Jesus Armando</v>
          </cell>
          <cell r="C179">
            <v>6000</v>
          </cell>
          <cell r="D179">
            <v>0</v>
          </cell>
          <cell r="E179">
            <v>700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2139.6999999999998</v>
          </cell>
          <cell r="K179">
            <v>0</v>
          </cell>
          <cell r="L179">
            <v>0</v>
          </cell>
          <cell r="M179">
            <v>8839.7000000000007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615.22</v>
          </cell>
          <cell r="T179">
            <v>0</v>
          </cell>
          <cell r="U179">
            <v>615.22</v>
          </cell>
          <cell r="V179">
            <v>220.62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835.84</v>
          </cell>
          <cell r="AI179">
            <v>8003.86</v>
          </cell>
          <cell r="AJ179">
            <v>159.47999999999999</v>
          </cell>
          <cell r="AK179">
            <v>287.06</v>
          </cell>
          <cell r="AL179">
            <v>719.48</v>
          </cell>
          <cell r="AM179">
            <v>182.26</v>
          </cell>
        </row>
        <row r="180">
          <cell r="A180" t="str">
            <v>00859</v>
          </cell>
          <cell r="B180" t="str">
            <v>Cisneros Gabriel Juan Fernando</v>
          </cell>
          <cell r="C180">
            <v>6000</v>
          </cell>
          <cell r="D180">
            <v>0</v>
          </cell>
          <cell r="E180">
            <v>700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2139.6999999999998</v>
          </cell>
          <cell r="K180">
            <v>0</v>
          </cell>
          <cell r="L180">
            <v>0</v>
          </cell>
          <cell r="M180">
            <v>8839.7000000000007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615.22</v>
          </cell>
          <cell r="T180">
            <v>0</v>
          </cell>
          <cell r="U180">
            <v>615.22</v>
          </cell>
          <cell r="V180">
            <v>220.62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835.84</v>
          </cell>
          <cell r="AI180">
            <v>8003.86</v>
          </cell>
          <cell r="AJ180">
            <v>159.47999999999999</v>
          </cell>
          <cell r="AK180">
            <v>287.06</v>
          </cell>
          <cell r="AL180">
            <v>719.48</v>
          </cell>
          <cell r="AM180">
            <v>182.26</v>
          </cell>
        </row>
        <row r="181">
          <cell r="A181" t="str">
            <v>Total Depto</v>
          </cell>
          <cell r="C181" t="str">
            <v xml:space="preserve">  -----------------------</v>
          </cell>
          <cell r="D181" t="str">
            <v xml:space="preserve">  -----------------------</v>
          </cell>
          <cell r="E181" t="str">
            <v xml:space="preserve">  -----------------------</v>
          </cell>
          <cell r="F181" t="str">
            <v xml:space="preserve">  -----------------------</v>
          </cell>
          <cell r="G181" t="str">
            <v xml:space="preserve">  -----------------------</v>
          </cell>
          <cell r="H181" t="str">
            <v xml:space="preserve">  -----------------------</v>
          </cell>
          <cell r="I181" t="str">
            <v xml:space="preserve">  -----------------------</v>
          </cell>
          <cell r="J181" t="str">
            <v xml:space="preserve">  -----------------------</v>
          </cell>
          <cell r="K181" t="str">
            <v xml:space="preserve">  -----------------------</v>
          </cell>
          <cell r="L181" t="str">
            <v xml:space="preserve">  -----------------------</v>
          </cell>
          <cell r="M181" t="str">
            <v xml:space="preserve">  -----------------------</v>
          </cell>
          <cell r="N181" t="str">
            <v xml:space="preserve">  -----------------------</v>
          </cell>
          <cell r="O181" t="str">
            <v xml:space="preserve">  -----------------------</v>
          </cell>
          <cell r="P181" t="str">
            <v xml:space="preserve">  -----------------------</v>
          </cell>
          <cell r="Q181" t="str">
            <v xml:space="preserve">  -----------------------</v>
          </cell>
          <cell r="R181" t="str">
            <v xml:space="preserve">  -----------------------</v>
          </cell>
          <cell r="S181" t="str">
            <v xml:space="preserve">  -----------------------</v>
          </cell>
          <cell r="T181" t="str">
            <v xml:space="preserve">  -----------------------</v>
          </cell>
          <cell r="U181" t="str">
            <v xml:space="preserve">  -----------------------</v>
          </cell>
          <cell r="V181" t="str">
            <v xml:space="preserve">  -----------------------</v>
          </cell>
          <cell r="W181" t="str">
            <v xml:space="preserve">  -----------------------</v>
          </cell>
          <cell r="X181" t="str">
            <v xml:space="preserve">  -----------------------</v>
          </cell>
          <cell r="Y181" t="str">
            <v xml:space="preserve">  -----------------------</v>
          </cell>
          <cell r="Z181" t="str">
            <v xml:space="preserve">  -----------------------</v>
          </cell>
          <cell r="AA181" t="str">
            <v xml:space="preserve">  -----------------------</v>
          </cell>
          <cell r="AB181" t="str">
            <v xml:space="preserve">  -----------------------</v>
          </cell>
          <cell r="AC181" t="str">
            <v xml:space="preserve">  -----------------------</v>
          </cell>
          <cell r="AD181" t="str">
            <v xml:space="preserve">  -----------------------</v>
          </cell>
          <cell r="AE181" t="str">
            <v xml:space="preserve">  -----------------------</v>
          </cell>
          <cell r="AF181" t="str">
            <v xml:space="preserve">  -----------------------</v>
          </cell>
          <cell r="AG181" t="str">
            <v xml:space="preserve">  -----------------------</v>
          </cell>
          <cell r="AH181" t="str">
            <v xml:space="preserve">  -----------------------</v>
          </cell>
          <cell r="AI181" t="str">
            <v xml:space="preserve">  -----------------------</v>
          </cell>
          <cell r="AJ181" t="str">
            <v xml:space="preserve">  -----------------------</v>
          </cell>
          <cell r="AK181" t="str">
            <v xml:space="preserve">  -----------------------</v>
          </cell>
          <cell r="AL181" t="str">
            <v xml:space="preserve">  -----------------------</v>
          </cell>
          <cell r="AM181" t="str">
            <v xml:space="preserve">  -----------------------</v>
          </cell>
        </row>
        <row r="182">
          <cell r="C182">
            <v>12000</v>
          </cell>
          <cell r="D182">
            <v>0</v>
          </cell>
          <cell r="E182">
            <v>1400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4279.3999999999996</v>
          </cell>
          <cell r="K182">
            <v>0</v>
          </cell>
          <cell r="L182">
            <v>0</v>
          </cell>
          <cell r="M182">
            <v>17679.400000000001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1230.44</v>
          </cell>
          <cell r="T182">
            <v>0</v>
          </cell>
          <cell r="U182">
            <v>1230.44</v>
          </cell>
          <cell r="V182">
            <v>441.24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1671.68</v>
          </cell>
          <cell r="AI182">
            <v>16007.72</v>
          </cell>
          <cell r="AJ182">
            <v>318.95999999999998</v>
          </cell>
          <cell r="AK182">
            <v>574.12</v>
          </cell>
          <cell r="AL182">
            <v>1438.96</v>
          </cell>
          <cell r="AM182">
            <v>364.52</v>
          </cell>
        </row>
        <row r="184">
          <cell r="A184" t="str">
            <v>Departamento 4501 ORG CNC</v>
          </cell>
        </row>
        <row r="185">
          <cell r="A185" t="str">
            <v>00091</v>
          </cell>
          <cell r="B185" t="str">
            <v>Gonzalez Hernandez Javier</v>
          </cell>
          <cell r="C185">
            <v>4251</v>
          </cell>
          <cell r="D185">
            <v>0</v>
          </cell>
          <cell r="E185">
            <v>495.95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4746.95</v>
          </cell>
          <cell r="N185">
            <v>0</v>
          </cell>
          <cell r="O185">
            <v>0</v>
          </cell>
          <cell r="P185">
            <v>0</v>
          </cell>
          <cell r="Q185">
            <v>-377.42</v>
          </cell>
          <cell r="R185">
            <v>-133.86000000000001</v>
          </cell>
          <cell r="S185">
            <v>243.58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-133.86000000000001</v>
          </cell>
          <cell r="AI185">
            <v>4880.8100000000004</v>
          </cell>
          <cell r="AJ185">
            <v>116.72</v>
          </cell>
          <cell r="AK185">
            <v>210.12</v>
          </cell>
          <cell r="AL185">
            <v>665.22</v>
          </cell>
          <cell r="AM185">
            <v>98.3</v>
          </cell>
        </row>
        <row r="186">
          <cell r="A186" t="str">
            <v>00096</v>
          </cell>
          <cell r="B186" t="str">
            <v>Sanchez Sanchez Micaela</v>
          </cell>
          <cell r="C186">
            <v>4251</v>
          </cell>
          <cell r="D186">
            <v>0</v>
          </cell>
          <cell r="E186">
            <v>495.95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4746.95</v>
          </cell>
          <cell r="N186">
            <v>0</v>
          </cell>
          <cell r="O186">
            <v>0</v>
          </cell>
          <cell r="P186">
            <v>0</v>
          </cell>
          <cell r="Q186">
            <v>-377.42</v>
          </cell>
          <cell r="R186">
            <v>-133.86000000000001</v>
          </cell>
          <cell r="S186">
            <v>243.58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-133.86000000000001</v>
          </cell>
          <cell r="AI186">
            <v>4880.8100000000004</v>
          </cell>
          <cell r="AJ186">
            <v>116.72</v>
          </cell>
          <cell r="AK186">
            <v>210.12</v>
          </cell>
          <cell r="AL186">
            <v>665.22</v>
          </cell>
          <cell r="AM186">
            <v>98.3</v>
          </cell>
        </row>
        <row r="187">
          <cell r="A187" t="str">
            <v>00849</v>
          </cell>
          <cell r="B187" t="str">
            <v>Chavira Vargas Jose Trinidad</v>
          </cell>
          <cell r="C187">
            <v>6600</v>
          </cell>
          <cell r="D187">
            <v>0</v>
          </cell>
          <cell r="E187">
            <v>770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2105.1</v>
          </cell>
          <cell r="K187">
            <v>0</v>
          </cell>
          <cell r="L187">
            <v>0</v>
          </cell>
          <cell r="M187">
            <v>9475.1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676.74</v>
          </cell>
          <cell r="T187">
            <v>0</v>
          </cell>
          <cell r="U187">
            <v>676.74</v>
          </cell>
          <cell r="V187">
            <v>238.9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915.64</v>
          </cell>
          <cell r="AI187">
            <v>8559.4599999999991</v>
          </cell>
          <cell r="AJ187">
            <v>171</v>
          </cell>
          <cell r="AK187">
            <v>307.8</v>
          </cell>
          <cell r="AL187">
            <v>738.24</v>
          </cell>
          <cell r="AM187">
            <v>195.44</v>
          </cell>
        </row>
        <row r="188">
          <cell r="A188" t="str">
            <v>00853</v>
          </cell>
          <cell r="B188" t="str">
            <v>Ayala Rodriguez Eliazer</v>
          </cell>
          <cell r="C188">
            <v>12000</v>
          </cell>
          <cell r="D188">
            <v>0</v>
          </cell>
          <cell r="E188">
            <v>1400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8000</v>
          </cell>
          <cell r="K188">
            <v>0</v>
          </cell>
          <cell r="L188">
            <v>0</v>
          </cell>
          <cell r="M188">
            <v>21400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2849.8</v>
          </cell>
          <cell r="T188">
            <v>0</v>
          </cell>
          <cell r="U188">
            <v>2849.8</v>
          </cell>
          <cell r="V188">
            <v>578.52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3428.32</v>
          </cell>
          <cell r="AI188">
            <v>17971.68</v>
          </cell>
          <cell r="AJ188">
            <v>385.18</v>
          </cell>
          <cell r="AK188">
            <v>693.32</v>
          </cell>
          <cell r="AL188">
            <v>1087.04</v>
          </cell>
          <cell r="AM188">
            <v>440.2</v>
          </cell>
        </row>
        <row r="189">
          <cell r="A189" t="str">
            <v>00871</v>
          </cell>
          <cell r="B189" t="str">
            <v>Gonzalez Vizcaino Maria Lucia</v>
          </cell>
          <cell r="C189">
            <v>9999.9</v>
          </cell>
          <cell r="D189">
            <v>0</v>
          </cell>
          <cell r="E189">
            <v>1166.6500000000001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1110.8399999999999</v>
          </cell>
          <cell r="K189">
            <v>0</v>
          </cell>
          <cell r="L189">
            <v>0</v>
          </cell>
          <cell r="M189">
            <v>12277.39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1023.1</v>
          </cell>
          <cell r="T189">
            <v>0</v>
          </cell>
          <cell r="U189">
            <v>1023.1</v>
          </cell>
          <cell r="V189">
            <v>319.92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1343.02</v>
          </cell>
          <cell r="AI189">
            <v>10934.37</v>
          </cell>
          <cell r="AJ189">
            <v>222.1</v>
          </cell>
          <cell r="AK189">
            <v>399.78</v>
          </cell>
          <cell r="AL189">
            <v>821.46</v>
          </cell>
          <cell r="AM189">
            <v>253.84</v>
          </cell>
        </row>
        <row r="190">
          <cell r="A190" t="str">
            <v>Total Depto</v>
          </cell>
          <cell r="C190" t="str">
            <v xml:space="preserve">  -----------------------</v>
          </cell>
          <cell r="D190" t="str">
            <v xml:space="preserve">  -----------------------</v>
          </cell>
          <cell r="E190" t="str">
            <v xml:space="preserve">  -----------------------</v>
          </cell>
          <cell r="F190" t="str">
            <v xml:space="preserve">  -----------------------</v>
          </cell>
          <cell r="G190" t="str">
            <v xml:space="preserve">  -----------------------</v>
          </cell>
          <cell r="H190" t="str">
            <v xml:space="preserve">  -----------------------</v>
          </cell>
          <cell r="I190" t="str">
            <v xml:space="preserve">  -----------------------</v>
          </cell>
          <cell r="J190" t="str">
            <v xml:space="preserve">  -----------------------</v>
          </cell>
          <cell r="K190" t="str">
            <v xml:space="preserve">  -----------------------</v>
          </cell>
          <cell r="L190" t="str">
            <v xml:space="preserve">  -----------------------</v>
          </cell>
          <cell r="M190" t="str">
            <v xml:space="preserve">  -----------------------</v>
          </cell>
          <cell r="N190" t="str">
            <v xml:space="preserve">  -----------------------</v>
          </cell>
          <cell r="O190" t="str">
            <v xml:space="preserve">  -----------------------</v>
          </cell>
          <cell r="P190" t="str">
            <v xml:space="preserve">  -----------------------</v>
          </cell>
          <cell r="Q190" t="str">
            <v xml:space="preserve">  -----------------------</v>
          </cell>
          <cell r="R190" t="str">
            <v xml:space="preserve">  -----------------------</v>
          </cell>
          <cell r="S190" t="str">
            <v xml:space="preserve">  -----------------------</v>
          </cell>
          <cell r="T190" t="str">
            <v xml:space="preserve">  -----------------------</v>
          </cell>
          <cell r="U190" t="str">
            <v xml:space="preserve">  -----------------------</v>
          </cell>
          <cell r="V190" t="str">
            <v xml:space="preserve">  -----------------------</v>
          </cell>
          <cell r="W190" t="str">
            <v xml:space="preserve">  -----------------------</v>
          </cell>
          <cell r="X190" t="str">
            <v xml:space="preserve">  -----------------------</v>
          </cell>
          <cell r="Y190" t="str">
            <v xml:space="preserve">  -----------------------</v>
          </cell>
          <cell r="Z190" t="str">
            <v xml:space="preserve">  -----------------------</v>
          </cell>
          <cell r="AA190" t="str">
            <v xml:space="preserve">  -----------------------</v>
          </cell>
          <cell r="AB190" t="str">
            <v xml:space="preserve">  -----------------------</v>
          </cell>
          <cell r="AC190" t="str">
            <v xml:space="preserve">  -----------------------</v>
          </cell>
          <cell r="AD190" t="str">
            <v xml:space="preserve">  -----------------------</v>
          </cell>
          <cell r="AE190" t="str">
            <v xml:space="preserve">  -----------------------</v>
          </cell>
          <cell r="AF190" t="str">
            <v xml:space="preserve">  -----------------------</v>
          </cell>
          <cell r="AG190" t="str">
            <v xml:space="preserve">  -----------------------</v>
          </cell>
          <cell r="AH190" t="str">
            <v xml:space="preserve">  -----------------------</v>
          </cell>
          <cell r="AI190" t="str">
            <v xml:space="preserve">  -----------------------</v>
          </cell>
          <cell r="AJ190" t="str">
            <v xml:space="preserve">  -----------------------</v>
          </cell>
          <cell r="AK190" t="str">
            <v xml:space="preserve">  -----------------------</v>
          </cell>
          <cell r="AL190" t="str">
            <v xml:space="preserve">  -----------------------</v>
          </cell>
          <cell r="AM190" t="str">
            <v xml:space="preserve">  -----------------------</v>
          </cell>
        </row>
        <row r="191">
          <cell r="C191">
            <v>37101.9</v>
          </cell>
          <cell r="D191">
            <v>0</v>
          </cell>
          <cell r="E191">
            <v>4328.55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11215.94</v>
          </cell>
          <cell r="K191">
            <v>0</v>
          </cell>
          <cell r="L191">
            <v>0</v>
          </cell>
          <cell r="M191">
            <v>52646.39</v>
          </cell>
          <cell r="N191">
            <v>0</v>
          </cell>
          <cell r="O191">
            <v>0</v>
          </cell>
          <cell r="P191">
            <v>0</v>
          </cell>
          <cell r="Q191">
            <v>-754.84</v>
          </cell>
          <cell r="R191">
            <v>-267.72000000000003</v>
          </cell>
          <cell r="S191">
            <v>5036.8</v>
          </cell>
          <cell r="T191">
            <v>0</v>
          </cell>
          <cell r="U191">
            <v>4549.6400000000003</v>
          </cell>
          <cell r="V191">
            <v>1137.3399999999999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5419.26</v>
          </cell>
          <cell r="AI191">
            <v>47227.13</v>
          </cell>
          <cell r="AJ191">
            <v>1011.72</v>
          </cell>
          <cell r="AK191">
            <v>1821.14</v>
          </cell>
          <cell r="AL191">
            <v>3977.18</v>
          </cell>
          <cell r="AM191">
            <v>1086.08</v>
          </cell>
        </row>
        <row r="193">
          <cell r="A193" t="str">
            <v>Departamento 4502 ORG CNOP</v>
          </cell>
        </row>
        <row r="194">
          <cell r="A194" t="str">
            <v>00781</v>
          </cell>
          <cell r="B194" t="str">
            <v>Hernandez Diaz Genesis</v>
          </cell>
          <cell r="C194">
            <v>6384</v>
          </cell>
          <cell r="D194">
            <v>0</v>
          </cell>
          <cell r="E194">
            <v>744.8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7128.8</v>
          </cell>
          <cell r="N194">
            <v>0</v>
          </cell>
          <cell r="O194">
            <v>0</v>
          </cell>
          <cell r="P194">
            <v>2542.67</v>
          </cell>
          <cell r="Q194">
            <v>-250.2</v>
          </cell>
          <cell r="R194">
            <v>0</v>
          </cell>
          <cell r="S194">
            <v>424.2</v>
          </cell>
          <cell r="T194">
            <v>0</v>
          </cell>
          <cell r="U194">
            <v>174</v>
          </cell>
          <cell r="V194">
            <v>175.32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2891.99</v>
          </cell>
          <cell r="AI194">
            <v>4236.8100000000004</v>
          </cell>
          <cell r="AJ194">
            <v>129.16</v>
          </cell>
          <cell r="AK194">
            <v>232.5</v>
          </cell>
          <cell r="AL194">
            <v>677.64</v>
          </cell>
          <cell r="AM194">
            <v>147.62</v>
          </cell>
        </row>
        <row r="195">
          <cell r="A195" t="str">
            <v>00881</v>
          </cell>
          <cell r="B195" t="str">
            <v>Vazquez Ochoa Ismael Isaac</v>
          </cell>
          <cell r="C195">
            <v>9999.9</v>
          </cell>
          <cell r="D195">
            <v>0</v>
          </cell>
          <cell r="E195">
            <v>1166.6500000000001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10000.1</v>
          </cell>
          <cell r="K195">
            <v>0</v>
          </cell>
          <cell r="L195">
            <v>0</v>
          </cell>
          <cell r="M195">
            <v>21166.65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2849.8</v>
          </cell>
          <cell r="T195">
            <v>0</v>
          </cell>
          <cell r="U195">
            <v>2849.8</v>
          </cell>
          <cell r="V195">
            <v>570.78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3420.58</v>
          </cell>
          <cell r="AI195">
            <v>17746.07</v>
          </cell>
          <cell r="AJ195">
            <v>380.3</v>
          </cell>
          <cell r="AK195">
            <v>684.54</v>
          </cell>
          <cell r="AL195">
            <v>1079.0999999999999</v>
          </cell>
          <cell r="AM195">
            <v>434.62</v>
          </cell>
        </row>
        <row r="196">
          <cell r="A196" t="str">
            <v>Total Depto</v>
          </cell>
          <cell r="C196" t="str">
            <v xml:space="preserve">  -----------------------</v>
          </cell>
          <cell r="D196" t="str">
            <v xml:space="preserve">  -----------------------</v>
          </cell>
          <cell r="E196" t="str">
            <v xml:space="preserve">  -----------------------</v>
          </cell>
          <cell r="F196" t="str">
            <v xml:space="preserve">  -----------------------</v>
          </cell>
          <cell r="G196" t="str">
            <v xml:space="preserve">  -----------------------</v>
          </cell>
          <cell r="H196" t="str">
            <v xml:space="preserve">  -----------------------</v>
          </cell>
          <cell r="I196" t="str">
            <v xml:space="preserve">  -----------------------</v>
          </cell>
          <cell r="J196" t="str">
            <v xml:space="preserve">  -----------------------</v>
          </cell>
          <cell r="K196" t="str">
            <v xml:space="preserve">  -----------------------</v>
          </cell>
          <cell r="L196" t="str">
            <v xml:space="preserve">  -----------------------</v>
          </cell>
          <cell r="M196" t="str">
            <v xml:space="preserve">  -----------------------</v>
          </cell>
          <cell r="N196" t="str">
            <v xml:space="preserve">  -----------------------</v>
          </cell>
          <cell r="O196" t="str">
            <v xml:space="preserve">  -----------------------</v>
          </cell>
          <cell r="P196" t="str">
            <v xml:space="preserve">  -----------------------</v>
          </cell>
          <cell r="Q196" t="str">
            <v xml:space="preserve">  -----------------------</v>
          </cell>
          <cell r="R196" t="str">
            <v xml:space="preserve">  -----------------------</v>
          </cell>
          <cell r="S196" t="str">
            <v xml:space="preserve">  -----------------------</v>
          </cell>
          <cell r="T196" t="str">
            <v xml:space="preserve">  -----------------------</v>
          </cell>
          <cell r="U196" t="str">
            <v xml:space="preserve">  -----------------------</v>
          </cell>
          <cell r="V196" t="str">
            <v xml:space="preserve">  -----------------------</v>
          </cell>
          <cell r="W196" t="str">
            <v xml:space="preserve">  -----------------------</v>
          </cell>
          <cell r="X196" t="str">
            <v xml:space="preserve">  -----------------------</v>
          </cell>
          <cell r="Y196" t="str">
            <v xml:space="preserve">  -----------------------</v>
          </cell>
          <cell r="Z196" t="str">
            <v xml:space="preserve">  -----------------------</v>
          </cell>
          <cell r="AA196" t="str">
            <v xml:space="preserve">  -----------------------</v>
          </cell>
          <cell r="AB196" t="str">
            <v xml:space="preserve">  -----------------------</v>
          </cell>
          <cell r="AC196" t="str">
            <v xml:space="preserve">  -----------------------</v>
          </cell>
          <cell r="AD196" t="str">
            <v xml:space="preserve">  -----------------------</v>
          </cell>
          <cell r="AE196" t="str">
            <v xml:space="preserve">  -----------------------</v>
          </cell>
          <cell r="AF196" t="str">
            <v xml:space="preserve">  -----------------------</v>
          </cell>
          <cell r="AG196" t="str">
            <v xml:space="preserve">  -----------------------</v>
          </cell>
          <cell r="AH196" t="str">
            <v xml:space="preserve">  -----------------------</v>
          </cell>
          <cell r="AI196" t="str">
            <v xml:space="preserve">  -----------------------</v>
          </cell>
          <cell r="AJ196" t="str">
            <v xml:space="preserve">  -----------------------</v>
          </cell>
          <cell r="AK196" t="str">
            <v xml:space="preserve">  -----------------------</v>
          </cell>
          <cell r="AL196" t="str">
            <v xml:space="preserve">  -----------------------</v>
          </cell>
          <cell r="AM196" t="str">
            <v xml:space="preserve">  -----------------------</v>
          </cell>
        </row>
        <row r="197">
          <cell r="C197">
            <v>16383.9</v>
          </cell>
          <cell r="D197">
            <v>0</v>
          </cell>
          <cell r="E197">
            <v>1911.45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10000.1</v>
          </cell>
          <cell r="K197">
            <v>0</v>
          </cell>
          <cell r="L197">
            <v>0</v>
          </cell>
          <cell r="M197">
            <v>28295.45</v>
          </cell>
          <cell r="N197">
            <v>0</v>
          </cell>
          <cell r="O197">
            <v>0</v>
          </cell>
          <cell r="P197">
            <v>2542.67</v>
          </cell>
          <cell r="Q197">
            <v>-250.2</v>
          </cell>
          <cell r="R197">
            <v>0</v>
          </cell>
          <cell r="S197">
            <v>3274</v>
          </cell>
          <cell r="T197">
            <v>0</v>
          </cell>
          <cell r="U197">
            <v>3023.8</v>
          </cell>
          <cell r="V197">
            <v>746.1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6312.57</v>
          </cell>
          <cell r="AI197">
            <v>21982.880000000001</v>
          </cell>
          <cell r="AJ197">
            <v>509.46</v>
          </cell>
          <cell r="AK197">
            <v>917.04</v>
          </cell>
          <cell r="AL197">
            <v>1756.74</v>
          </cell>
          <cell r="AM197">
            <v>582.24</v>
          </cell>
        </row>
        <row r="199">
          <cell r="A199" t="str">
            <v>Departamento 4712 COM MUN ZAPOPAN</v>
          </cell>
        </row>
        <row r="200">
          <cell r="A200" t="str">
            <v>00850</v>
          </cell>
          <cell r="B200" t="str">
            <v>Becerra Iñiguez Julio Ricardo</v>
          </cell>
          <cell r="C200">
            <v>4251</v>
          </cell>
          <cell r="D200">
            <v>0</v>
          </cell>
          <cell r="E200">
            <v>495.95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4746.95</v>
          </cell>
          <cell r="N200">
            <v>0</v>
          </cell>
          <cell r="O200">
            <v>0</v>
          </cell>
          <cell r="P200">
            <v>0</v>
          </cell>
          <cell r="Q200">
            <v>-377.42</v>
          </cell>
          <cell r="R200">
            <v>-133.86000000000001</v>
          </cell>
          <cell r="S200">
            <v>243.58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-133.86000000000001</v>
          </cell>
          <cell r="AI200">
            <v>4880.8100000000004</v>
          </cell>
          <cell r="AJ200">
            <v>116.72</v>
          </cell>
          <cell r="AK200">
            <v>210.12</v>
          </cell>
          <cell r="AL200">
            <v>665.22</v>
          </cell>
          <cell r="AM200">
            <v>98.3</v>
          </cell>
        </row>
        <row r="201">
          <cell r="A201" t="str">
            <v>00875</v>
          </cell>
          <cell r="B201" t="str">
            <v>Sanchez Parrilla Daniel Trinidad</v>
          </cell>
          <cell r="C201">
            <v>3000</v>
          </cell>
          <cell r="D201">
            <v>0</v>
          </cell>
          <cell r="E201">
            <v>0</v>
          </cell>
          <cell r="F201">
            <v>0</v>
          </cell>
          <cell r="G201">
            <v>380</v>
          </cell>
          <cell r="H201">
            <v>2027.4</v>
          </cell>
          <cell r="I201">
            <v>0</v>
          </cell>
          <cell r="J201">
            <v>1000</v>
          </cell>
          <cell r="K201">
            <v>0</v>
          </cell>
          <cell r="L201">
            <v>0</v>
          </cell>
          <cell r="M201">
            <v>6407.4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300.01</v>
          </cell>
          <cell r="T201">
            <v>0</v>
          </cell>
          <cell r="U201">
            <v>300.01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300.01</v>
          </cell>
          <cell r="AI201">
            <v>6107.39</v>
          </cell>
          <cell r="AJ201">
            <v>78.5</v>
          </cell>
          <cell r="AK201">
            <v>141.30000000000001</v>
          </cell>
          <cell r="AL201">
            <v>357.72</v>
          </cell>
          <cell r="AM201">
            <v>89.71</v>
          </cell>
        </row>
        <row r="202">
          <cell r="A202" t="str">
            <v>00876</v>
          </cell>
          <cell r="B202" t="str">
            <v>Perez Palacios Jorge Antonio</v>
          </cell>
          <cell r="C202">
            <v>6000</v>
          </cell>
          <cell r="D202">
            <v>0</v>
          </cell>
          <cell r="E202">
            <v>700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2000</v>
          </cell>
          <cell r="K202">
            <v>0</v>
          </cell>
          <cell r="L202">
            <v>0</v>
          </cell>
          <cell r="M202">
            <v>8700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600.02</v>
          </cell>
          <cell r="T202">
            <v>0</v>
          </cell>
          <cell r="U202">
            <v>600.02</v>
          </cell>
          <cell r="V202">
            <v>216.68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816.7</v>
          </cell>
          <cell r="AI202">
            <v>7883.3</v>
          </cell>
          <cell r="AJ202">
            <v>157</v>
          </cell>
          <cell r="AK202">
            <v>282.60000000000002</v>
          </cell>
          <cell r="AL202">
            <v>715.44</v>
          </cell>
          <cell r="AM202">
            <v>179.42</v>
          </cell>
        </row>
        <row r="203">
          <cell r="A203" t="str">
            <v>Total Depto</v>
          </cell>
          <cell r="C203" t="str">
            <v xml:space="preserve">  -----------------------</v>
          </cell>
          <cell r="D203" t="str">
            <v xml:space="preserve">  -----------------------</v>
          </cell>
          <cell r="E203" t="str">
            <v xml:space="preserve">  -----------------------</v>
          </cell>
          <cell r="F203" t="str">
            <v xml:space="preserve">  -----------------------</v>
          </cell>
          <cell r="G203" t="str">
            <v xml:space="preserve">  -----------------------</v>
          </cell>
          <cell r="H203" t="str">
            <v xml:space="preserve">  -----------------------</v>
          </cell>
          <cell r="I203" t="str">
            <v xml:space="preserve">  -----------------------</v>
          </cell>
          <cell r="J203" t="str">
            <v xml:space="preserve">  -----------------------</v>
          </cell>
          <cell r="K203" t="str">
            <v xml:space="preserve">  -----------------------</v>
          </cell>
          <cell r="L203" t="str">
            <v xml:space="preserve">  -----------------------</v>
          </cell>
          <cell r="M203" t="str">
            <v xml:space="preserve">  -----------------------</v>
          </cell>
          <cell r="N203" t="str">
            <v xml:space="preserve">  -----------------------</v>
          </cell>
          <cell r="O203" t="str">
            <v xml:space="preserve">  -----------------------</v>
          </cell>
          <cell r="P203" t="str">
            <v xml:space="preserve">  -----------------------</v>
          </cell>
          <cell r="Q203" t="str">
            <v xml:space="preserve">  -----------------------</v>
          </cell>
          <cell r="R203" t="str">
            <v xml:space="preserve">  -----------------------</v>
          </cell>
          <cell r="S203" t="str">
            <v xml:space="preserve">  -----------------------</v>
          </cell>
          <cell r="T203" t="str">
            <v xml:space="preserve">  -----------------------</v>
          </cell>
          <cell r="U203" t="str">
            <v xml:space="preserve">  -----------------------</v>
          </cell>
          <cell r="V203" t="str">
            <v xml:space="preserve">  -----------------------</v>
          </cell>
          <cell r="W203" t="str">
            <v xml:space="preserve">  -----------------------</v>
          </cell>
          <cell r="X203" t="str">
            <v xml:space="preserve">  -----------------------</v>
          </cell>
          <cell r="Y203" t="str">
            <v xml:space="preserve">  -----------------------</v>
          </cell>
          <cell r="Z203" t="str">
            <v xml:space="preserve">  -----------------------</v>
          </cell>
          <cell r="AA203" t="str">
            <v xml:space="preserve">  -----------------------</v>
          </cell>
          <cell r="AB203" t="str">
            <v xml:space="preserve">  -----------------------</v>
          </cell>
          <cell r="AC203" t="str">
            <v xml:space="preserve">  -----------------------</v>
          </cell>
          <cell r="AD203" t="str">
            <v xml:space="preserve">  -----------------------</v>
          </cell>
          <cell r="AE203" t="str">
            <v xml:space="preserve">  -----------------------</v>
          </cell>
          <cell r="AF203" t="str">
            <v xml:space="preserve">  -----------------------</v>
          </cell>
          <cell r="AG203" t="str">
            <v xml:space="preserve">  -----------------------</v>
          </cell>
          <cell r="AH203" t="str">
            <v xml:space="preserve">  -----------------------</v>
          </cell>
          <cell r="AI203" t="str">
            <v xml:space="preserve">  -----------------------</v>
          </cell>
          <cell r="AJ203" t="str">
            <v xml:space="preserve">  -----------------------</v>
          </cell>
          <cell r="AK203" t="str">
            <v xml:space="preserve">  -----------------------</v>
          </cell>
          <cell r="AL203" t="str">
            <v xml:space="preserve">  -----------------------</v>
          </cell>
          <cell r="AM203" t="str">
            <v xml:space="preserve">  -----------------------</v>
          </cell>
        </row>
        <row r="204">
          <cell r="C204">
            <v>13251</v>
          </cell>
          <cell r="D204">
            <v>0</v>
          </cell>
          <cell r="E204">
            <v>1195.95</v>
          </cell>
          <cell r="F204">
            <v>0</v>
          </cell>
          <cell r="G204">
            <v>380</v>
          </cell>
          <cell r="H204">
            <v>2027.4</v>
          </cell>
          <cell r="I204">
            <v>0</v>
          </cell>
          <cell r="J204">
            <v>3000</v>
          </cell>
          <cell r="K204">
            <v>0</v>
          </cell>
          <cell r="L204">
            <v>0</v>
          </cell>
          <cell r="M204">
            <v>19854.349999999999</v>
          </cell>
          <cell r="N204">
            <v>0</v>
          </cell>
          <cell r="O204">
            <v>0</v>
          </cell>
          <cell r="P204">
            <v>0</v>
          </cell>
          <cell r="Q204">
            <v>-377.42</v>
          </cell>
          <cell r="R204">
            <v>-133.86000000000001</v>
          </cell>
          <cell r="S204">
            <v>1143.6099999999999</v>
          </cell>
          <cell r="T204">
            <v>0</v>
          </cell>
          <cell r="U204">
            <v>900.03</v>
          </cell>
          <cell r="V204">
            <v>216.68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982.85</v>
          </cell>
          <cell r="AI204">
            <v>18871.5</v>
          </cell>
          <cell r="AJ204">
            <v>352.22</v>
          </cell>
          <cell r="AK204">
            <v>634.02</v>
          </cell>
          <cell r="AL204">
            <v>1738.38</v>
          </cell>
          <cell r="AM204">
            <v>367.43</v>
          </cell>
        </row>
        <row r="206">
          <cell r="A206" t="str">
            <v>Departamento 4741 COM MUN GUADALAJARA</v>
          </cell>
        </row>
        <row r="207">
          <cell r="A207" t="str">
            <v>00164</v>
          </cell>
          <cell r="B207" t="str">
            <v>Rodriguez Rodriguez Jose Luis</v>
          </cell>
          <cell r="C207">
            <v>944.7</v>
          </cell>
          <cell r="D207">
            <v>1354.07</v>
          </cell>
          <cell r="E207">
            <v>0</v>
          </cell>
          <cell r="F207">
            <v>0</v>
          </cell>
          <cell r="G207">
            <v>473.92</v>
          </cell>
          <cell r="H207">
            <v>1488.23</v>
          </cell>
          <cell r="I207">
            <v>14170.5</v>
          </cell>
          <cell r="J207">
            <v>0</v>
          </cell>
          <cell r="K207">
            <v>0</v>
          </cell>
          <cell r="L207">
            <v>0</v>
          </cell>
          <cell r="M207">
            <v>18431.419999999998</v>
          </cell>
          <cell r="N207">
            <v>0</v>
          </cell>
          <cell r="O207">
            <v>0</v>
          </cell>
          <cell r="P207">
            <v>0</v>
          </cell>
          <cell r="Q207">
            <v>-174.78</v>
          </cell>
          <cell r="R207">
            <v>-41.91</v>
          </cell>
          <cell r="S207">
            <v>132.87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-41.91</v>
          </cell>
          <cell r="AI207">
            <v>18473.330000000002</v>
          </cell>
          <cell r="AJ207">
            <v>35.04</v>
          </cell>
          <cell r="AK207">
            <v>63.07</v>
          </cell>
          <cell r="AL207">
            <v>236.15</v>
          </cell>
          <cell r="AM207">
            <v>54.61</v>
          </cell>
        </row>
        <row r="208">
          <cell r="A208" t="str">
            <v>00878</v>
          </cell>
          <cell r="B208" t="str">
            <v>Tovar Covarrubias Brianda Jackeline</v>
          </cell>
          <cell r="C208">
            <v>6378</v>
          </cell>
          <cell r="D208">
            <v>0</v>
          </cell>
          <cell r="E208">
            <v>744.1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7122.1</v>
          </cell>
          <cell r="N208">
            <v>0</v>
          </cell>
          <cell r="O208">
            <v>0</v>
          </cell>
          <cell r="P208">
            <v>0</v>
          </cell>
          <cell r="Q208">
            <v>-250.2</v>
          </cell>
          <cell r="R208">
            <v>0</v>
          </cell>
          <cell r="S208">
            <v>423.56</v>
          </cell>
          <cell r="T208">
            <v>0</v>
          </cell>
          <cell r="U208">
            <v>173.36</v>
          </cell>
          <cell r="V208">
            <v>175.14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348.5</v>
          </cell>
          <cell r="AI208">
            <v>6773.6</v>
          </cell>
          <cell r="AJ208">
            <v>129.04</v>
          </cell>
          <cell r="AK208">
            <v>232.28</v>
          </cell>
          <cell r="AL208">
            <v>677.52</v>
          </cell>
          <cell r="AM208">
            <v>147.47999999999999</v>
          </cell>
        </row>
        <row r="209">
          <cell r="A209" t="str">
            <v>00880</v>
          </cell>
          <cell r="B209" t="str">
            <v>Macias Lopez Roberto</v>
          </cell>
          <cell r="C209">
            <v>4458</v>
          </cell>
          <cell r="D209">
            <v>0</v>
          </cell>
          <cell r="E209">
            <v>520.1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3860</v>
          </cell>
          <cell r="K209">
            <v>0</v>
          </cell>
          <cell r="L209">
            <v>0</v>
          </cell>
          <cell r="M209">
            <v>8838.1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655.87</v>
          </cell>
          <cell r="T209">
            <v>0</v>
          </cell>
          <cell r="U209">
            <v>655.87</v>
          </cell>
          <cell r="V209">
            <v>173.38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829.25</v>
          </cell>
          <cell r="AI209">
            <v>8008.85</v>
          </cell>
          <cell r="AJ209">
            <v>127.76</v>
          </cell>
          <cell r="AK209">
            <v>229.96</v>
          </cell>
          <cell r="AL209">
            <v>676.24</v>
          </cell>
          <cell r="AM209">
            <v>146</v>
          </cell>
        </row>
        <row r="210">
          <cell r="A210" t="str">
            <v>00912</v>
          </cell>
          <cell r="B210" t="str">
            <v>Cuevas Chacon Jose Luis</v>
          </cell>
          <cell r="C210">
            <v>2361.75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2361.75</v>
          </cell>
          <cell r="N210">
            <v>0</v>
          </cell>
          <cell r="O210">
            <v>0</v>
          </cell>
          <cell r="P210">
            <v>0</v>
          </cell>
          <cell r="Q210">
            <v>-160.30000000000001</v>
          </cell>
          <cell r="R210">
            <v>-23.39</v>
          </cell>
          <cell r="S210">
            <v>136.91</v>
          </cell>
          <cell r="T210">
            <v>0</v>
          </cell>
          <cell r="U210">
            <v>0</v>
          </cell>
          <cell r="V210">
            <v>64.86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41.47</v>
          </cell>
          <cell r="AI210">
            <v>2320.2800000000002</v>
          </cell>
          <cell r="AJ210">
            <v>47.79</v>
          </cell>
          <cell r="AK210">
            <v>86.02</v>
          </cell>
          <cell r="AL210">
            <v>322.02</v>
          </cell>
          <cell r="AM210">
            <v>54.61</v>
          </cell>
        </row>
        <row r="211">
          <cell r="A211" t="str">
            <v>Total Depto</v>
          </cell>
          <cell r="C211" t="str">
            <v xml:space="preserve">  -----------------------</v>
          </cell>
          <cell r="D211" t="str">
            <v xml:space="preserve">  -----------------------</v>
          </cell>
          <cell r="E211" t="str">
            <v xml:space="preserve">  -----------------------</v>
          </cell>
          <cell r="F211" t="str">
            <v xml:space="preserve">  -----------------------</v>
          </cell>
          <cell r="G211" t="str">
            <v xml:space="preserve">  -----------------------</v>
          </cell>
          <cell r="H211" t="str">
            <v xml:space="preserve">  -----------------------</v>
          </cell>
          <cell r="I211" t="str">
            <v xml:space="preserve">  -----------------------</v>
          </cell>
          <cell r="J211" t="str">
            <v xml:space="preserve">  -----------------------</v>
          </cell>
          <cell r="K211" t="str">
            <v xml:space="preserve">  -----------------------</v>
          </cell>
          <cell r="L211" t="str">
            <v xml:space="preserve">  -----------------------</v>
          </cell>
          <cell r="M211" t="str">
            <v xml:space="preserve">  -----------------------</v>
          </cell>
          <cell r="N211" t="str">
            <v xml:space="preserve">  -----------------------</v>
          </cell>
          <cell r="O211" t="str">
            <v xml:space="preserve">  -----------------------</v>
          </cell>
          <cell r="P211" t="str">
            <v xml:space="preserve">  -----------------------</v>
          </cell>
          <cell r="Q211" t="str">
            <v xml:space="preserve">  -----------------------</v>
          </cell>
          <cell r="R211" t="str">
            <v xml:space="preserve">  -----------------------</v>
          </cell>
          <cell r="S211" t="str">
            <v xml:space="preserve">  -----------------------</v>
          </cell>
          <cell r="T211" t="str">
            <v xml:space="preserve">  -----------------------</v>
          </cell>
          <cell r="U211" t="str">
            <v xml:space="preserve">  -----------------------</v>
          </cell>
          <cell r="V211" t="str">
            <v xml:space="preserve">  -----------------------</v>
          </cell>
          <cell r="W211" t="str">
            <v xml:space="preserve">  -----------------------</v>
          </cell>
          <cell r="X211" t="str">
            <v xml:space="preserve">  -----------------------</v>
          </cell>
          <cell r="Y211" t="str">
            <v xml:space="preserve">  -----------------------</v>
          </cell>
          <cell r="Z211" t="str">
            <v xml:space="preserve">  -----------------------</v>
          </cell>
          <cell r="AA211" t="str">
            <v xml:space="preserve">  -----------------------</v>
          </cell>
          <cell r="AB211" t="str">
            <v xml:space="preserve">  -----------------------</v>
          </cell>
          <cell r="AC211" t="str">
            <v xml:space="preserve">  -----------------------</v>
          </cell>
          <cell r="AD211" t="str">
            <v xml:space="preserve">  -----------------------</v>
          </cell>
          <cell r="AE211" t="str">
            <v xml:space="preserve">  -----------------------</v>
          </cell>
          <cell r="AF211" t="str">
            <v xml:space="preserve">  -----------------------</v>
          </cell>
          <cell r="AG211" t="str">
            <v xml:space="preserve">  -----------------------</v>
          </cell>
          <cell r="AH211" t="str">
            <v xml:space="preserve">  -----------------------</v>
          </cell>
          <cell r="AI211" t="str">
            <v xml:space="preserve">  -----------------------</v>
          </cell>
          <cell r="AJ211" t="str">
            <v xml:space="preserve">  -----------------------</v>
          </cell>
          <cell r="AK211" t="str">
            <v xml:space="preserve">  -----------------------</v>
          </cell>
          <cell r="AL211" t="str">
            <v xml:space="preserve">  -----------------------</v>
          </cell>
          <cell r="AM211" t="str">
            <v xml:space="preserve">  -----------------------</v>
          </cell>
        </row>
        <row r="212">
          <cell r="C212">
            <v>14142.45</v>
          </cell>
          <cell r="D212">
            <v>1354.07</v>
          </cell>
          <cell r="E212">
            <v>1264.2</v>
          </cell>
          <cell r="F212">
            <v>0</v>
          </cell>
          <cell r="G212">
            <v>473.92</v>
          </cell>
          <cell r="H212">
            <v>1488.23</v>
          </cell>
          <cell r="I212">
            <v>14170.5</v>
          </cell>
          <cell r="J212">
            <v>3860</v>
          </cell>
          <cell r="K212">
            <v>0</v>
          </cell>
          <cell r="L212">
            <v>0</v>
          </cell>
          <cell r="M212">
            <v>36753.370000000003</v>
          </cell>
          <cell r="N212">
            <v>0</v>
          </cell>
          <cell r="O212">
            <v>0</v>
          </cell>
          <cell r="P212">
            <v>0</v>
          </cell>
          <cell r="Q212">
            <v>-585.28</v>
          </cell>
          <cell r="R212">
            <v>-65.3</v>
          </cell>
          <cell r="S212">
            <v>1349.21</v>
          </cell>
          <cell r="T212">
            <v>0</v>
          </cell>
          <cell r="U212">
            <v>829.23</v>
          </cell>
          <cell r="V212">
            <v>413.38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1177.31</v>
          </cell>
          <cell r="AI212">
            <v>35576.06</v>
          </cell>
          <cell r="AJ212">
            <v>339.63</v>
          </cell>
          <cell r="AK212">
            <v>611.33000000000004</v>
          </cell>
          <cell r="AL212">
            <v>1911.93</v>
          </cell>
          <cell r="AM212">
            <v>402.7</v>
          </cell>
        </row>
        <row r="214">
          <cell r="A214" t="str">
            <v>Departamento 4794 COM MUN TEPATITLAN DE MORELOS</v>
          </cell>
        </row>
        <row r="215">
          <cell r="A215" t="str">
            <v>00279</v>
          </cell>
          <cell r="B215" t="str">
            <v>Bravo Garcia Andrea Nallely</v>
          </cell>
          <cell r="C215">
            <v>4458</v>
          </cell>
          <cell r="D215">
            <v>0</v>
          </cell>
          <cell r="E215">
            <v>520.1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1842</v>
          </cell>
          <cell r="K215">
            <v>0</v>
          </cell>
          <cell r="L215">
            <v>0</v>
          </cell>
          <cell r="M215">
            <v>6820.1</v>
          </cell>
          <cell r="N215">
            <v>0</v>
          </cell>
          <cell r="O215">
            <v>0</v>
          </cell>
          <cell r="P215">
            <v>0</v>
          </cell>
          <cell r="Q215">
            <v>-250.2</v>
          </cell>
          <cell r="R215">
            <v>0</v>
          </cell>
          <cell r="S215">
            <v>415.06</v>
          </cell>
          <cell r="T215">
            <v>0</v>
          </cell>
          <cell r="U215">
            <v>164.86</v>
          </cell>
          <cell r="V215">
            <v>166.9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331.76</v>
          </cell>
          <cell r="AI215">
            <v>6488.34</v>
          </cell>
          <cell r="AJ215">
            <v>122.98</v>
          </cell>
          <cell r="AK215">
            <v>221.36</v>
          </cell>
          <cell r="AL215">
            <v>671.46</v>
          </cell>
          <cell r="AM215">
            <v>140.56</v>
          </cell>
        </row>
        <row r="216">
          <cell r="A216" t="str">
            <v>Total Depto</v>
          </cell>
          <cell r="C216" t="str">
            <v xml:space="preserve">  -----------------------</v>
          </cell>
          <cell r="D216" t="str">
            <v xml:space="preserve">  -----------------------</v>
          </cell>
          <cell r="E216" t="str">
            <v xml:space="preserve">  -----------------------</v>
          </cell>
          <cell r="F216" t="str">
            <v xml:space="preserve">  -----------------------</v>
          </cell>
          <cell r="G216" t="str">
            <v xml:space="preserve">  -----------------------</v>
          </cell>
          <cell r="H216" t="str">
            <v xml:space="preserve">  -----------------------</v>
          </cell>
          <cell r="I216" t="str">
            <v xml:space="preserve">  -----------------------</v>
          </cell>
          <cell r="J216" t="str">
            <v xml:space="preserve">  -----------------------</v>
          </cell>
          <cell r="K216" t="str">
            <v xml:space="preserve">  -----------------------</v>
          </cell>
          <cell r="L216" t="str">
            <v xml:space="preserve">  -----------------------</v>
          </cell>
          <cell r="M216" t="str">
            <v xml:space="preserve">  -----------------------</v>
          </cell>
          <cell r="N216" t="str">
            <v xml:space="preserve">  -----------------------</v>
          </cell>
          <cell r="O216" t="str">
            <v xml:space="preserve">  -----------------------</v>
          </cell>
          <cell r="P216" t="str">
            <v xml:space="preserve">  -----------------------</v>
          </cell>
          <cell r="Q216" t="str">
            <v xml:space="preserve">  -----------------------</v>
          </cell>
          <cell r="R216" t="str">
            <v xml:space="preserve">  -----------------------</v>
          </cell>
          <cell r="S216" t="str">
            <v xml:space="preserve">  -----------------------</v>
          </cell>
          <cell r="T216" t="str">
            <v xml:space="preserve">  -----------------------</v>
          </cell>
          <cell r="U216" t="str">
            <v xml:space="preserve">  -----------------------</v>
          </cell>
          <cell r="V216" t="str">
            <v xml:space="preserve">  -----------------------</v>
          </cell>
          <cell r="W216" t="str">
            <v xml:space="preserve">  -----------------------</v>
          </cell>
          <cell r="X216" t="str">
            <v xml:space="preserve">  -----------------------</v>
          </cell>
          <cell r="Y216" t="str">
            <v xml:space="preserve">  -----------------------</v>
          </cell>
          <cell r="Z216" t="str">
            <v xml:space="preserve">  -----------------------</v>
          </cell>
          <cell r="AA216" t="str">
            <v xml:space="preserve">  -----------------------</v>
          </cell>
          <cell r="AB216" t="str">
            <v xml:space="preserve">  -----------------------</v>
          </cell>
          <cell r="AC216" t="str">
            <v xml:space="preserve">  -----------------------</v>
          </cell>
          <cell r="AD216" t="str">
            <v xml:space="preserve">  -----------------------</v>
          </cell>
          <cell r="AE216" t="str">
            <v xml:space="preserve">  -----------------------</v>
          </cell>
          <cell r="AF216" t="str">
            <v xml:space="preserve">  -----------------------</v>
          </cell>
          <cell r="AG216" t="str">
            <v xml:space="preserve">  -----------------------</v>
          </cell>
          <cell r="AH216" t="str">
            <v xml:space="preserve">  -----------------------</v>
          </cell>
          <cell r="AI216" t="str">
            <v xml:space="preserve">  -----------------------</v>
          </cell>
          <cell r="AJ216" t="str">
            <v xml:space="preserve">  -----------------------</v>
          </cell>
          <cell r="AK216" t="str">
            <v xml:space="preserve">  -----------------------</v>
          </cell>
          <cell r="AL216" t="str">
            <v xml:space="preserve">  -----------------------</v>
          </cell>
          <cell r="AM216" t="str">
            <v xml:space="preserve">  -----------------------</v>
          </cell>
        </row>
        <row r="217">
          <cell r="C217">
            <v>4458</v>
          </cell>
          <cell r="D217">
            <v>0</v>
          </cell>
          <cell r="E217">
            <v>520.1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1842</v>
          </cell>
          <cell r="K217">
            <v>0</v>
          </cell>
          <cell r="L217">
            <v>0</v>
          </cell>
          <cell r="M217">
            <v>6820.1</v>
          </cell>
          <cell r="N217">
            <v>0</v>
          </cell>
          <cell r="O217">
            <v>0</v>
          </cell>
          <cell r="P217">
            <v>0</v>
          </cell>
          <cell r="Q217">
            <v>-250.2</v>
          </cell>
          <cell r="R217">
            <v>0</v>
          </cell>
          <cell r="S217">
            <v>415.06</v>
          </cell>
          <cell r="T217">
            <v>0</v>
          </cell>
          <cell r="U217">
            <v>164.86</v>
          </cell>
          <cell r="V217">
            <v>166.9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331.76</v>
          </cell>
          <cell r="AI217">
            <v>6488.34</v>
          </cell>
          <cell r="AJ217">
            <v>122.98</v>
          </cell>
          <cell r="AK217">
            <v>221.36</v>
          </cell>
          <cell r="AL217">
            <v>671.46</v>
          </cell>
          <cell r="AM217">
            <v>140.56</v>
          </cell>
        </row>
        <row r="219">
          <cell r="A219" t="str">
            <v>Departamento 4799 COM MUN TLAQUEPAQUE</v>
          </cell>
        </row>
        <row r="220">
          <cell r="A220" t="str">
            <v>00873</v>
          </cell>
          <cell r="B220" t="str">
            <v>Gonzalez Real  Blanca Lucero</v>
          </cell>
          <cell r="C220">
            <v>4251</v>
          </cell>
          <cell r="D220">
            <v>0</v>
          </cell>
          <cell r="E220">
            <v>495.95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96</v>
          </cell>
          <cell r="K220">
            <v>0</v>
          </cell>
          <cell r="L220">
            <v>0</v>
          </cell>
          <cell r="M220">
            <v>4842.95</v>
          </cell>
          <cell r="N220">
            <v>0</v>
          </cell>
          <cell r="O220">
            <v>0</v>
          </cell>
          <cell r="P220">
            <v>0</v>
          </cell>
          <cell r="Q220">
            <v>-377.42</v>
          </cell>
          <cell r="R220">
            <v>-127.72</v>
          </cell>
          <cell r="S220">
            <v>249.72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-127.72</v>
          </cell>
          <cell r="AI220">
            <v>4970.67</v>
          </cell>
          <cell r="AJ220">
            <v>118.94</v>
          </cell>
          <cell r="AK220">
            <v>214.1</v>
          </cell>
          <cell r="AL220">
            <v>667.42</v>
          </cell>
          <cell r="AM220">
            <v>100.16</v>
          </cell>
        </row>
        <row r="221">
          <cell r="A221" t="str">
            <v>Total Depto</v>
          </cell>
          <cell r="C221" t="str">
            <v xml:space="preserve">  -----------------------</v>
          </cell>
          <cell r="D221" t="str">
            <v xml:space="preserve">  -----------------------</v>
          </cell>
          <cell r="E221" t="str">
            <v xml:space="preserve">  -----------------------</v>
          </cell>
          <cell r="F221" t="str">
            <v xml:space="preserve">  -----------------------</v>
          </cell>
          <cell r="G221" t="str">
            <v xml:space="preserve">  -----------------------</v>
          </cell>
          <cell r="H221" t="str">
            <v xml:space="preserve">  -----------------------</v>
          </cell>
          <cell r="I221" t="str">
            <v xml:space="preserve">  -----------------------</v>
          </cell>
          <cell r="J221" t="str">
            <v xml:space="preserve">  -----------------------</v>
          </cell>
          <cell r="K221" t="str">
            <v xml:space="preserve">  -----------------------</v>
          </cell>
          <cell r="L221" t="str">
            <v xml:space="preserve">  -----------------------</v>
          </cell>
          <cell r="M221" t="str">
            <v xml:space="preserve">  -----------------------</v>
          </cell>
          <cell r="N221" t="str">
            <v xml:space="preserve">  -----------------------</v>
          </cell>
          <cell r="O221" t="str">
            <v xml:space="preserve">  -----------------------</v>
          </cell>
          <cell r="P221" t="str">
            <v xml:space="preserve">  -----------------------</v>
          </cell>
          <cell r="Q221" t="str">
            <v xml:space="preserve">  -----------------------</v>
          </cell>
          <cell r="R221" t="str">
            <v xml:space="preserve">  -----------------------</v>
          </cell>
          <cell r="S221" t="str">
            <v xml:space="preserve">  -----------------------</v>
          </cell>
          <cell r="T221" t="str">
            <v xml:space="preserve">  -----------------------</v>
          </cell>
          <cell r="U221" t="str">
            <v xml:space="preserve">  -----------------------</v>
          </cell>
          <cell r="V221" t="str">
            <v xml:space="preserve">  -----------------------</v>
          </cell>
          <cell r="W221" t="str">
            <v xml:space="preserve">  -----------------------</v>
          </cell>
          <cell r="X221" t="str">
            <v xml:space="preserve">  -----------------------</v>
          </cell>
          <cell r="Y221" t="str">
            <v xml:space="preserve">  -----------------------</v>
          </cell>
          <cell r="Z221" t="str">
            <v xml:space="preserve">  -----------------------</v>
          </cell>
          <cell r="AA221" t="str">
            <v xml:space="preserve">  -----------------------</v>
          </cell>
          <cell r="AB221" t="str">
            <v xml:space="preserve">  -----------------------</v>
          </cell>
          <cell r="AC221" t="str">
            <v xml:space="preserve">  -----------------------</v>
          </cell>
          <cell r="AD221" t="str">
            <v xml:space="preserve">  -----------------------</v>
          </cell>
          <cell r="AE221" t="str">
            <v xml:space="preserve">  -----------------------</v>
          </cell>
          <cell r="AF221" t="str">
            <v xml:space="preserve">  -----------------------</v>
          </cell>
          <cell r="AG221" t="str">
            <v xml:space="preserve">  -----------------------</v>
          </cell>
          <cell r="AH221" t="str">
            <v xml:space="preserve">  -----------------------</v>
          </cell>
          <cell r="AI221" t="str">
            <v xml:space="preserve">  -----------------------</v>
          </cell>
          <cell r="AJ221" t="str">
            <v xml:space="preserve">  -----------------------</v>
          </cell>
          <cell r="AK221" t="str">
            <v xml:space="preserve">  -----------------------</v>
          </cell>
          <cell r="AL221" t="str">
            <v xml:space="preserve">  -----------------------</v>
          </cell>
          <cell r="AM221" t="str">
            <v xml:space="preserve">  -----------------------</v>
          </cell>
        </row>
        <row r="222">
          <cell r="C222">
            <v>4251</v>
          </cell>
          <cell r="D222">
            <v>0</v>
          </cell>
          <cell r="E222">
            <v>495.95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96</v>
          </cell>
          <cell r="K222">
            <v>0</v>
          </cell>
          <cell r="L222">
            <v>0</v>
          </cell>
          <cell r="M222">
            <v>4842.95</v>
          </cell>
          <cell r="N222">
            <v>0</v>
          </cell>
          <cell r="O222">
            <v>0</v>
          </cell>
          <cell r="P222">
            <v>0</v>
          </cell>
          <cell r="Q222">
            <v>-377.42</v>
          </cell>
          <cell r="R222">
            <v>-127.72</v>
          </cell>
          <cell r="S222">
            <v>249.72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-127.72</v>
          </cell>
          <cell r="AI222">
            <v>4970.67</v>
          </cell>
          <cell r="AJ222">
            <v>118.94</v>
          </cell>
          <cell r="AK222">
            <v>214.1</v>
          </cell>
          <cell r="AL222">
            <v>667.42</v>
          </cell>
          <cell r="AM222">
            <v>100.16</v>
          </cell>
        </row>
        <row r="224">
          <cell r="A224" t="str">
            <v>Departamento 9114 INSTITUTO REYES HEROLES</v>
          </cell>
        </row>
        <row r="225">
          <cell r="A225" t="str">
            <v>00093</v>
          </cell>
          <cell r="B225" t="str">
            <v>Hernandez Virgen Veronica</v>
          </cell>
          <cell r="C225">
            <v>9168</v>
          </cell>
          <cell r="D225">
            <v>0</v>
          </cell>
          <cell r="E225">
            <v>1069.5999999999999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10237.6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727.1</v>
          </cell>
          <cell r="T225">
            <v>0</v>
          </cell>
          <cell r="U225">
            <v>727.1</v>
          </cell>
          <cell r="V225">
            <v>261.86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988.96</v>
          </cell>
          <cell r="AI225">
            <v>9248.64</v>
          </cell>
          <cell r="AJ225">
            <v>185.5</v>
          </cell>
          <cell r="AK225">
            <v>333.9</v>
          </cell>
          <cell r="AL225">
            <v>761.86</v>
          </cell>
          <cell r="AM225">
            <v>212</v>
          </cell>
        </row>
        <row r="226">
          <cell r="A226" t="str">
            <v>Total Depto</v>
          </cell>
          <cell r="C226" t="str">
            <v xml:space="preserve">  -----------------------</v>
          </cell>
          <cell r="D226" t="str">
            <v xml:space="preserve">  -----------------------</v>
          </cell>
          <cell r="E226" t="str">
            <v xml:space="preserve">  -----------------------</v>
          </cell>
          <cell r="F226" t="str">
            <v xml:space="preserve">  -----------------------</v>
          </cell>
          <cell r="G226" t="str">
            <v xml:space="preserve">  -----------------------</v>
          </cell>
          <cell r="H226" t="str">
            <v xml:space="preserve">  -----------------------</v>
          </cell>
          <cell r="I226" t="str">
            <v xml:space="preserve">  -----------------------</v>
          </cell>
          <cell r="J226" t="str">
            <v xml:space="preserve">  -----------------------</v>
          </cell>
          <cell r="K226" t="str">
            <v xml:space="preserve">  -----------------------</v>
          </cell>
          <cell r="L226" t="str">
            <v xml:space="preserve">  -----------------------</v>
          </cell>
          <cell r="M226" t="str">
            <v xml:space="preserve">  -----------------------</v>
          </cell>
          <cell r="N226" t="str">
            <v xml:space="preserve">  -----------------------</v>
          </cell>
          <cell r="O226" t="str">
            <v xml:space="preserve">  -----------------------</v>
          </cell>
          <cell r="P226" t="str">
            <v xml:space="preserve">  -----------------------</v>
          </cell>
          <cell r="Q226" t="str">
            <v xml:space="preserve">  -----------------------</v>
          </cell>
          <cell r="R226" t="str">
            <v xml:space="preserve">  -----------------------</v>
          </cell>
          <cell r="S226" t="str">
            <v xml:space="preserve">  -----------------------</v>
          </cell>
          <cell r="T226" t="str">
            <v xml:space="preserve">  -----------------------</v>
          </cell>
          <cell r="U226" t="str">
            <v xml:space="preserve">  -----------------------</v>
          </cell>
          <cell r="V226" t="str">
            <v xml:space="preserve">  -----------------------</v>
          </cell>
          <cell r="W226" t="str">
            <v xml:space="preserve">  -----------------------</v>
          </cell>
          <cell r="X226" t="str">
            <v xml:space="preserve">  -----------------------</v>
          </cell>
          <cell r="Y226" t="str">
            <v xml:space="preserve">  -----------------------</v>
          </cell>
          <cell r="Z226" t="str">
            <v xml:space="preserve">  -----------------------</v>
          </cell>
          <cell r="AA226" t="str">
            <v xml:space="preserve">  -----------------------</v>
          </cell>
          <cell r="AB226" t="str">
            <v xml:space="preserve">  -----------------------</v>
          </cell>
          <cell r="AC226" t="str">
            <v xml:space="preserve">  -----------------------</v>
          </cell>
          <cell r="AD226" t="str">
            <v xml:space="preserve">  -----------------------</v>
          </cell>
          <cell r="AE226" t="str">
            <v xml:space="preserve">  -----------------------</v>
          </cell>
          <cell r="AF226" t="str">
            <v xml:space="preserve">  -----------------------</v>
          </cell>
          <cell r="AG226" t="str">
            <v xml:space="preserve">  -----------------------</v>
          </cell>
          <cell r="AH226" t="str">
            <v xml:space="preserve">  -----------------------</v>
          </cell>
          <cell r="AI226" t="str">
            <v xml:space="preserve">  -----------------------</v>
          </cell>
          <cell r="AJ226" t="str">
            <v xml:space="preserve">  -----------------------</v>
          </cell>
          <cell r="AK226" t="str">
            <v xml:space="preserve">  -----------------------</v>
          </cell>
          <cell r="AL226" t="str">
            <v xml:space="preserve">  -----------------------</v>
          </cell>
          <cell r="AM226" t="str">
            <v xml:space="preserve">  -----------------------</v>
          </cell>
        </row>
        <row r="227">
          <cell r="C227">
            <v>9168</v>
          </cell>
          <cell r="D227">
            <v>0</v>
          </cell>
          <cell r="E227">
            <v>1069.5999999999999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10237.6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727.1</v>
          </cell>
          <cell r="T227">
            <v>0</v>
          </cell>
          <cell r="U227">
            <v>727.1</v>
          </cell>
          <cell r="V227">
            <v>261.86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988.96</v>
          </cell>
          <cell r="AI227">
            <v>9248.64</v>
          </cell>
          <cell r="AJ227">
            <v>185.5</v>
          </cell>
          <cell r="AK227">
            <v>333.9</v>
          </cell>
          <cell r="AL227">
            <v>761.86</v>
          </cell>
          <cell r="AM227">
            <v>212</v>
          </cell>
        </row>
        <row r="229">
          <cell r="A229" t="str">
            <v>Departamento 9115 CDE COORD DE ORG Y CONSERVACION DE ARCHI</v>
          </cell>
        </row>
        <row r="230">
          <cell r="A230" t="str">
            <v>00216</v>
          </cell>
          <cell r="B230" t="str">
            <v>Decena Hernandez Lizette</v>
          </cell>
          <cell r="C230">
            <v>10446</v>
          </cell>
          <cell r="D230">
            <v>0</v>
          </cell>
          <cell r="E230">
            <v>1218.7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11664.7</v>
          </cell>
          <cell r="N230">
            <v>0</v>
          </cell>
          <cell r="O230">
            <v>0</v>
          </cell>
          <cell r="P230">
            <v>4108.13</v>
          </cell>
          <cell r="Q230">
            <v>0</v>
          </cell>
          <cell r="R230">
            <v>0</v>
          </cell>
          <cell r="S230">
            <v>915.2</v>
          </cell>
          <cell r="T230">
            <v>0</v>
          </cell>
          <cell r="U230">
            <v>915.2</v>
          </cell>
          <cell r="V230">
            <v>302.86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200</v>
          </cell>
          <cell r="AG230">
            <v>0</v>
          </cell>
          <cell r="AH230">
            <v>5526.19</v>
          </cell>
          <cell r="AI230">
            <v>6138.51</v>
          </cell>
          <cell r="AJ230">
            <v>211.36</v>
          </cell>
          <cell r="AK230">
            <v>380.44</v>
          </cell>
          <cell r="AL230">
            <v>803.96</v>
          </cell>
          <cell r="AM230">
            <v>241.54</v>
          </cell>
        </row>
        <row r="231">
          <cell r="A231" t="str">
            <v>Total Depto</v>
          </cell>
          <cell r="C231" t="str">
            <v xml:space="preserve">  -----------------------</v>
          </cell>
          <cell r="D231" t="str">
            <v xml:space="preserve">  -----------------------</v>
          </cell>
          <cell r="E231" t="str">
            <v xml:space="preserve">  -----------------------</v>
          </cell>
          <cell r="F231" t="str">
            <v xml:space="preserve">  -----------------------</v>
          </cell>
          <cell r="G231" t="str">
            <v xml:space="preserve">  -----------------------</v>
          </cell>
          <cell r="H231" t="str">
            <v xml:space="preserve">  -----------------------</v>
          </cell>
          <cell r="I231" t="str">
            <v xml:space="preserve">  -----------------------</v>
          </cell>
          <cell r="J231" t="str">
            <v xml:space="preserve">  -----------------------</v>
          </cell>
          <cell r="K231" t="str">
            <v xml:space="preserve">  -----------------------</v>
          </cell>
          <cell r="L231" t="str">
            <v xml:space="preserve">  -----------------------</v>
          </cell>
          <cell r="M231" t="str">
            <v xml:space="preserve">  -----------------------</v>
          </cell>
          <cell r="N231" t="str">
            <v xml:space="preserve">  -----------------------</v>
          </cell>
          <cell r="O231" t="str">
            <v xml:space="preserve">  -----------------------</v>
          </cell>
          <cell r="P231" t="str">
            <v xml:space="preserve">  -----------------------</v>
          </cell>
          <cell r="Q231" t="str">
            <v xml:space="preserve">  -----------------------</v>
          </cell>
          <cell r="R231" t="str">
            <v xml:space="preserve">  -----------------------</v>
          </cell>
          <cell r="S231" t="str">
            <v xml:space="preserve">  -----------------------</v>
          </cell>
          <cell r="T231" t="str">
            <v xml:space="preserve">  -----------------------</v>
          </cell>
          <cell r="U231" t="str">
            <v xml:space="preserve">  -----------------------</v>
          </cell>
          <cell r="V231" t="str">
            <v xml:space="preserve">  -----------------------</v>
          </cell>
          <cell r="W231" t="str">
            <v xml:space="preserve">  -----------------------</v>
          </cell>
          <cell r="X231" t="str">
            <v xml:space="preserve">  -----------------------</v>
          </cell>
          <cell r="Y231" t="str">
            <v xml:space="preserve">  -----------------------</v>
          </cell>
          <cell r="Z231" t="str">
            <v xml:space="preserve">  -----------------------</v>
          </cell>
          <cell r="AA231" t="str">
            <v xml:space="preserve">  -----------------------</v>
          </cell>
          <cell r="AB231" t="str">
            <v xml:space="preserve">  -----------------------</v>
          </cell>
          <cell r="AC231" t="str">
            <v xml:space="preserve">  -----------------------</v>
          </cell>
          <cell r="AD231" t="str">
            <v xml:space="preserve">  -----------------------</v>
          </cell>
          <cell r="AE231" t="str">
            <v xml:space="preserve">  -----------------------</v>
          </cell>
          <cell r="AF231" t="str">
            <v xml:space="preserve">  -----------------------</v>
          </cell>
          <cell r="AG231" t="str">
            <v xml:space="preserve">  -----------------------</v>
          </cell>
          <cell r="AH231" t="str">
            <v xml:space="preserve">  -----------------------</v>
          </cell>
          <cell r="AI231" t="str">
            <v xml:space="preserve">  -----------------------</v>
          </cell>
          <cell r="AJ231" t="str">
            <v xml:space="preserve">  -----------------------</v>
          </cell>
          <cell r="AK231" t="str">
            <v xml:space="preserve">  -----------------------</v>
          </cell>
          <cell r="AL231" t="str">
            <v xml:space="preserve">  -----------------------</v>
          </cell>
          <cell r="AM231" t="str">
            <v xml:space="preserve">  -----------------------</v>
          </cell>
        </row>
        <row r="232">
          <cell r="C232">
            <v>10446</v>
          </cell>
          <cell r="D232">
            <v>0</v>
          </cell>
          <cell r="E232">
            <v>1218.7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11664.7</v>
          </cell>
          <cell r="N232">
            <v>0</v>
          </cell>
          <cell r="O232">
            <v>0</v>
          </cell>
          <cell r="P232">
            <v>4108.13</v>
          </cell>
          <cell r="Q232">
            <v>0</v>
          </cell>
          <cell r="R232">
            <v>0</v>
          </cell>
          <cell r="S232">
            <v>915.2</v>
          </cell>
          <cell r="T232">
            <v>0</v>
          </cell>
          <cell r="U232">
            <v>915.2</v>
          </cell>
          <cell r="V232">
            <v>302.86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200</v>
          </cell>
          <cell r="AG232">
            <v>0</v>
          </cell>
          <cell r="AH232">
            <v>5526.19</v>
          </cell>
          <cell r="AI232">
            <v>6138.51</v>
          </cell>
          <cell r="AJ232">
            <v>211.36</v>
          </cell>
          <cell r="AK232">
            <v>380.44</v>
          </cell>
          <cell r="AL232">
            <v>803.96</v>
          </cell>
          <cell r="AM232">
            <v>241.54</v>
          </cell>
        </row>
        <row r="234">
          <cell r="C234" t="str">
            <v xml:space="preserve">  =============</v>
          </cell>
          <cell r="D234" t="str">
            <v xml:space="preserve">  =============</v>
          </cell>
          <cell r="E234" t="str">
            <v xml:space="preserve">  =============</v>
          </cell>
          <cell r="F234" t="str">
            <v xml:space="preserve">  =============</v>
          </cell>
          <cell r="G234" t="str">
            <v xml:space="preserve">  =============</v>
          </cell>
          <cell r="H234" t="str">
            <v xml:space="preserve">  =============</v>
          </cell>
          <cell r="I234" t="str">
            <v xml:space="preserve">  =============</v>
          </cell>
          <cell r="J234" t="str">
            <v xml:space="preserve">  =============</v>
          </cell>
          <cell r="K234" t="str">
            <v xml:space="preserve">  =============</v>
          </cell>
          <cell r="L234" t="str">
            <v xml:space="preserve">  =============</v>
          </cell>
          <cell r="M234" t="str">
            <v xml:space="preserve">  =============</v>
          </cell>
          <cell r="N234" t="str">
            <v xml:space="preserve">  =============</v>
          </cell>
          <cell r="O234" t="str">
            <v xml:space="preserve">  =============</v>
          </cell>
          <cell r="P234" t="str">
            <v xml:space="preserve">  =============</v>
          </cell>
          <cell r="Q234" t="str">
            <v xml:space="preserve">  =============</v>
          </cell>
          <cell r="R234" t="str">
            <v xml:space="preserve">  =============</v>
          </cell>
          <cell r="S234" t="str">
            <v xml:space="preserve">  =============</v>
          </cell>
          <cell r="T234" t="str">
            <v xml:space="preserve">  =============</v>
          </cell>
          <cell r="U234" t="str">
            <v xml:space="preserve">  =============</v>
          </cell>
          <cell r="V234" t="str">
            <v xml:space="preserve">  =============</v>
          </cell>
          <cell r="W234" t="str">
            <v xml:space="preserve">  =============</v>
          </cell>
          <cell r="X234" t="str">
            <v xml:space="preserve">  =============</v>
          </cell>
          <cell r="Y234" t="str">
            <v xml:space="preserve">  =============</v>
          </cell>
          <cell r="Z234" t="str">
            <v xml:space="preserve">  =============</v>
          </cell>
          <cell r="AA234" t="str">
            <v xml:space="preserve">  =============</v>
          </cell>
          <cell r="AB234" t="str">
            <v xml:space="preserve">  =============</v>
          </cell>
          <cell r="AC234" t="str">
            <v xml:space="preserve">  =============</v>
          </cell>
          <cell r="AD234" t="str">
            <v xml:space="preserve">  =============</v>
          </cell>
          <cell r="AE234" t="str">
            <v xml:space="preserve">  =============</v>
          </cell>
          <cell r="AF234" t="str">
            <v xml:space="preserve">  =============</v>
          </cell>
          <cell r="AG234" t="str">
            <v xml:space="preserve">  =============</v>
          </cell>
          <cell r="AH234" t="str">
            <v xml:space="preserve">  =============</v>
          </cell>
          <cell r="AI234" t="str">
            <v xml:space="preserve">  =============</v>
          </cell>
          <cell r="AJ234" t="str">
            <v xml:space="preserve">  =============</v>
          </cell>
          <cell r="AK234" t="str">
            <v xml:space="preserve">  =============</v>
          </cell>
          <cell r="AL234" t="str">
            <v xml:space="preserve">  =============</v>
          </cell>
          <cell r="AM234" t="str">
            <v xml:space="preserve">  =============</v>
          </cell>
        </row>
        <row r="235">
          <cell r="A235" t="str">
            <v>Total Gral.</v>
          </cell>
          <cell r="B235" t="str">
            <v xml:space="preserve"> </v>
          </cell>
          <cell r="C235">
            <v>760241.1</v>
          </cell>
          <cell r="D235">
            <v>3137.6</v>
          </cell>
          <cell r="E235">
            <v>72798.559999999998</v>
          </cell>
          <cell r="F235">
            <v>0</v>
          </cell>
          <cell r="G235">
            <v>1478.18</v>
          </cell>
          <cell r="H235">
            <v>7974.56</v>
          </cell>
          <cell r="I235">
            <v>14170.5</v>
          </cell>
          <cell r="J235">
            <v>277392.09999999998</v>
          </cell>
          <cell r="K235">
            <v>0</v>
          </cell>
          <cell r="L235">
            <v>0</v>
          </cell>
          <cell r="M235">
            <v>1137192.6000000001</v>
          </cell>
          <cell r="N235">
            <v>150</v>
          </cell>
          <cell r="O235">
            <v>18930.169999999998</v>
          </cell>
          <cell r="P235">
            <v>19921.02</v>
          </cell>
          <cell r="Q235">
            <v>-10996.71</v>
          </cell>
          <cell r="R235">
            <v>-1021.86</v>
          </cell>
          <cell r="S235">
            <v>108987.15</v>
          </cell>
          <cell r="T235">
            <v>5.12</v>
          </cell>
          <cell r="U235">
            <v>99012.07</v>
          </cell>
          <cell r="V235">
            <v>25753.27</v>
          </cell>
          <cell r="W235">
            <v>12900</v>
          </cell>
          <cell r="X235">
            <v>0</v>
          </cell>
          <cell r="Y235">
            <v>25.68</v>
          </cell>
          <cell r="Z235">
            <v>0</v>
          </cell>
          <cell r="AA235">
            <v>0</v>
          </cell>
          <cell r="AB235">
            <v>0</v>
          </cell>
          <cell r="AC235">
            <v>125.1</v>
          </cell>
          <cell r="AD235">
            <v>-125.1</v>
          </cell>
          <cell r="AE235">
            <v>125.1</v>
          </cell>
          <cell r="AF235">
            <v>786.44</v>
          </cell>
          <cell r="AG235">
            <v>0</v>
          </cell>
          <cell r="AH235">
            <v>176587.01</v>
          </cell>
          <cell r="AI235">
            <v>960605.59</v>
          </cell>
          <cell r="AJ235">
            <v>19438.96</v>
          </cell>
          <cell r="AK235">
            <v>34990.25</v>
          </cell>
          <cell r="AL235">
            <v>78480.479999999996</v>
          </cell>
          <cell r="AM235">
            <v>21878.01</v>
          </cell>
        </row>
        <row r="237">
          <cell r="C237" t="str">
            <v xml:space="preserve"> </v>
          </cell>
          <cell r="D237" t="str">
            <v xml:space="preserve"> </v>
          </cell>
          <cell r="E237" t="str">
            <v xml:space="preserve"> </v>
          </cell>
          <cell r="F237" t="str">
            <v xml:space="preserve"> </v>
          </cell>
          <cell r="G237" t="str">
            <v xml:space="preserve"> </v>
          </cell>
          <cell r="H237" t="str">
            <v xml:space="preserve"> </v>
          </cell>
          <cell r="I237" t="str">
            <v xml:space="preserve"> </v>
          </cell>
          <cell r="J237" t="str">
            <v xml:space="preserve"> </v>
          </cell>
          <cell r="K237" t="str">
            <v xml:space="preserve"> </v>
          </cell>
          <cell r="L237" t="str">
            <v xml:space="preserve"> </v>
          </cell>
          <cell r="M237" t="str">
            <v xml:space="preserve"> </v>
          </cell>
          <cell r="N237" t="str">
            <v xml:space="preserve"> </v>
          </cell>
          <cell r="O237" t="str">
            <v xml:space="preserve"> </v>
          </cell>
          <cell r="P237" t="str">
            <v xml:space="preserve"> </v>
          </cell>
          <cell r="Q237" t="str">
            <v xml:space="preserve"> </v>
          </cell>
          <cell r="R237" t="str">
            <v xml:space="preserve"> </v>
          </cell>
          <cell r="S237" t="str">
            <v xml:space="preserve"> </v>
          </cell>
          <cell r="T237" t="str">
            <v xml:space="preserve"> </v>
          </cell>
          <cell r="U237" t="str">
            <v xml:space="preserve"> </v>
          </cell>
          <cell r="V237" t="str">
            <v xml:space="preserve"> </v>
          </cell>
          <cell r="W237" t="str">
            <v xml:space="preserve"> </v>
          </cell>
          <cell r="X237" t="str">
            <v xml:space="preserve"> </v>
          </cell>
          <cell r="Y237" t="str">
            <v xml:space="preserve"> </v>
          </cell>
          <cell r="Z237" t="str">
            <v xml:space="preserve"> </v>
          </cell>
          <cell r="AA237" t="str">
            <v xml:space="preserve"> </v>
          </cell>
          <cell r="AB237" t="str">
            <v xml:space="preserve"> </v>
          </cell>
          <cell r="AC237" t="str">
            <v xml:space="preserve"> </v>
          </cell>
          <cell r="AD237" t="str">
            <v xml:space="preserve"> </v>
          </cell>
          <cell r="AE237" t="str">
            <v xml:space="preserve"> </v>
          </cell>
          <cell r="AF237" t="str">
            <v xml:space="preserve"> </v>
          </cell>
          <cell r="AG237" t="str">
            <v xml:space="preserve"> </v>
          </cell>
          <cell r="AH237" t="str">
            <v xml:space="preserve"> </v>
          </cell>
          <cell r="AI237" t="str">
            <v xml:space="preserve"> </v>
          </cell>
          <cell r="AJ237" t="str">
            <v xml:space="preserve"> </v>
          </cell>
          <cell r="AK237" t="str">
            <v xml:space="preserve"> </v>
          </cell>
          <cell r="AL237" t="str">
            <v xml:space="preserve"> </v>
          </cell>
          <cell r="AM237" t="str">
            <v xml:space="preserve"> </v>
          </cell>
        </row>
        <row r="238">
          <cell r="A238" t="str">
            <v xml:space="preserve"> </v>
          </cell>
          <cell r="B238" t="str">
            <v xml:space="preserve">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9"/>
  <sheetViews>
    <sheetView showGridLines="0" tabSelected="1" topLeftCell="D1" zoomScale="96" zoomScaleNormal="96" workbookViewId="0">
      <pane ySplit="6" topLeftCell="A148" activePane="bottomLeft" state="frozen"/>
      <selection pane="bottomLeft" activeCell="K157" sqref="K157"/>
    </sheetView>
  </sheetViews>
  <sheetFormatPr baseColWidth="10" defaultRowHeight="14.25" x14ac:dyDescent="0.25"/>
  <cols>
    <col min="1" max="1" width="14.7109375" style="25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6" customWidth="1"/>
    <col min="6" max="6" width="13.85546875" style="26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8" customWidth="1"/>
    <col min="12" max="12" width="16.7109375" style="28" customWidth="1"/>
    <col min="13" max="13" width="16.5703125" style="28" customWidth="1"/>
    <col min="14" max="16384" width="11.42578125" style="1"/>
  </cols>
  <sheetData>
    <row r="1" spans="1:13" ht="30" x14ac:dyDescent="0.25">
      <c r="A1" s="44" t="s">
        <v>160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3" ht="30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ht="30" x14ac:dyDescent="0.25">
      <c r="A3" s="46" t="s">
        <v>226</v>
      </c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" customHeight="1" x14ac:dyDescent="0.25">
      <c r="A5" s="48" t="s">
        <v>1</v>
      </c>
      <c r="B5" s="49" t="s">
        <v>2</v>
      </c>
      <c r="C5" s="49" t="s">
        <v>3</v>
      </c>
      <c r="D5" s="49" t="s">
        <v>4</v>
      </c>
      <c r="E5" s="50" t="s">
        <v>5</v>
      </c>
      <c r="F5" s="51"/>
      <c r="G5" s="51"/>
      <c r="H5" s="51"/>
      <c r="I5" s="51"/>
      <c r="J5" s="52"/>
      <c r="K5" s="43" t="s">
        <v>6</v>
      </c>
      <c r="L5" s="43" t="s">
        <v>7</v>
      </c>
      <c r="M5" s="43" t="s">
        <v>8</v>
      </c>
    </row>
    <row r="6" spans="1:13" s="5" customFormat="1" ht="47.25" customHeight="1" x14ac:dyDescent="0.25">
      <c r="A6" s="48"/>
      <c r="B6" s="49"/>
      <c r="C6" s="49"/>
      <c r="D6" s="49"/>
      <c r="E6" s="3" t="s">
        <v>9</v>
      </c>
      <c r="F6" s="3" t="s">
        <v>203</v>
      </c>
      <c r="G6" s="4" t="s">
        <v>10</v>
      </c>
      <c r="H6" s="4" t="s">
        <v>11</v>
      </c>
      <c r="I6" s="4" t="s">
        <v>12</v>
      </c>
      <c r="J6" s="4" t="s">
        <v>13</v>
      </c>
      <c r="K6" s="43"/>
      <c r="L6" s="43"/>
      <c r="M6" s="43"/>
    </row>
    <row r="7" spans="1:13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3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v>392.25</v>
      </c>
      <c r="F8" s="15">
        <f>VLOOKUP($A8,[1]Hoja1!$A$9:$AM$250,3,0)</f>
        <v>11767.5</v>
      </c>
      <c r="G8" s="15">
        <f>VLOOKUP($A8,[1]Hoja1!$A$9:$AM$250,8,0)</f>
        <v>0</v>
      </c>
      <c r="H8" s="15">
        <f>VLOOKUP($A8,[1]Hoja1!$A$9:$AM$250,5,0)</f>
        <v>1372.88</v>
      </c>
      <c r="I8" s="15">
        <f>VLOOKUP($A8,[1]Hoja1!$A$9:$AM$250,4,0)</f>
        <v>0</v>
      </c>
      <c r="J8" s="15">
        <f>VLOOKUP($A8,[1]Hoja1!$A$9:$AM$250,9,0)+VLOOKUP($A8,[1]Hoja1!$A$9:$AM$250,10,0)</f>
        <v>0</v>
      </c>
      <c r="K8" s="16">
        <f>SUM(F8:J8)</f>
        <v>13140.380000000001</v>
      </c>
      <c r="L8" s="15">
        <f>VLOOKUP($A8,[1]Hoja1!$A$9:$AM$250,34,0)</f>
        <v>1559.48</v>
      </c>
      <c r="M8" s="16">
        <f>+K8-L8</f>
        <v>11580.900000000001</v>
      </c>
    </row>
    <row r="9" spans="1:13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v>392.25</v>
      </c>
      <c r="F9" s="15">
        <f>VLOOKUP($A9,[1]Hoja1!$A$9:$AM$250,3,0)</f>
        <v>14598.45</v>
      </c>
      <c r="G9" s="15">
        <f>VLOOKUP($A9,[1]Hoja1!$A$9:$AM$250,8,0)</f>
        <v>0</v>
      </c>
      <c r="H9" s="15">
        <f>VLOOKUP($A9,[1]Hoja1!$A$9:$AM$250,5,0)</f>
        <v>2033.43</v>
      </c>
      <c r="I9" s="15">
        <f>VLOOKUP($A9,[1]Hoja1!$A$9:$AM$250,4,0)</f>
        <v>0</v>
      </c>
      <c r="J9" s="15">
        <f>VLOOKUP($A9,[1]Hoja1!$A$9:$AM$250,9,0)+VLOOKUP($A9,[1]Hoja1!$A$9:$AM$250,10,0)</f>
        <v>2830.95</v>
      </c>
      <c r="K9" s="16">
        <f t="shared" ref="K9:K16" si="0">SUM(F9:J9)</f>
        <v>19462.830000000002</v>
      </c>
      <c r="L9" s="15">
        <f>VLOOKUP($A9,[1]Hoja1!$A$9:$AM$250,34,0)</f>
        <v>2751.49</v>
      </c>
      <c r="M9" s="16">
        <f t="shared" ref="M9:M16" si="1">+K9-L9</f>
        <v>16711.340000000004</v>
      </c>
    </row>
    <row r="10" spans="1:13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v>392.25</v>
      </c>
      <c r="F10" s="15">
        <f>VLOOKUP($A10,[1]Hoja1!$A$9:$AM$250,3,0)</f>
        <v>10446</v>
      </c>
      <c r="G10" s="15">
        <f>VLOOKUP($A10,[1]Hoja1!$A$9:$AM$250,8,0)</f>
        <v>0</v>
      </c>
      <c r="H10" s="15">
        <f>VLOOKUP($A10,[1]Hoja1!$A$9:$AM$250,5,0)</f>
        <v>1218.7</v>
      </c>
      <c r="I10" s="15">
        <f>VLOOKUP($A10,[1]Hoja1!$A$9:$AM$250,4,0)</f>
        <v>0</v>
      </c>
      <c r="J10" s="15">
        <f>VLOOKUP($A10,[1]Hoja1!$A$9:$AM$250,9,0)+VLOOKUP($A10,[1]Hoja1!$A$9:$AM$250,10,0)</f>
        <v>0</v>
      </c>
      <c r="K10" s="16">
        <f t="shared" si="0"/>
        <v>11664.7</v>
      </c>
      <c r="L10" s="15">
        <f>VLOOKUP($A10,[1]Hoja1!$A$9:$AM$250,34,0)</f>
        <v>1291.46</v>
      </c>
      <c r="M10" s="16">
        <f t="shared" si="1"/>
        <v>10373.240000000002</v>
      </c>
    </row>
    <row r="11" spans="1:13" s="11" customFormat="1" ht="10.5" customHeight="1" x14ac:dyDescent="0.25">
      <c r="A11" s="12" t="s">
        <v>57</v>
      </c>
      <c r="B11" s="13" t="s">
        <v>58</v>
      </c>
      <c r="C11" s="14" t="s">
        <v>48</v>
      </c>
      <c r="D11" s="14" t="s">
        <v>18</v>
      </c>
      <c r="E11" s="15">
        <v>392.25</v>
      </c>
      <c r="F11" s="15">
        <f>VLOOKUP($A11,[1]Hoja1!$A$9:$AM$250,3,0)</f>
        <v>8550</v>
      </c>
      <c r="G11" s="15">
        <f>VLOOKUP($A11,[1]Hoja1!$A$9:$AM$250,8,0)</f>
        <v>0</v>
      </c>
      <c r="H11" s="15">
        <f>VLOOKUP($A11,[1]Hoja1!$A$9:$AM$250,5,0)</f>
        <v>997.5</v>
      </c>
      <c r="I11" s="15">
        <f>VLOOKUP($A11,[1]Hoja1!$A$9:$AM$250,4,0)</f>
        <v>0</v>
      </c>
      <c r="J11" s="15">
        <f>VLOOKUP($A11,[1]Hoja1!$A$9:$AM$250,9,0)+VLOOKUP($A11,[1]Hoja1!$A$9:$AM$250,10,0)</f>
        <v>0</v>
      </c>
      <c r="K11" s="16">
        <f t="shared" si="0"/>
        <v>9547.5</v>
      </c>
      <c r="L11" s="15">
        <f>VLOOKUP($A11,[1]Hoja1!$A$9:$AM$250,34,0)</f>
        <v>4530.03</v>
      </c>
      <c r="M11" s="16">
        <f t="shared" si="1"/>
        <v>5017.47</v>
      </c>
    </row>
    <row r="12" spans="1:13" s="11" customFormat="1" ht="10.5" customHeight="1" x14ac:dyDescent="0.25">
      <c r="A12" s="12" t="s">
        <v>164</v>
      </c>
      <c r="B12" s="13" t="s">
        <v>140</v>
      </c>
      <c r="C12" s="14" t="s">
        <v>145</v>
      </c>
      <c r="D12" s="14" t="s">
        <v>204</v>
      </c>
      <c r="E12" s="15">
        <v>392.25</v>
      </c>
      <c r="F12" s="15">
        <f>VLOOKUP($A12,[1]Hoja1!$A$9:$AM$250,3,0)</f>
        <v>10440</v>
      </c>
      <c r="G12" s="15">
        <f>VLOOKUP($A12,[1]Hoja1!$A$9:$AM$250,8,0)</f>
        <v>0</v>
      </c>
      <c r="H12" s="15">
        <f>VLOOKUP($A12,[1]Hoja1!$A$9:$AM$250,5,0)</f>
        <v>1218</v>
      </c>
      <c r="I12" s="15">
        <f>VLOOKUP($A12,[1]Hoja1!$A$9:$AM$250,4,0)</f>
        <v>0</v>
      </c>
      <c r="J12" s="15">
        <f>VLOOKUP($A12,[1]Hoja1!$A$9:$AM$250,9,0)+VLOOKUP($A12,[1]Hoja1!$A$9:$AM$250,10,0)</f>
        <v>6989.48</v>
      </c>
      <c r="K12" s="16">
        <f t="shared" si="0"/>
        <v>18647.48</v>
      </c>
      <c r="L12" s="15">
        <f>VLOOKUP($A12,[1]Hoja1!$A$9:$AM$250,34,0)</f>
        <v>2800.68</v>
      </c>
      <c r="M12" s="16">
        <f t="shared" si="1"/>
        <v>15846.8</v>
      </c>
    </row>
    <row r="13" spans="1:13" s="11" customFormat="1" ht="10.5" customHeight="1" x14ac:dyDescent="0.25">
      <c r="A13" s="12" t="s">
        <v>185</v>
      </c>
      <c r="B13" s="13" t="s">
        <v>141</v>
      </c>
      <c r="C13" s="14" t="s">
        <v>143</v>
      </c>
      <c r="D13" s="14" t="s">
        <v>204</v>
      </c>
      <c r="E13" s="15">
        <v>392.25</v>
      </c>
      <c r="F13" s="15">
        <f>VLOOKUP($A13,[1]Hoja1!$A$9:$AM$250,3,0)</f>
        <v>14250</v>
      </c>
      <c r="G13" s="15">
        <f>VLOOKUP($A13,[1]Hoja1!$A$9:$AM$250,8,0)</f>
        <v>0</v>
      </c>
      <c r="H13" s="15">
        <f>VLOOKUP($A13,[1]Hoja1!$A$9:$AM$250,5,0)</f>
        <v>1662.5</v>
      </c>
      <c r="I13" s="15">
        <f>VLOOKUP($A13,[1]Hoja1!$A$9:$AM$250,4,0)</f>
        <v>0</v>
      </c>
      <c r="J13" s="15">
        <f>VLOOKUP($A13,[1]Hoja1!$A$9:$AM$250,9,0)+VLOOKUP($A13,[1]Hoja1!$A$9:$AM$250,10,0)</f>
        <v>9537.56</v>
      </c>
      <c r="K13" s="16">
        <f t="shared" si="0"/>
        <v>25450.059999999998</v>
      </c>
      <c r="L13" s="15">
        <f>VLOOKUP($A13,[1]Hoja1!$A$9:$AM$250,34,0)</f>
        <v>4352.92</v>
      </c>
      <c r="M13" s="16">
        <f t="shared" si="1"/>
        <v>21097.14</v>
      </c>
    </row>
    <row r="14" spans="1:13" s="11" customFormat="1" ht="10.5" customHeight="1" x14ac:dyDescent="0.25">
      <c r="A14" s="12" t="s">
        <v>165</v>
      </c>
      <c r="B14" s="13" t="s">
        <v>142</v>
      </c>
      <c r="C14" s="14" t="s">
        <v>145</v>
      </c>
      <c r="D14" s="14" t="s">
        <v>204</v>
      </c>
      <c r="E14" s="15">
        <v>392.25</v>
      </c>
      <c r="F14" s="15">
        <f>VLOOKUP($A14,[1]Hoja1!$A$9:$AM$250,3,0)</f>
        <v>10440</v>
      </c>
      <c r="G14" s="15">
        <f>VLOOKUP($A14,[1]Hoja1!$A$9:$AM$250,8,0)</f>
        <v>0</v>
      </c>
      <c r="H14" s="15">
        <f>VLOOKUP($A14,[1]Hoja1!$A$9:$AM$250,5,0)</f>
        <v>1218</v>
      </c>
      <c r="I14" s="15">
        <f>VLOOKUP($A14,[1]Hoja1!$A$9:$AM$250,4,0)</f>
        <v>0</v>
      </c>
      <c r="J14" s="15">
        <f>VLOOKUP($A14,[1]Hoja1!$A$9:$AM$250,9,0)+VLOOKUP($A14,[1]Hoja1!$A$9:$AM$250,10,0)</f>
        <v>6989.48</v>
      </c>
      <c r="K14" s="16">
        <f t="shared" si="0"/>
        <v>18647.48</v>
      </c>
      <c r="L14" s="15">
        <f>VLOOKUP($A14,[1]Hoja1!$A$9:$AM$250,34,0)</f>
        <v>2800.68</v>
      </c>
      <c r="M14" s="16">
        <f t="shared" si="1"/>
        <v>15846.8</v>
      </c>
    </row>
    <row r="15" spans="1:13" s="11" customFormat="1" ht="10.5" customHeight="1" x14ac:dyDescent="0.25">
      <c r="A15" s="12" t="s">
        <v>69</v>
      </c>
      <c r="B15" s="13" t="s">
        <v>161</v>
      </c>
      <c r="C15" s="14" t="s">
        <v>145</v>
      </c>
      <c r="D15" s="14" t="s">
        <v>204</v>
      </c>
      <c r="E15" s="15">
        <v>392.25</v>
      </c>
      <c r="F15" s="15">
        <f>VLOOKUP($A15,[1]Hoja1!$A$9:$AM$250,3,0)</f>
        <v>6000</v>
      </c>
      <c r="G15" s="15">
        <f>VLOOKUP($A15,[1]Hoja1!$A$9:$AM$250,8,0)</f>
        <v>0</v>
      </c>
      <c r="H15" s="15">
        <f>VLOOKUP($A15,[1]Hoja1!$A$9:$AM$250,5,0)</f>
        <v>700</v>
      </c>
      <c r="I15" s="15">
        <f>VLOOKUP($A15,[1]Hoja1!$A$9:$AM$250,4,0)</f>
        <v>0</v>
      </c>
      <c r="J15" s="15">
        <f>VLOOKUP($A15,[1]Hoja1!$A$9:$AM$250,9,0)+VLOOKUP($A15,[1]Hoja1!$A$9:$AM$250,10,0)</f>
        <v>3962.5</v>
      </c>
      <c r="K15" s="16">
        <f t="shared" si="0"/>
        <v>10662.5</v>
      </c>
      <c r="L15" s="15">
        <f>VLOOKUP($A15,[1]Hoja1!$A$9:$AM$250,34,0)</f>
        <v>3842.78</v>
      </c>
      <c r="M15" s="16">
        <f t="shared" si="1"/>
        <v>6819.7199999999993</v>
      </c>
    </row>
    <row r="16" spans="1:13" s="11" customFormat="1" ht="10.5" customHeight="1" x14ac:dyDescent="0.25">
      <c r="A16" s="12" t="s">
        <v>215</v>
      </c>
      <c r="B16" s="13" t="s">
        <v>216</v>
      </c>
      <c r="C16" s="14" t="s">
        <v>217</v>
      </c>
      <c r="D16" s="14" t="s">
        <v>204</v>
      </c>
      <c r="E16" s="15">
        <v>392.25</v>
      </c>
      <c r="F16" s="15">
        <f>VLOOKUP($A16,[1]Hoja1!$A$9:$AM$250,3,0)</f>
        <v>10440</v>
      </c>
      <c r="G16" s="15">
        <f>VLOOKUP($A16,[1]Hoja1!$A$9:$AM$250,8,0)</f>
        <v>0</v>
      </c>
      <c r="H16" s="15">
        <f>VLOOKUP($A16,[1]Hoja1!$A$9:$AM$250,5,0)</f>
        <v>0</v>
      </c>
      <c r="I16" s="15">
        <f>VLOOKUP($A16,[1]Hoja1!$A$9:$AM$250,4,0)</f>
        <v>0</v>
      </c>
      <c r="J16" s="15">
        <f>VLOOKUP($A16,[1]Hoja1!$A$9:$AM$250,9,0)+VLOOKUP($A16,[1]Hoja1!$A$9:$AM$250,10,0)</f>
        <v>9894.39</v>
      </c>
      <c r="K16" s="16">
        <f t="shared" si="0"/>
        <v>20334.39</v>
      </c>
      <c r="L16" s="15">
        <f>VLOOKUP($A16,[1]Hoja1!$A$9:$AM$250,34,0)</f>
        <v>3437.41</v>
      </c>
      <c r="M16" s="16">
        <f t="shared" si="1"/>
        <v>16896.98</v>
      </c>
    </row>
    <row r="17" spans="1:13" s="11" customFormat="1" ht="10.5" customHeight="1" x14ac:dyDescent="0.25">
      <c r="A17" s="12"/>
      <c r="B17" s="17"/>
      <c r="C17" s="14"/>
      <c r="D17" s="14"/>
      <c r="E17" s="15"/>
      <c r="F17" s="15"/>
      <c r="G17" s="14"/>
      <c r="H17" s="14"/>
      <c r="I17" s="14"/>
      <c r="J17" s="14"/>
      <c r="K17" s="16"/>
      <c r="L17" s="16"/>
      <c r="M17" s="16"/>
    </row>
    <row r="18" spans="1:13" s="11" customFormat="1" ht="17.25" customHeight="1" x14ac:dyDescent="0.25">
      <c r="A18" s="6" t="s">
        <v>193</v>
      </c>
      <c r="B18" s="7"/>
      <c r="C18" s="8"/>
      <c r="D18" s="8"/>
      <c r="E18" s="9"/>
      <c r="F18" s="9"/>
      <c r="G18" s="8"/>
      <c r="H18" s="8"/>
      <c r="I18" s="8"/>
      <c r="J18" s="8"/>
      <c r="K18" s="10"/>
      <c r="L18" s="10"/>
      <c r="M18" s="10"/>
    </row>
    <row r="19" spans="1:13" s="11" customFormat="1" ht="10.5" customHeight="1" x14ac:dyDescent="0.25">
      <c r="A19" s="12" t="s">
        <v>19</v>
      </c>
      <c r="B19" s="13" t="s">
        <v>20</v>
      </c>
      <c r="C19" s="14" t="s">
        <v>194</v>
      </c>
      <c r="D19" s="14" t="s">
        <v>18</v>
      </c>
      <c r="E19" s="15">
        <v>392.25</v>
      </c>
      <c r="F19" s="15">
        <f>VLOOKUP($A19,[1]Hoja1!$A$9:$AM$250,3,0)</f>
        <v>10446</v>
      </c>
      <c r="G19" s="15">
        <f>VLOOKUP($A19,[1]Hoja1!$A$9:$AM$250,8,0)</f>
        <v>0</v>
      </c>
      <c r="H19" s="15">
        <f>VLOOKUP($A19,[1]Hoja1!$A$9:$AM$250,5,0)</f>
        <v>1218.7</v>
      </c>
      <c r="I19" s="15">
        <f>VLOOKUP($A19,[1]Hoja1!$A$9:$AM$250,4,0)</f>
        <v>0</v>
      </c>
      <c r="J19" s="15">
        <f>VLOOKUP($A19,[1]Hoja1!$A$9:$AM$250,9,0)+VLOOKUP($A19,[1]Hoja1!$A$9:$AM$250,10,0)</f>
        <v>0</v>
      </c>
      <c r="K19" s="16">
        <f>SUM(F19:J19)</f>
        <v>11664.7</v>
      </c>
      <c r="L19" s="15">
        <f>VLOOKUP($A19,[1]Hoja1!$A$9:$AM$250,34,0)</f>
        <v>5526.19</v>
      </c>
      <c r="M19" s="16">
        <f>+K19-L19</f>
        <v>6138.5100000000011</v>
      </c>
    </row>
    <row r="20" spans="1:13" s="11" customFormat="1" ht="10.5" customHeight="1" x14ac:dyDescent="0.25">
      <c r="A20" s="12"/>
      <c r="B20" s="17"/>
      <c r="C20" s="14"/>
      <c r="D20" s="14"/>
      <c r="E20" s="15"/>
      <c r="F20" s="15"/>
      <c r="G20" s="14"/>
      <c r="H20" s="14"/>
      <c r="I20" s="15">
        <v>0</v>
      </c>
      <c r="J20" s="14"/>
      <c r="K20" s="16"/>
      <c r="L20" s="16"/>
      <c r="M20" s="16"/>
    </row>
    <row r="21" spans="1:13" s="11" customFormat="1" ht="17.25" customHeight="1" x14ac:dyDescent="0.25">
      <c r="A21" s="6" t="s">
        <v>25</v>
      </c>
      <c r="B21" s="7"/>
      <c r="C21" s="8"/>
      <c r="D21" s="8"/>
      <c r="E21" s="9"/>
      <c r="F21" s="9"/>
      <c r="G21" s="8"/>
      <c r="H21" s="8"/>
      <c r="I21" s="8"/>
      <c r="J21" s="8"/>
      <c r="K21" s="10"/>
      <c r="L21" s="10"/>
      <c r="M21" s="10"/>
    </row>
    <row r="22" spans="1:13" s="11" customFormat="1" ht="10.5" customHeight="1" x14ac:dyDescent="0.25">
      <c r="A22" s="12" t="s">
        <v>26</v>
      </c>
      <c r="B22" s="13" t="s">
        <v>27</v>
      </c>
      <c r="C22" s="14" t="s">
        <v>17</v>
      </c>
      <c r="D22" s="14" t="s">
        <v>18</v>
      </c>
      <c r="E22" s="15">
        <v>392.25</v>
      </c>
      <c r="F22" s="15">
        <f>VLOOKUP($A22,[1]Hoja1!$A$9:$AM$250,3,0)</f>
        <v>7051.5</v>
      </c>
      <c r="G22" s="15">
        <f>VLOOKUP($A22,[1]Hoja1!$A$9:$AM$250,8,0)</f>
        <v>0</v>
      </c>
      <c r="H22" s="15">
        <f>VLOOKUP($A22,[1]Hoja1!$A$9:$AM$250,5,0)</f>
        <v>822.68</v>
      </c>
      <c r="I22" s="15">
        <f>VLOOKUP($A22,[1]Hoja1!$A$9:$AM$250,4,0)</f>
        <v>0</v>
      </c>
      <c r="J22" s="15">
        <f>VLOOKUP($A22,[1]Hoja1!$A$9:$AM$250,9,0)+VLOOKUP($A22,[1]Hoja1!$A$9:$AM$250,10,0)</f>
        <v>0</v>
      </c>
      <c r="K22" s="16">
        <f t="shared" ref="K22:K24" si="2">SUM(F22:J22)</f>
        <v>7874.18</v>
      </c>
      <c r="L22" s="15">
        <f>VLOOKUP($A22,[1]Hoja1!$A$9:$AM$250,34,0)</f>
        <v>1876.06</v>
      </c>
      <c r="M22" s="16">
        <f t="shared" ref="M22:M24" si="3">+K22-L22</f>
        <v>5998.1200000000008</v>
      </c>
    </row>
    <row r="23" spans="1:13" s="11" customFormat="1" ht="10.5" customHeight="1" x14ac:dyDescent="0.2">
      <c r="A23" s="29" t="s">
        <v>136</v>
      </c>
      <c r="B23" s="17" t="s">
        <v>157</v>
      </c>
      <c r="C23" s="14" t="s">
        <v>17</v>
      </c>
      <c r="D23" s="14" t="s">
        <v>204</v>
      </c>
      <c r="E23" s="15">
        <v>392.25</v>
      </c>
      <c r="F23" s="15">
        <f>VLOOKUP($A23,[1]Hoja1!$A$9:$AM$250,3,0)</f>
        <v>6000</v>
      </c>
      <c r="G23" s="15">
        <f>VLOOKUP($A23,[1]Hoja1!$A$9:$AM$250,8,0)</f>
        <v>0</v>
      </c>
      <c r="H23" s="15">
        <f>VLOOKUP($A23,[1]Hoja1!$A$9:$AM$250,5,0)</f>
        <v>700</v>
      </c>
      <c r="I23" s="15">
        <f>VLOOKUP($A23,[1]Hoja1!$A$9:$AM$250,4,0)</f>
        <v>0</v>
      </c>
      <c r="J23" s="15">
        <f>VLOOKUP($A23,[1]Hoja1!$A$9:$AM$250,9,0)+VLOOKUP($A23,[1]Hoja1!$A$9:$AM$250,10,0)</f>
        <v>2705.1</v>
      </c>
      <c r="K23" s="16">
        <f t="shared" si="2"/>
        <v>9405.1</v>
      </c>
      <c r="L23" s="15">
        <f>VLOOKUP($A23,[1]Hoja1!$A$9:$AM$250,34,0)</f>
        <v>3913.34</v>
      </c>
      <c r="M23" s="16">
        <f t="shared" si="3"/>
        <v>5491.76</v>
      </c>
    </row>
    <row r="24" spans="1:13" s="11" customFormat="1" ht="10.5" customHeight="1" x14ac:dyDescent="0.2">
      <c r="A24" s="29" t="s">
        <v>166</v>
      </c>
      <c r="B24" s="17" t="s">
        <v>144</v>
      </c>
      <c r="C24" s="14" t="s">
        <v>145</v>
      </c>
      <c r="D24" s="14" t="s">
        <v>204</v>
      </c>
      <c r="E24" s="15">
        <v>392.25</v>
      </c>
      <c r="F24" s="15">
        <f>VLOOKUP($A24,[1]Hoja1!$A$9:$AM$250,3,0)</f>
        <v>9999.9</v>
      </c>
      <c r="G24" s="15">
        <f>VLOOKUP($A24,[1]Hoja1!$A$9:$AM$250,8,0)</f>
        <v>0</v>
      </c>
      <c r="H24" s="15">
        <f>VLOOKUP($A24,[1]Hoja1!$A$9:$AM$250,5,0)</f>
        <v>1166.6500000000001</v>
      </c>
      <c r="I24" s="15">
        <f>VLOOKUP($A24,[1]Hoja1!$A$9:$AM$250,4,0)</f>
        <v>0</v>
      </c>
      <c r="J24" s="15">
        <f>VLOOKUP($A24,[1]Hoja1!$A$9:$AM$250,9,0)+VLOOKUP($A24,[1]Hoja1!$A$9:$AM$250,10,0)</f>
        <v>3614.72</v>
      </c>
      <c r="K24" s="16">
        <f t="shared" si="2"/>
        <v>14781.269999999999</v>
      </c>
      <c r="L24" s="15">
        <f>VLOOKUP($A24,[1]Hoja1!$A$9:$AM$250,34,0)</f>
        <v>1876.46</v>
      </c>
      <c r="M24" s="16">
        <f t="shared" si="3"/>
        <v>12904.809999999998</v>
      </c>
    </row>
    <row r="25" spans="1:13" s="11" customFormat="1" ht="10.5" customHeight="1" x14ac:dyDescent="0.25">
      <c r="A25" s="12"/>
      <c r="B25" s="17"/>
      <c r="C25" s="14"/>
      <c r="D25" s="14"/>
      <c r="E25" s="15"/>
      <c r="F25" s="15"/>
      <c r="G25" s="14"/>
      <c r="H25" s="14"/>
      <c r="I25" s="15">
        <v>0</v>
      </c>
      <c r="J25" s="14"/>
      <c r="K25" s="16"/>
      <c r="L25" s="16"/>
      <c r="M25" s="16"/>
    </row>
    <row r="26" spans="1:13" s="11" customFormat="1" ht="17.25" customHeight="1" x14ac:dyDescent="0.25">
      <c r="A26" s="6" t="s">
        <v>28</v>
      </c>
      <c r="B26" s="7"/>
      <c r="C26" s="8"/>
      <c r="D26" s="8"/>
      <c r="E26" s="9"/>
      <c r="F26" s="9"/>
      <c r="G26" s="8"/>
      <c r="H26" s="8"/>
      <c r="I26" s="8"/>
      <c r="J26" s="8"/>
      <c r="K26" s="10"/>
      <c r="L26" s="10"/>
      <c r="M26" s="10"/>
    </row>
    <row r="27" spans="1:13" s="11" customFormat="1" ht="10.5" customHeight="1" x14ac:dyDescent="0.25">
      <c r="A27" s="12" t="s">
        <v>29</v>
      </c>
      <c r="B27" s="13" t="s">
        <v>30</v>
      </c>
      <c r="C27" s="14" t="s">
        <v>17</v>
      </c>
      <c r="D27" s="14" t="s">
        <v>18</v>
      </c>
      <c r="E27" s="15">
        <v>392.25</v>
      </c>
      <c r="F27" s="15">
        <f>VLOOKUP($A27,[1]Hoja1!$A$9:$AM$250,3,0)</f>
        <v>9168</v>
      </c>
      <c r="G27" s="15">
        <f>VLOOKUP($A27,[1]Hoja1!$A$9:$AM$250,8,0)</f>
        <v>0</v>
      </c>
      <c r="H27" s="15">
        <f>VLOOKUP($A27,[1]Hoja1!$A$9:$AM$250,5,0)</f>
        <v>1272.32</v>
      </c>
      <c r="I27" s="15">
        <f>VLOOKUP($A27,[1]Hoja1!$A$9:$AM$250,4,0)</f>
        <v>0</v>
      </c>
      <c r="J27" s="15">
        <f>VLOOKUP($A27,[1]Hoja1!$A$9:$AM$250,9,0)+VLOOKUP($A27,[1]Hoja1!$A$9:$AM$250,10,0)</f>
        <v>0</v>
      </c>
      <c r="K27" s="16">
        <f t="shared" ref="K27" si="4">SUM(F27:J27)</f>
        <v>10440.32</v>
      </c>
      <c r="L27" s="15">
        <f>VLOOKUP($A27,[1]Hoja1!$A$9:$AM$250,34,0)</f>
        <v>997.46</v>
      </c>
      <c r="M27" s="16">
        <f t="shared" ref="M27:M45" si="5">+K27-L27</f>
        <v>9442.86</v>
      </c>
    </row>
    <row r="28" spans="1:13" s="11" customFormat="1" ht="10.5" customHeight="1" x14ac:dyDescent="0.25">
      <c r="A28" s="12" t="s">
        <v>31</v>
      </c>
      <c r="B28" s="13" t="s">
        <v>32</v>
      </c>
      <c r="C28" s="14" t="s">
        <v>17</v>
      </c>
      <c r="D28" s="14" t="s">
        <v>18</v>
      </c>
      <c r="E28" s="15">
        <v>392.25</v>
      </c>
      <c r="F28" s="15">
        <f>VLOOKUP($A28,[1]Hoja1!$A$9:$AM$250,3,0)</f>
        <v>11544</v>
      </c>
      <c r="G28" s="15">
        <f>VLOOKUP($A28,[1]Hoja1!$A$9:$AM$250,8,0)</f>
        <v>0</v>
      </c>
      <c r="H28" s="15">
        <f>VLOOKUP($A28,[1]Hoja1!$A$9:$AM$250,5,0)</f>
        <v>1346.8</v>
      </c>
      <c r="I28" s="15">
        <f>VLOOKUP($A28,[1]Hoja1!$A$9:$AM$250,4,0)</f>
        <v>0</v>
      </c>
      <c r="J28" s="15">
        <f>VLOOKUP($A28,[1]Hoja1!$A$9:$AM$250,9,0)+VLOOKUP($A28,[1]Hoja1!$A$9:$AM$250,10,0)</f>
        <v>0</v>
      </c>
      <c r="K28" s="16">
        <f t="shared" ref="K28:K29" si="6">SUM(F28:J28)</f>
        <v>12890.8</v>
      </c>
      <c r="L28" s="15">
        <f>VLOOKUP($A28,[1]Hoja1!$A$9:$AM$250,34,0)</f>
        <v>1438.86</v>
      </c>
      <c r="M28" s="16">
        <f t="shared" si="5"/>
        <v>11451.939999999999</v>
      </c>
    </row>
    <row r="29" spans="1:13" s="11" customFormat="1" ht="10.5" customHeight="1" x14ac:dyDescent="0.25">
      <c r="A29" s="12" t="s">
        <v>224</v>
      </c>
      <c r="B29" s="13" t="s">
        <v>225</v>
      </c>
      <c r="C29" s="14" t="s">
        <v>17</v>
      </c>
      <c r="D29" s="14" t="s">
        <v>18</v>
      </c>
      <c r="E29" s="15">
        <v>392.25</v>
      </c>
      <c r="F29" s="15">
        <f>VLOOKUP($A29,[1]Hoja1!$A$9:$AM$250,3,0)</f>
        <v>10440</v>
      </c>
      <c r="G29" s="15">
        <f>VLOOKUP($A29,[1]Hoja1!$A$9:$AM$250,8,0)</f>
        <v>0</v>
      </c>
      <c r="H29" s="15">
        <f>VLOOKUP($A29,[1]Hoja1!$A$9:$AM$250,5,0)</f>
        <v>0</v>
      </c>
      <c r="I29" s="15">
        <f>VLOOKUP($A29,[1]Hoja1!$A$9:$AM$250,4,0)</f>
        <v>0</v>
      </c>
      <c r="J29" s="15">
        <f>VLOOKUP($A29,[1]Hoja1!$A$9:$AM$250,9,0)+VLOOKUP($A29,[1]Hoja1!$A$9:$AM$250,10,0)</f>
        <v>6989.48</v>
      </c>
      <c r="K29" s="16">
        <f t="shared" si="6"/>
        <v>17429.48</v>
      </c>
      <c r="L29" s="15">
        <f>VLOOKUP($A29,[1]Hoja1!$A$9:$AM$250,34,0)</f>
        <v>2736.44</v>
      </c>
      <c r="M29" s="16">
        <f t="shared" si="5"/>
        <v>14693.039999999999</v>
      </c>
    </row>
    <row r="30" spans="1:13" s="11" customFormat="1" ht="10.5" customHeight="1" x14ac:dyDescent="0.25">
      <c r="A30" s="12" t="s">
        <v>240</v>
      </c>
      <c r="B30" s="13" t="s">
        <v>241</v>
      </c>
      <c r="C30" s="14" t="s">
        <v>17</v>
      </c>
      <c r="D30" s="14" t="s">
        <v>18</v>
      </c>
      <c r="E30" s="15">
        <f>+F30*15</f>
        <v>67500</v>
      </c>
      <c r="F30" s="15">
        <f>VLOOKUP($A30,[1]Hoja1!$A$9:$AM$250,3,0)</f>
        <v>4500</v>
      </c>
      <c r="G30" s="15">
        <f>VLOOKUP($A30,[1]Hoja1!$A$9:$AM$250,8,0)</f>
        <v>636.99</v>
      </c>
      <c r="H30" s="15">
        <f>VLOOKUP($A30,[1]Hoja1!$A$9:$AM$250,7,0)</f>
        <v>89.18</v>
      </c>
      <c r="I30" s="15">
        <f>VLOOKUP($A30,[1]Hoja1!$A$9:$AM$250,4,0)</f>
        <v>254.79</v>
      </c>
      <c r="J30" s="15">
        <f>VLOOKUP($A30,[1]Hoja1!$A$9:$AM$250,9,0)+VLOOKUP($A30,[1]Hoja1!$A$9:$AM$250,10,0)</f>
        <v>1800</v>
      </c>
      <c r="K30" s="16">
        <f t="shared" ref="K30" si="7">SUM(F30:J30)</f>
        <v>7280.96</v>
      </c>
      <c r="L30" s="15">
        <f>VLOOKUP($A30,[1]Hoja1!$A$9:$AM$250,34,0)</f>
        <v>254.37</v>
      </c>
      <c r="M30" s="16">
        <f t="shared" si="5"/>
        <v>7026.59</v>
      </c>
    </row>
    <row r="31" spans="1:13" s="11" customFormat="1" ht="10.5" customHeight="1" x14ac:dyDescent="0.25">
      <c r="A31" s="12" t="s">
        <v>242</v>
      </c>
      <c r="B31" s="13" t="s">
        <v>243</v>
      </c>
      <c r="C31" s="14" t="s">
        <v>17</v>
      </c>
      <c r="D31" s="14" t="s">
        <v>18</v>
      </c>
      <c r="E31" s="15">
        <f t="shared" ref="E31:E45" si="8">+F31*15</f>
        <v>67500</v>
      </c>
      <c r="F31" s="15">
        <f>VLOOKUP($A31,[1]Hoja1!$A$9:$AM$250,3,0)</f>
        <v>4500</v>
      </c>
      <c r="G31" s="15">
        <f>VLOOKUP($A31,[1]Hoja1!$A$9:$AM$250,8,0)</f>
        <v>636.99</v>
      </c>
      <c r="H31" s="15">
        <f>VLOOKUP($A31,[1]Hoja1!$A$9:$AM$250,7,0)</f>
        <v>89.18</v>
      </c>
      <c r="I31" s="15">
        <f>VLOOKUP($A31,[1]Hoja1!$A$9:$AM$250,4,0)</f>
        <v>254.79</v>
      </c>
      <c r="J31" s="15">
        <f>VLOOKUP($A31,[1]Hoja1!$A$9:$AM$250,9,0)+VLOOKUP($A31,[1]Hoja1!$A$9:$AM$250,10,0)</f>
        <v>1800</v>
      </c>
      <c r="K31" s="16">
        <f t="shared" ref="K31:K45" si="9">SUM(F31:J31)</f>
        <v>7280.96</v>
      </c>
      <c r="L31" s="15">
        <f>VLOOKUP($A31,[1]Hoja1!$A$9:$AM$250,34,0)</f>
        <v>254.37</v>
      </c>
      <c r="M31" s="16">
        <f t="shared" si="5"/>
        <v>7026.59</v>
      </c>
    </row>
    <row r="32" spans="1:13" s="11" customFormat="1" ht="10.5" customHeight="1" x14ac:dyDescent="0.25">
      <c r="A32" s="12" t="s">
        <v>244</v>
      </c>
      <c r="B32" s="13" t="s">
        <v>245</v>
      </c>
      <c r="C32" s="14" t="s">
        <v>17</v>
      </c>
      <c r="D32" s="14" t="s">
        <v>18</v>
      </c>
      <c r="E32" s="15">
        <f t="shared" si="8"/>
        <v>67500</v>
      </c>
      <c r="F32" s="15">
        <f>VLOOKUP($A32,[1]Hoja1!$A$9:$AM$250,3,0)</f>
        <v>4500</v>
      </c>
      <c r="G32" s="15">
        <f>VLOOKUP($A32,[1]Hoja1!$A$9:$AM$250,8,0)</f>
        <v>636.99</v>
      </c>
      <c r="H32" s="15">
        <f>VLOOKUP($A32,[1]Hoja1!$A$9:$AM$250,7,0)</f>
        <v>89.18</v>
      </c>
      <c r="I32" s="15">
        <f>VLOOKUP($A32,[1]Hoja1!$A$9:$AM$250,4,0)</f>
        <v>254.79</v>
      </c>
      <c r="J32" s="15">
        <f>VLOOKUP($A32,[1]Hoja1!$A$9:$AM$250,9,0)+VLOOKUP($A32,[1]Hoja1!$A$9:$AM$250,10,0)</f>
        <v>1800</v>
      </c>
      <c r="K32" s="16">
        <f t="shared" si="9"/>
        <v>7280.96</v>
      </c>
      <c r="L32" s="15">
        <f>VLOOKUP($A32,[1]Hoja1!$A$9:$AM$250,34,0)</f>
        <v>254.37</v>
      </c>
      <c r="M32" s="16">
        <f t="shared" si="5"/>
        <v>7026.59</v>
      </c>
    </row>
    <row r="33" spans="1:13" s="11" customFormat="1" ht="10.5" customHeight="1" x14ac:dyDescent="0.25">
      <c r="A33" s="12" t="s">
        <v>246</v>
      </c>
      <c r="B33" s="13" t="s">
        <v>247</v>
      </c>
      <c r="C33" s="14" t="s">
        <v>17</v>
      </c>
      <c r="D33" s="14" t="s">
        <v>18</v>
      </c>
      <c r="E33" s="15">
        <f t="shared" si="8"/>
        <v>67500</v>
      </c>
      <c r="F33" s="15">
        <f>VLOOKUP($A33,[1]Hoja1!$A$9:$AM$250,3,0)</f>
        <v>4500</v>
      </c>
      <c r="G33" s="15">
        <f>VLOOKUP($A33,[1]Hoja1!$A$9:$AM$250,8,0)</f>
        <v>636.99</v>
      </c>
      <c r="H33" s="15">
        <f>VLOOKUP($A33,[1]Hoja1!$A$9:$AM$250,7,0)</f>
        <v>89.18</v>
      </c>
      <c r="I33" s="15">
        <f>VLOOKUP($A33,[1]Hoja1!$A$9:$AM$250,4,0)</f>
        <v>254.79</v>
      </c>
      <c r="J33" s="15">
        <f>VLOOKUP($A33,[1]Hoja1!$A$9:$AM$250,9,0)+VLOOKUP($A33,[1]Hoja1!$A$9:$AM$250,10,0)</f>
        <v>1800</v>
      </c>
      <c r="K33" s="16">
        <f t="shared" si="9"/>
        <v>7280.96</v>
      </c>
      <c r="L33" s="15">
        <f>VLOOKUP($A33,[1]Hoja1!$A$9:$AM$250,34,0)</f>
        <v>254.37</v>
      </c>
      <c r="M33" s="16">
        <f t="shared" si="5"/>
        <v>7026.59</v>
      </c>
    </row>
    <row r="34" spans="1:13" s="11" customFormat="1" ht="10.5" customHeight="1" x14ac:dyDescent="0.25">
      <c r="A34" s="12" t="s">
        <v>248</v>
      </c>
      <c r="B34" s="13" t="s">
        <v>249</v>
      </c>
      <c r="C34" s="14" t="s">
        <v>17</v>
      </c>
      <c r="D34" s="14" t="s">
        <v>18</v>
      </c>
      <c r="E34" s="15">
        <f t="shared" si="8"/>
        <v>67500</v>
      </c>
      <c r="F34" s="15">
        <f>VLOOKUP($A34,[1]Hoja1!$A$9:$AM$250,3,0)</f>
        <v>4500</v>
      </c>
      <c r="G34" s="15">
        <f>VLOOKUP($A34,[1]Hoja1!$A$9:$AM$250,8,0)</f>
        <v>636.99</v>
      </c>
      <c r="H34" s="15">
        <f>VLOOKUP($A34,[1]Hoja1!$A$9:$AM$250,7,0)</f>
        <v>89.18</v>
      </c>
      <c r="I34" s="15">
        <f>VLOOKUP($A34,[1]Hoja1!$A$9:$AM$250,4,0)</f>
        <v>254.79</v>
      </c>
      <c r="J34" s="15">
        <f>VLOOKUP($A34,[1]Hoja1!$A$9:$AM$250,9,0)+VLOOKUP($A34,[1]Hoja1!$A$9:$AM$250,10,0)</f>
        <v>1800</v>
      </c>
      <c r="K34" s="16">
        <f t="shared" si="9"/>
        <v>7280.96</v>
      </c>
      <c r="L34" s="15">
        <f>VLOOKUP($A34,[1]Hoja1!$A$9:$AM$250,34,0)</f>
        <v>254.37</v>
      </c>
      <c r="M34" s="16">
        <f t="shared" si="5"/>
        <v>7026.59</v>
      </c>
    </row>
    <row r="35" spans="1:13" s="11" customFormat="1" ht="10.5" customHeight="1" x14ac:dyDescent="0.25">
      <c r="A35" s="12" t="s">
        <v>250</v>
      </c>
      <c r="B35" s="13" t="s">
        <v>251</v>
      </c>
      <c r="C35" s="14" t="s">
        <v>17</v>
      </c>
      <c r="D35" s="14" t="s">
        <v>18</v>
      </c>
      <c r="E35" s="15">
        <f t="shared" si="8"/>
        <v>67500</v>
      </c>
      <c r="F35" s="15">
        <f>VLOOKUP($A35,[1]Hoja1!$A$9:$AM$250,3,0)</f>
        <v>4500</v>
      </c>
      <c r="G35" s="15">
        <f>VLOOKUP($A35,[1]Hoja1!$A$9:$AM$250,8,0)</f>
        <v>0</v>
      </c>
      <c r="H35" s="15">
        <f>VLOOKUP($A35,[1]Hoja1!$A$9:$AM$250,7,0)</f>
        <v>0</v>
      </c>
      <c r="I35" s="15">
        <f>VLOOKUP($A35,[1]Hoja1!$A$9:$AM$250,4,0)</f>
        <v>0</v>
      </c>
      <c r="J35" s="15">
        <f>VLOOKUP($A35,[1]Hoja1!$A$9:$AM$250,9,0)+VLOOKUP($A35,[1]Hoja1!$A$9:$AM$250,10,0)</f>
        <v>1800</v>
      </c>
      <c r="K35" s="16">
        <f t="shared" si="9"/>
        <v>6300</v>
      </c>
      <c r="L35" s="15">
        <f>VLOOKUP($A35,[1]Hoja1!$A$9:$AM$250,34,0)</f>
        <v>288.44</v>
      </c>
      <c r="M35" s="16">
        <f t="shared" si="5"/>
        <v>6011.56</v>
      </c>
    </row>
    <row r="36" spans="1:13" s="11" customFormat="1" ht="10.5" customHeight="1" x14ac:dyDescent="0.25">
      <c r="A36" s="12" t="s">
        <v>252</v>
      </c>
      <c r="B36" s="13" t="s">
        <v>253</v>
      </c>
      <c r="C36" s="14" t="s">
        <v>17</v>
      </c>
      <c r="D36" s="14" t="s">
        <v>18</v>
      </c>
      <c r="E36" s="15">
        <f t="shared" si="8"/>
        <v>67500</v>
      </c>
      <c r="F36" s="15">
        <f>VLOOKUP($A36,[1]Hoja1!$A$9:$AM$250,3,0)</f>
        <v>4500</v>
      </c>
      <c r="G36" s="15">
        <f>VLOOKUP($A36,[1]Hoja1!$A$9:$AM$250,8,0)</f>
        <v>636.99</v>
      </c>
      <c r="H36" s="15">
        <f>VLOOKUP($A36,[1]Hoja1!$A$9:$AM$250,7,0)</f>
        <v>89.18</v>
      </c>
      <c r="I36" s="15">
        <f>VLOOKUP($A36,[1]Hoja1!$A$9:$AM$250,4,0)</f>
        <v>254.79</v>
      </c>
      <c r="J36" s="15">
        <f>VLOOKUP($A36,[1]Hoja1!$A$9:$AM$250,9,0)+VLOOKUP($A36,[1]Hoja1!$A$9:$AM$250,10,0)</f>
        <v>1800</v>
      </c>
      <c r="K36" s="16">
        <f t="shared" si="9"/>
        <v>7280.96</v>
      </c>
      <c r="L36" s="15">
        <f>VLOOKUP($A36,[1]Hoja1!$A$9:$AM$250,34,0)</f>
        <v>254.37</v>
      </c>
      <c r="M36" s="16">
        <f t="shared" si="5"/>
        <v>7026.59</v>
      </c>
    </row>
    <row r="37" spans="1:13" s="11" customFormat="1" ht="10.5" customHeight="1" x14ac:dyDescent="0.25">
      <c r="A37" s="12" t="s">
        <v>254</v>
      </c>
      <c r="B37" s="13" t="s">
        <v>255</v>
      </c>
      <c r="C37" s="14" t="s">
        <v>17</v>
      </c>
      <c r="D37" s="14" t="s">
        <v>18</v>
      </c>
      <c r="E37" s="15">
        <f t="shared" si="8"/>
        <v>67500</v>
      </c>
      <c r="F37" s="15">
        <f>VLOOKUP($A37,[1]Hoja1!$A$9:$AM$250,3,0)</f>
        <v>4500</v>
      </c>
      <c r="G37" s="15">
        <f>VLOOKUP($A37,[1]Hoja1!$A$9:$AM$250,8,0)</f>
        <v>0</v>
      </c>
      <c r="H37" s="15">
        <f>VLOOKUP($A37,[1]Hoja1!$A$9:$AM$250,7,0)</f>
        <v>0</v>
      </c>
      <c r="I37" s="15">
        <f>VLOOKUP($A37,[1]Hoja1!$A$9:$AM$250,4,0)</f>
        <v>0</v>
      </c>
      <c r="J37" s="15">
        <f>VLOOKUP($A37,[1]Hoja1!$A$9:$AM$250,9,0)+VLOOKUP($A37,[1]Hoja1!$A$9:$AM$250,10,0)</f>
        <v>1800</v>
      </c>
      <c r="K37" s="16">
        <f t="shared" si="9"/>
        <v>6300</v>
      </c>
      <c r="L37" s="15">
        <f>VLOOKUP($A37,[1]Hoja1!$A$9:$AM$250,34,0)</f>
        <v>288.44</v>
      </c>
      <c r="M37" s="16">
        <f t="shared" si="5"/>
        <v>6011.56</v>
      </c>
    </row>
    <row r="38" spans="1:13" s="11" customFormat="1" ht="10.5" customHeight="1" x14ac:dyDescent="0.25">
      <c r="A38" s="12" t="s">
        <v>256</v>
      </c>
      <c r="B38" s="13" t="s">
        <v>257</v>
      </c>
      <c r="C38" s="14" t="s">
        <v>17</v>
      </c>
      <c r="D38" s="14" t="s">
        <v>18</v>
      </c>
      <c r="E38" s="15">
        <f t="shared" si="8"/>
        <v>67500</v>
      </c>
      <c r="F38" s="15">
        <f>VLOOKUP($A38,[1]Hoja1!$A$9:$AM$250,3,0)</f>
        <v>4500</v>
      </c>
      <c r="G38" s="15">
        <f>VLOOKUP($A38,[1]Hoja1!$A$9:$AM$250,8,0)</f>
        <v>636.99</v>
      </c>
      <c r="H38" s="15">
        <f>VLOOKUP($A38,[1]Hoja1!$A$9:$AM$250,7,0)</f>
        <v>89.18</v>
      </c>
      <c r="I38" s="15">
        <f>VLOOKUP($A38,[1]Hoja1!$A$9:$AM$250,4,0)</f>
        <v>254.79</v>
      </c>
      <c r="J38" s="15">
        <f>VLOOKUP($A38,[1]Hoja1!$A$9:$AM$250,9,0)+VLOOKUP($A38,[1]Hoja1!$A$9:$AM$250,10,0)</f>
        <v>1800</v>
      </c>
      <c r="K38" s="16">
        <f t="shared" si="9"/>
        <v>7280.96</v>
      </c>
      <c r="L38" s="15">
        <f>VLOOKUP($A38,[1]Hoja1!$A$9:$AM$250,34,0)</f>
        <v>254.37</v>
      </c>
      <c r="M38" s="16">
        <f t="shared" si="5"/>
        <v>7026.59</v>
      </c>
    </row>
    <row r="39" spans="1:13" s="11" customFormat="1" ht="10.5" customHeight="1" x14ac:dyDescent="0.25">
      <c r="A39" s="12" t="s">
        <v>258</v>
      </c>
      <c r="B39" s="13" t="s">
        <v>259</v>
      </c>
      <c r="C39" s="14" t="s">
        <v>17</v>
      </c>
      <c r="D39" s="14" t="s">
        <v>18</v>
      </c>
      <c r="E39" s="15">
        <f t="shared" si="8"/>
        <v>67500</v>
      </c>
      <c r="F39" s="15">
        <f>VLOOKUP($A39,[1]Hoja1!$A$9:$AM$250,3,0)</f>
        <v>4500</v>
      </c>
      <c r="G39" s="15">
        <f>VLOOKUP($A39,[1]Hoja1!$A$9:$AM$250,8,0)</f>
        <v>0</v>
      </c>
      <c r="H39" s="15">
        <f>VLOOKUP($A39,[1]Hoja1!$A$9:$AM$250,7,0)</f>
        <v>0</v>
      </c>
      <c r="I39" s="15">
        <f>VLOOKUP($A39,[1]Hoja1!$A$9:$AM$250,4,0)</f>
        <v>0</v>
      </c>
      <c r="J39" s="15">
        <f>VLOOKUP($A39,[1]Hoja1!$A$9:$AM$250,9,0)+VLOOKUP($A39,[1]Hoja1!$A$9:$AM$250,10,0)</f>
        <v>1800</v>
      </c>
      <c r="K39" s="16">
        <f t="shared" si="9"/>
        <v>6300</v>
      </c>
      <c r="L39" s="15">
        <f>VLOOKUP($A39,[1]Hoja1!$A$9:$AM$250,34,0)</f>
        <v>288.44</v>
      </c>
      <c r="M39" s="16">
        <f t="shared" si="5"/>
        <v>6011.56</v>
      </c>
    </row>
    <row r="40" spans="1:13" s="11" customFormat="1" ht="10.5" customHeight="1" x14ac:dyDescent="0.25">
      <c r="A40" s="12" t="s">
        <v>260</v>
      </c>
      <c r="B40" s="13" t="s">
        <v>261</v>
      </c>
      <c r="C40" s="14" t="s">
        <v>17</v>
      </c>
      <c r="D40" s="14" t="s">
        <v>18</v>
      </c>
      <c r="E40" s="15">
        <f t="shared" si="8"/>
        <v>67500</v>
      </c>
      <c r="F40" s="15">
        <f>VLOOKUP($A40,[1]Hoja1!$A$9:$AM$250,3,0)</f>
        <v>4500</v>
      </c>
      <c r="G40" s="15">
        <f>VLOOKUP($A40,[1]Hoja1!$A$9:$AM$250,8,0)</f>
        <v>0</v>
      </c>
      <c r="H40" s="15">
        <f>VLOOKUP($A40,[1]Hoja1!$A$9:$AM$250,7,0)</f>
        <v>0</v>
      </c>
      <c r="I40" s="15">
        <f>VLOOKUP($A40,[1]Hoja1!$A$9:$AM$250,4,0)</f>
        <v>0</v>
      </c>
      <c r="J40" s="15">
        <f>VLOOKUP($A40,[1]Hoja1!$A$9:$AM$250,9,0)+VLOOKUP($A40,[1]Hoja1!$A$9:$AM$250,10,0)</f>
        <v>1800</v>
      </c>
      <c r="K40" s="16">
        <f t="shared" si="9"/>
        <v>6300</v>
      </c>
      <c r="L40" s="15">
        <f>VLOOKUP($A40,[1]Hoja1!$A$9:$AM$250,34,0)</f>
        <v>288.44</v>
      </c>
      <c r="M40" s="16">
        <f t="shared" si="5"/>
        <v>6011.56</v>
      </c>
    </row>
    <row r="41" spans="1:13" s="11" customFormat="1" ht="10.5" customHeight="1" x14ac:dyDescent="0.25">
      <c r="A41" s="12" t="s">
        <v>262</v>
      </c>
      <c r="B41" s="13" t="s">
        <v>263</v>
      </c>
      <c r="C41" s="14" t="s">
        <v>17</v>
      </c>
      <c r="D41" s="14" t="s">
        <v>18</v>
      </c>
      <c r="E41" s="15">
        <f t="shared" si="8"/>
        <v>67500</v>
      </c>
      <c r="F41" s="15">
        <f>VLOOKUP($A41,[1]Hoja1!$A$9:$AM$250,3,0)</f>
        <v>4500</v>
      </c>
      <c r="G41" s="15">
        <f>VLOOKUP($A41,[1]Hoja1!$A$9:$AM$250,8,0)</f>
        <v>0</v>
      </c>
      <c r="H41" s="15">
        <f>VLOOKUP($A41,[1]Hoja1!$A$9:$AM$250,7,0)</f>
        <v>0</v>
      </c>
      <c r="I41" s="15">
        <f>VLOOKUP($A41,[1]Hoja1!$A$9:$AM$250,4,0)</f>
        <v>0</v>
      </c>
      <c r="J41" s="15">
        <f>VLOOKUP($A41,[1]Hoja1!$A$9:$AM$250,9,0)+VLOOKUP($A41,[1]Hoja1!$A$9:$AM$250,10,0)</f>
        <v>1800</v>
      </c>
      <c r="K41" s="16">
        <f t="shared" si="9"/>
        <v>6300</v>
      </c>
      <c r="L41" s="15">
        <f>VLOOKUP($A41,[1]Hoja1!$A$9:$AM$250,34,0)</f>
        <v>288.44</v>
      </c>
      <c r="M41" s="16">
        <f t="shared" si="5"/>
        <v>6011.56</v>
      </c>
    </row>
    <row r="42" spans="1:13" s="11" customFormat="1" ht="10.5" customHeight="1" x14ac:dyDescent="0.25">
      <c r="A42" s="12" t="s">
        <v>264</v>
      </c>
      <c r="B42" s="13" t="s">
        <v>265</v>
      </c>
      <c r="C42" s="14" t="s">
        <v>17</v>
      </c>
      <c r="D42" s="14" t="s">
        <v>18</v>
      </c>
      <c r="E42" s="15">
        <f t="shared" si="8"/>
        <v>51750</v>
      </c>
      <c r="F42" s="15">
        <f>VLOOKUP($A42,[1]Hoja1!$A$9:$AM$250,3,0)</f>
        <v>3450</v>
      </c>
      <c r="G42" s="15">
        <f>VLOOKUP($A42,[1]Hoja1!$A$9:$AM$250,8,0)</f>
        <v>0</v>
      </c>
      <c r="H42" s="15">
        <f>VLOOKUP($A42,[1]Hoja1!$A$9:$AM$250,7,0)</f>
        <v>0</v>
      </c>
      <c r="I42" s="15">
        <f>VLOOKUP($A42,[1]Hoja1!$A$9:$AM$250,4,0)</f>
        <v>0</v>
      </c>
      <c r="J42" s="15">
        <f>VLOOKUP($A42,[1]Hoja1!$A$9:$AM$250,9,0)+VLOOKUP($A42,[1]Hoja1!$A$9:$AM$250,10,0)</f>
        <v>3550</v>
      </c>
      <c r="K42" s="16">
        <f t="shared" si="9"/>
        <v>7000</v>
      </c>
      <c r="L42" s="15">
        <f>VLOOKUP($A42,[1]Hoja1!$A$9:$AM$250,34,0)</f>
        <v>364.6</v>
      </c>
      <c r="M42" s="16">
        <f t="shared" si="5"/>
        <v>6635.4</v>
      </c>
    </row>
    <row r="43" spans="1:13" s="11" customFormat="1" ht="10.5" customHeight="1" x14ac:dyDescent="0.25">
      <c r="A43" s="12" t="s">
        <v>266</v>
      </c>
      <c r="B43" s="13" t="s">
        <v>267</v>
      </c>
      <c r="C43" s="14" t="s">
        <v>17</v>
      </c>
      <c r="D43" s="14" t="s">
        <v>18</v>
      </c>
      <c r="E43" s="15">
        <f t="shared" si="8"/>
        <v>78300</v>
      </c>
      <c r="F43" s="15">
        <f>VLOOKUP($A43,[1]Hoja1!$A$9:$AM$250,3,0)</f>
        <v>5220</v>
      </c>
      <c r="G43" s="15">
        <f>VLOOKUP($A43,[1]Hoja1!$A$9:$AM$250,8,0)</f>
        <v>0</v>
      </c>
      <c r="H43" s="15">
        <f>VLOOKUP($A43,[1]Hoja1!$A$9:$AM$250,7,0)</f>
        <v>0</v>
      </c>
      <c r="I43" s="15">
        <f>VLOOKUP($A43,[1]Hoja1!$A$9:$AM$250,4,0)</f>
        <v>0</v>
      </c>
      <c r="J43" s="15">
        <f>VLOOKUP($A43,[1]Hoja1!$A$9:$AM$250,9,0)+VLOOKUP($A43,[1]Hoja1!$A$9:$AM$250,10,0)</f>
        <v>3494.74</v>
      </c>
      <c r="K43" s="16">
        <f t="shared" si="9"/>
        <v>8714.74</v>
      </c>
      <c r="L43" s="15">
        <f>VLOOKUP($A43,[1]Hoja1!$A$9:$AM$250,34,0)</f>
        <v>1301.72</v>
      </c>
      <c r="M43" s="16">
        <f t="shared" si="5"/>
        <v>7413.0199999999995</v>
      </c>
    </row>
    <row r="44" spans="1:13" s="11" customFormat="1" ht="10.5" customHeight="1" x14ac:dyDescent="0.25">
      <c r="A44" s="12" t="s">
        <v>268</v>
      </c>
      <c r="B44" s="13" t="s">
        <v>269</v>
      </c>
      <c r="C44" s="14" t="s">
        <v>17</v>
      </c>
      <c r="D44" s="14" t="s">
        <v>18</v>
      </c>
      <c r="E44" s="15">
        <f t="shared" si="8"/>
        <v>31500</v>
      </c>
      <c r="F44" s="15">
        <f>VLOOKUP($A44,[1]Hoja1!$A$9:$AM$250,3,0)</f>
        <v>2100</v>
      </c>
      <c r="G44" s="15">
        <f>VLOOKUP($A44,[1]Hoja1!$A$9:$AM$250,8,0)</f>
        <v>0</v>
      </c>
      <c r="H44" s="15">
        <f>VLOOKUP($A44,[1]Hoja1!$A$9:$AM$250,7,0)</f>
        <v>0</v>
      </c>
      <c r="I44" s="15">
        <f>VLOOKUP($A44,[1]Hoja1!$A$9:$AM$250,4,0)</f>
        <v>0</v>
      </c>
      <c r="J44" s="15">
        <f>VLOOKUP($A44,[1]Hoja1!$A$9:$AM$250,9,0)+VLOOKUP($A44,[1]Hoja1!$A$9:$AM$250,10,0)</f>
        <v>1050</v>
      </c>
      <c r="K44" s="16">
        <f t="shared" si="9"/>
        <v>3150</v>
      </c>
      <c r="L44" s="15">
        <f>VLOOKUP($A44,[1]Hoja1!$A$9:$AM$250,34,0)</f>
        <v>144.22</v>
      </c>
      <c r="M44" s="16">
        <f t="shared" si="5"/>
        <v>3005.78</v>
      </c>
    </row>
    <row r="45" spans="1:13" s="11" customFormat="1" ht="10.5" customHeight="1" x14ac:dyDescent="0.25">
      <c r="A45" s="12" t="s">
        <v>270</v>
      </c>
      <c r="B45" s="13" t="s">
        <v>271</v>
      </c>
      <c r="C45" s="14" t="s">
        <v>17</v>
      </c>
      <c r="D45" s="14" t="s">
        <v>18</v>
      </c>
      <c r="E45" s="15">
        <f t="shared" si="8"/>
        <v>31500</v>
      </c>
      <c r="F45" s="15">
        <f>VLOOKUP($A45,[1]Hoja1!$A$9:$AM$250,3,0)</f>
        <v>2100</v>
      </c>
      <c r="G45" s="15">
        <f>VLOOKUP($A45,[1]Hoja1!$A$9:$AM$250,8,0)</f>
        <v>0</v>
      </c>
      <c r="H45" s="15">
        <f>VLOOKUP($A45,[1]Hoja1!$A$9:$AM$250,7,0)</f>
        <v>0</v>
      </c>
      <c r="I45" s="15">
        <f>VLOOKUP($A45,[1]Hoja1!$A$9:$AM$250,4,0)</f>
        <v>0</v>
      </c>
      <c r="J45" s="15">
        <f>VLOOKUP($A45,[1]Hoja1!$A$9:$AM$250,9,0)+VLOOKUP($A45,[1]Hoja1!$A$9:$AM$250,10,0)</f>
        <v>1050</v>
      </c>
      <c r="K45" s="16">
        <f t="shared" si="9"/>
        <v>3150</v>
      </c>
      <c r="L45" s="15">
        <f>VLOOKUP($A45,[1]Hoja1!$A$9:$AM$250,34,0)</f>
        <v>144.22</v>
      </c>
      <c r="M45" s="16">
        <f t="shared" si="5"/>
        <v>3005.78</v>
      </c>
    </row>
    <row r="46" spans="1:13" s="11" customFormat="1" ht="10.5" customHeight="1" x14ac:dyDescent="0.25">
      <c r="A46" s="12"/>
      <c r="B46" s="17"/>
      <c r="C46" s="14"/>
      <c r="D46" s="14"/>
      <c r="E46" s="15"/>
      <c r="F46" s="15"/>
      <c r="G46" s="14"/>
      <c r="H46" s="14"/>
      <c r="I46" s="15"/>
      <c r="J46" s="14"/>
      <c r="K46" s="16"/>
      <c r="L46" s="16"/>
      <c r="M46" s="16"/>
    </row>
    <row r="47" spans="1:13" s="11" customFormat="1" ht="17.25" customHeight="1" x14ac:dyDescent="0.25">
      <c r="A47" s="6" t="s">
        <v>33</v>
      </c>
      <c r="B47" s="7"/>
      <c r="C47" s="8"/>
      <c r="D47" s="8"/>
      <c r="E47" s="9"/>
      <c r="F47" s="9"/>
      <c r="G47" s="8"/>
      <c r="H47" s="8"/>
      <c r="I47" s="8"/>
      <c r="J47" s="8"/>
      <c r="K47" s="10"/>
      <c r="L47" s="10"/>
      <c r="M47" s="10"/>
    </row>
    <row r="48" spans="1:13" s="20" customFormat="1" ht="10.5" customHeight="1" x14ac:dyDescent="0.25">
      <c r="A48" s="18" t="s">
        <v>34</v>
      </c>
      <c r="B48" s="13" t="s">
        <v>35</v>
      </c>
      <c r="C48" s="19" t="s">
        <v>36</v>
      </c>
      <c r="D48" s="19" t="s">
        <v>18</v>
      </c>
      <c r="E48" s="15">
        <v>392.25</v>
      </c>
      <c r="F48" s="15">
        <f>VLOOKUP($A48,[1]Hoja1!$A$9:$AM$250,3,0)</f>
        <v>10275</v>
      </c>
      <c r="G48" s="15">
        <f>VLOOKUP($A48,[1]Hoja1!$A$9:$AM$250,8,0)</f>
        <v>0</v>
      </c>
      <c r="H48" s="15">
        <f>VLOOKUP($A48,[1]Hoja1!$A$9:$AM$250,5,0)</f>
        <v>1198.75</v>
      </c>
      <c r="I48" s="15">
        <f>VLOOKUP($A48,[1]Hoja1!$A$9:$AM$250,4,0)</f>
        <v>0</v>
      </c>
      <c r="J48" s="15">
        <f>VLOOKUP($A48,[1]Hoja1!$A$9:$AM$250,9,0)+VLOOKUP($A48,[1]Hoja1!$A$9:$AM$250,10,0)</f>
        <v>0</v>
      </c>
      <c r="K48" s="16">
        <f>SUM(F48:J48)</f>
        <v>11473.75</v>
      </c>
      <c r="L48" s="15">
        <f>VLOOKUP($A48,[1]Hoja1!$A$9:$AM$250,34,0)</f>
        <v>2520.65</v>
      </c>
      <c r="M48" s="16">
        <f>+K48-L48</f>
        <v>8953.1</v>
      </c>
    </row>
    <row r="49" spans="1:13" s="11" customFormat="1" ht="10.5" customHeight="1" x14ac:dyDescent="0.25">
      <c r="A49" s="21"/>
      <c r="B49" s="17"/>
      <c r="C49" s="14"/>
      <c r="D49" s="14"/>
      <c r="E49" s="15"/>
      <c r="F49" s="15"/>
      <c r="G49" s="14"/>
      <c r="H49" s="14"/>
      <c r="I49" s="14"/>
      <c r="J49" s="14"/>
      <c r="K49" s="16"/>
      <c r="L49" s="16"/>
      <c r="M49" s="16"/>
    </row>
    <row r="50" spans="1:13" s="11" customFormat="1" ht="17.25" customHeight="1" x14ac:dyDescent="0.25">
      <c r="A50" s="6" t="s">
        <v>37</v>
      </c>
      <c r="B50" s="7"/>
      <c r="C50" s="8"/>
      <c r="D50" s="8"/>
      <c r="E50" s="9"/>
      <c r="F50" s="9"/>
      <c r="G50" s="8"/>
      <c r="H50" s="8"/>
      <c r="I50" s="8"/>
      <c r="J50" s="8"/>
      <c r="K50" s="10"/>
      <c r="L50" s="10"/>
      <c r="M50" s="10"/>
    </row>
    <row r="51" spans="1:13" s="11" customFormat="1" ht="10.5" customHeight="1" x14ac:dyDescent="0.25">
      <c r="A51" s="12" t="s">
        <v>38</v>
      </c>
      <c r="B51" s="13" t="s">
        <v>39</v>
      </c>
      <c r="C51" s="14" t="s">
        <v>17</v>
      </c>
      <c r="D51" s="14" t="s">
        <v>18</v>
      </c>
      <c r="E51" s="15">
        <v>392.25</v>
      </c>
      <c r="F51" s="15">
        <f>VLOOKUP($A51,[1]Hoja1!$A$9:$AM$250,3,0)</f>
        <v>14409</v>
      </c>
      <c r="G51" s="15">
        <f>VLOOKUP($A51,[1]Hoja1!$A$9:$AM$250,8,0)</f>
        <v>0</v>
      </c>
      <c r="H51" s="15">
        <f>VLOOKUP($A51,[1]Hoja1!$A$9:$AM$250,5,0)</f>
        <v>1681.05</v>
      </c>
      <c r="I51" s="15">
        <f>VLOOKUP($A51,[1]Hoja1!$A$9:$AM$250,4,0)</f>
        <v>0</v>
      </c>
      <c r="J51" s="15">
        <f>VLOOKUP($A51,[1]Hoja1!$A$9:$AM$250,9,0)+VLOOKUP($A51,[1]Hoja1!$A$9:$AM$250,10,0)</f>
        <v>0</v>
      </c>
      <c r="K51" s="16">
        <f t="shared" ref="K51:K55" si="10">SUM(F51:J51)</f>
        <v>16090.05</v>
      </c>
      <c r="L51" s="15">
        <f>VLOOKUP($A51,[1]Hoja1!$A$9:$AM$250,34,0)</f>
        <v>2085.6</v>
      </c>
      <c r="M51" s="16">
        <f t="shared" ref="M51:M55" si="11">+K51-L51</f>
        <v>14004.449999999999</v>
      </c>
    </row>
    <row r="52" spans="1:13" s="11" customFormat="1" ht="10.5" customHeight="1" x14ac:dyDescent="0.25">
      <c r="A52" s="38" t="s">
        <v>222</v>
      </c>
      <c r="B52" s="13" t="s">
        <v>223</v>
      </c>
      <c r="C52" s="14" t="s">
        <v>17</v>
      </c>
      <c r="D52" s="14" t="s">
        <v>18</v>
      </c>
      <c r="E52" s="15">
        <v>392.25</v>
      </c>
      <c r="F52" s="15">
        <f>VLOOKUP($A52,[1]Hoja1!$A$9:$AM$250,3,0)</f>
        <v>4500</v>
      </c>
      <c r="G52" s="15">
        <f>VLOOKUP($A52,[1]Hoja1!$A$9:$AM$250,8,0)</f>
        <v>0</v>
      </c>
      <c r="H52" s="15">
        <f>VLOOKUP($A52,[1]Hoja1!$A$9:$AM$250,5,0)</f>
        <v>0</v>
      </c>
      <c r="I52" s="15">
        <f>VLOOKUP($A52,[1]Hoja1!$A$9:$AM$250,4,0)</f>
        <v>0</v>
      </c>
      <c r="J52" s="15">
        <f>VLOOKUP($A52,[1]Hoja1!$A$9:$AM$250,9,0)+VLOOKUP($A52,[1]Hoja1!$A$9:$AM$250,10,0)</f>
        <v>4500</v>
      </c>
      <c r="K52" s="16">
        <f t="shared" ref="K52:K54" si="12">SUM(F52:J52)</f>
        <v>9000</v>
      </c>
      <c r="L52" s="15">
        <f>VLOOKUP($A52,[1]Hoja1!$A$9:$AM$250,34,0)</f>
        <v>874.04</v>
      </c>
      <c r="M52" s="16">
        <f t="shared" si="11"/>
        <v>8125.96</v>
      </c>
    </row>
    <row r="53" spans="1:13" s="11" customFormat="1" ht="10.5" customHeight="1" x14ac:dyDescent="0.2">
      <c r="A53" s="29" t="s">
        <v>168</v>
      </c>
      <c r="B53" s="13" t="s">
        <v>137</v>
      </c>
      <c r="C53" s="14" t="s">
        <v>138</v>
      </c>
      <c r="D53" s="14" t="s">
        <v>204</v>
      </c>
      <c r="E53" s="15">
        <v>392.25</v>
      </c>
      <c r="F53" s="15">
        <f>VLOOKUP($A53,[1]Hoja1!$A$9:$AM$250,3,0)</f>
        <v>14250</v>
      </c>
      <c r="G53" s="15">
        <f>VLOOKUP($A53,[1]Hoja1!$A$9:$AM$250,8,0)</f>
        <v>0</v>
      </c>
      <c r="H53" s="15">
        <f>VLOOKUP($A53,[1]Hoja1!$A$9:$AM$250,5,0)</f>
        <v>1662.5</v>
      </c>
      <c r="I53" s="15">
        <f>VLOOKUP($A53,[1]Hoja1!$A$9:$AM$250,4,0)</f>
        <v>0</v>
      </c>
      <c r="J53" s="15">
        <f>VLOOKUP($A53,[1]Hoja1!$A$9:$AM$250,9,0)+VLOOKUP($A53,[1]Hoja1!$A$9:$AM$250,10,0)</f>
        <v>9537.56</v>
      </c>
      <c r="K53" s="16">
        <f t="shared" si="12"/>
        <v>25450.059999999998</v>
      </c>
      <c r="L53" s="15">
        <f>VLOOKUP($A53,[1]Hoja1!$A$9:$AM$250,34,0)</f>
        <v>4352.92</v>
      </c>
      <c r="M53" s="16">
        <f t="shared" si="11"/>
        <v>21097.14</v>
      </c>
    </row>
    <row r="54" spans="1:13" s="11" customFormat="1" ht="10.5" customHeight="1" x14ac:dyDescent="0.2">
      <c r="A54" s="40" t="s">
        <v>234</v>
      </c>
      <c r="B54" s="39" t="s">
        <v>235</v>
      </c>
      <c r="C54" s="14" t="s">
        <v>17</v>
      </c>
      <c r="D54" s="14" t="s">
        <v>204</v>
      </c>
      <c r="E54" s="15">
        <f>+F54/15</f>
        <v>300</v>
      </c>
      <c r="F54" s="15">
        <f>VLOOKUP($A54,[1]Hoja1!$A$9:$AM$250,3,0)</f>
        <v>4500</v>
      </c>
      <c r="G54" s="15">
        <f>VLOOKUP($A54,[1]Hoja1!$A$9:$AM$250,8,0)</f>
        <v>0</v>
      </c>
      <c r="H54" s="15">
        <f>VLOOKUP($A54,[1]Hoja1!$A$9:$AM$250,5,0)</f>
        <v>0</v>
      </c>
      <c r="I54" s="15">
        <f>VLOOKUP($A54,[1]Hoja1!$A$9:$AM$250,4,0)</f>
        <v>0</v>
      </c>
      <c r="J54" s="15">
        <f>VLOOKUP($A54,[1]Hoja1!$A$9:$AM$250,9,0)+VLOOKUP($A54,[1]Hoja1!$A$9:$AM$250,10,0)</f>
        <v>2800</v>
      </c>
      <c r="K54" s="16">
        <f t="shared" si="12"/>
        <v>7300</v>
      </c>
      <c r="L54" s="15">
        <f>VLOOKUP($A54,[1]Hoja1!$A$9:$AM$250,34,0)</f>
        <v>522.34</v>
      </c>
      <c r="M54" s="16">
        <f t="shared" si="11"/>
        <v>6777.66</v>
      </c>
    </row>
    <row r="55" spans="1:13" s="11" customFormat="1" ht="10.5" customHeight="1" x14ac:dyDescent="0.2">
      <c r="A55" s="40" t="s">
        <v>236</v>
      </c>
      <c r="B55" s="39" t="s">
        <v>237</v>
      </c>
      <c r="C55" s="14" t="s">
        <v>17</v>
      </c>
      <c r="D55" s="14" t="s">
        <v>204</v>
      </c>
      <c r="E55" s="15">
        <f>+F55/15</f>
        <v>270</v>
      </c>
      <c r="F55" s="15">
        <f>VLOOKUP($A55,[1]Hoja1!$A$9:$AM$250,3,0)</f>
        <v>4050</v>
      </c>
      <c r="G55" s="15">
        <f>VLOOKUP($A55,[1]Hoja1!$A$9:$AM$250,8,0)</f>
        <v>0</v>
      </c>
      <c r="H55" s="15">
        <f>VLOOKUP($A55,[1]Hoja1!$A$9:$AM$250,5,0)</f>
        <v>0</v>
      </c>
      <c r="I55" s="15">
        <f>VLOOKUP($A55,[1]Hoja1!$A$9:$AM$250,4,0)</f>
        <v>0</v>
      </c>
      <c r="J55" s="15">
        <f>VLOOKUP($A55,[1]Hoja1!$A$9:$AM$250,9,0)+VLOOKUP($A55,[1]Hoja1!$A$9:$AM$250,10,0)</f>
        <v>3250</v>
      </c>
      <c r="K55" s="16">
        <f t="shared" si="10"/>
        <v>7300</v>
      </c>
      <c r="L55" s="15">
        <f>VLOOKUP($A55,[1]Hoja1!$A$9:$AM$250,34,0)</f>
        <v>522.34</v>
      </c>
      <c r="M55" s="16">
        <f t="shared" si="11"/>
        <v>6777.66</v>
      </c>
    </row>
    <row r="56" spans="1:13" s="11" customFormat="1" ht="10.5" customHeight="1" x14ac:dyDescent="0.25">
      <c r="A56" s="12"/>
      <c r="B56" s="17"/>
      <c r="C56" s="14"/>
      <c r="D56" s="14"/>
      <c r="E56" s="15"/>
      <c r="F56" s="15"/>
      <c r="G56" s="14"/>
      <c r="H56" s="14"/>
      <c r="I56" s="14"/>
      <c r="J56" s="14"/>
      <c r="K56" s="16"/>
      <c r="L56" s="16"/>
      <c r="M56" s="16"/>
    </row>
    <row r="57" spans="1:13" s="11" customFormat="1" ht="17.25" customHeight="1" x14ac:dyDescent="0.25">
      <c r="A57" s="6" t="s">
        <v>42</v>
      </c>
      <c r="B57" s="7"/>
      <c r="C57" s="8"/>
      <c r="D57" s="8"/>
      <c r="E57" s="9"/>
      <c r="F57" s="9"/>
      <c r="G57" s="8"/>
      <c r="H57" s="8"/>
      <c r="I57" s="8"/>
      <c r="J57" s="8"/>
      <c r="K57" s="10"/>
      <c r="L57" s="10"/>
      <c r="M57" s="10"/>
    </row>
    <row r="58" spans="1:13" s="11" customFormat="1" ht="10.5" customHeight="1" x14ac:dyDescent="0.25">
      <c r="A58" s="12" t="s">
        <v>43</v>
      </c>
      <c r="B58" s="13" t="s">
        <v>44</v>
      </c>
      <c r="C58" s="14" t="s">
        <v>45</v>
      </c>
      <c r="D58" s="14" t="s">
        <v>18</v>
      </c>
      <c r="E58" s="15">
        <f>+F58/30</f>
        <v>392.25</v>
      </c>
      <c r="F58" s="15">
        <f>VLOOKUP($A58,[1]Hoja1!$A$9:$AM$250,3,0)</f>
        <v>11767.5</v>
      </c>
      <c r="G58" s="15">
        <f>VLOOKUP($A58,[1]Hoja1!$A$9:$AM$250,8,0)</f>
        <v>0</v>
      </c>
      <c r="H58" s="15">
        <f>VLOOKUP($A58,[1]Hoja1!$A$9:$AM$250,5,0)</f>
        <v>1372.88</v>
      </c>
      <c r="I58" s="15">
        <f>VLOOKUP($A58,[1]Hoja1!$A$9:$AM$250,4,0)</f>
        <v>0</v>
      </c>
      <c r="J58" s="15">
        <f>VLOOKUP($A58,[1]Hoja1!$A$9:$AM$250,9,0)+VLOOKUP($A58,[1]Hoja1!$A$9:$AM$250,10,0)</f>
        <v>784.5</v>
      </c>
      <c r="K58" s="16">
        <f t="shared" ref="K58:K75" si="13">SUM(F58:J58)</f>
        <v>13924.880000000001</v>
      </c>
      <c r="L58" s="15">
        <f>VLOOKUP($A58,[1]Hoja1!$A$9:$AM$250,34,0)</f>
        <v>3692.08</v>
      </c>
      <c r="M58" s="16">
        <f t="shared" ref="M58:M79" si="14">+K58-L58</f>
        <v>10232.800000000001</v>
      </c>
    </row>
    <row r="59" spans="1:13" s="11" customFormat="1" ht="10.5" customHeight="1" x14ac:dyDescent="0.25">
      <c r="A59" s="12" t="s">
        <v>46</v>
      </c>
      <c r="B59" s="13" t="s">
        <v>47</v>
      </c>
      <c r="C59" s="14" t="s">
        <v>48</v>
      </c>
      <c r="D59" s="14" t="s">
        <v>18</v>
      </c>
      <c r="E59" s="15">
        <f t="shared" ref="E59:E79" si="15">+F59/30</f>
        <v>172.9</v>
      </c>
      <c r="F59" s="15">
        <f>VLOOKUP($A59,[1]Hoja1!$A$9:$AM$250,3,0)</f>
        <v>5187</v>
      </c>
      <c r="G59" s="15">
        <f>VLOOKUP($A59,[1]Hoja1!$A$9:$AM$250,8,0)</f>
        <v>0</v>
      </c>
      <c r="H59" s="15">
        <f>VLOOKUP($A59,[1]Hoja1!$A$9:$AM$250,5,0)</f>
        <v>605.15</v>
      </c>
      <c r="I59" s="15">
        <f>VLOOKUP($A59,[1]Hoja1!$A$9:$AM$250,4,0)</f>
        <v>0</v>
      </c>
      <c r="J59" s="15">
        <f>VLOOKUP($A59,[1]Hoja1!$A$9:$AM$250,9,0)+VLOOKUP($A59,[1]Hoja1!$A$9:$AM$250,10,0)</f>
        <v>345.8</v>
      </c>
      <c r="K59" s="16">
        <f t="shared" si="13"/>
        <v>6137.95</v>
      </c>
      <c r="L59" s="15">
        <f>VLOOKUP($A59,[1]Hoja1!$A$9:$AM$250,34,0)</f>
        <v>196.88</v>
      </c>
      <c r="M59" s="16">
        <f t="shared" si="14"/>
        <v>5941.07</v>
      </c>
    </row>
    <row r="60" spans="1:13" s="11" customFormat="1" ht="10.5" customHeight="1" x14ac:dyDescent="0.25">
      <c r="A60" s="12" t="s">
        <v>49</v>
      </c>
      <c r="B60" s="13" t="s">
        <v>50</v>
      </c>
      <c r="C60" s="14" t="s">
        <v>17</v>
      </c>
      <c r="D60" s="14" t="s">
        <v>18</v>
      </c>
      <c r="E60" s="15">
        <f t="shared" si="15"/>
        <v>172.9</v>
      </c>
      <c r="F60" s="15">
        <f>VLOOKUP($A60,[1]Hoja1!$A$9:$AM$250,3,0)</f>
        <v>5187</v>
      </c>
      <c r="G60" s="15">
        <f>VLOOKUP($A60,[1]Hoja1!$A$9:$AM$250,8,0)</f>
        <v>0</v>
      </c>
      <c r="H60" s="15">
        <f>VLOOKUP($A60,[1]Hoja1!$A$9:$AM$250,5,0)</f>
        <v>605.15</v>
      </c>
      <c r="I60" s="15">
        <f>VLOOKUP($A60,[1]Hoja1!$A$9:$AM$250,4,0)</f>
        <v>0</v>
      </c>
      <c r="J60" s="15">
        <f>VLOOKUP($A60,[1]Hoja1!$A$9:$AM$250,9,0)+VLOOKUP($A60,[1]Hoja1!$A$9:$AM$250,10,0)</f>
        <v>345.8</v>
      </c>
      <c r="K60" s="16">
        <f t="shared" si="13"/>
        <v>6137.95</v>
      </c>
      <c r="L60" s="15">
        <f>VLOOKUP($A60,[1]Hoja1!$A$9:$AM$250,34,0)</f>
        <v>203.16</v>
      </c>
      <c r="M60" s="16">
        <f t="shared" si="14"/>
        <v>5934.79</v>
      </c>
    </row>
    <row r="61" spans="1:13" s="11" customFormat="1" ht="10.5" customHeight="1" x14ac:dyDescent="0.25">
      <c r="A61" s="12" t="s">
        <v>51</v>
      </c>
      <c r="B61" s="13" t="s">
        <v>52</v>
      </c>
      <c r="C61" s="14" t="s">
        <v>48</v>
      </c>
      <c r="D61" s="14" t="s">
        <v>18</v>
      </c>
      <c r="E61" s="15">
        <f t="shared" si="15"/>
        <v>222</v>
      </c>
      <c r="F61" s="15">
        <f>VLOOKUP($A61,[1]Hoja1!$A$9:$AM$250,3,0)</f>
        <v>6660</v>
      </c>
      <c r="G61" s="15">
        <f>VLOOKUP($A61,[1]Hoja1!$A$9:$AM$250,8,0)</f>
        <v>0</v>
      </c>
      <c r="H61" s="15">
        <f>VLOOKUP($A61,[1]Hoja1!$A$9:$AM$250,5,0)</f>
        <v>777</v>
      </c>
      <c r="I61" s="15">
        <f>VLOOKUP($A61,[1]Hoja1!$A$9:$AM$250,4,0)</f>
        <v>0</v>
      </c>
      <c r="J61" s="15">
        <f>VLOOKUP($A61,[1]Hoja1!$A$9:$AM$250,9,0)+VLOOKUP($A61,[1]Hoja1!$A$9:$AM$250,10,0)</f>
        <v>444</v>
      </c>
      <c r="K61" s="16">
        <f t="shared" si="13"/>
        <v>7881</v>
      </c>
      <c r="L61" s="15">
        <f>VLOOKUP($A61,[1]Hoja1!$A$9:$AM$250,34,0)</f>
        <v>3101.78</v>
      </c>
      <c r="M61" s="16">
        <f t="shared" si="14"/>
        <v>4779.2199999999993</v>
      </c>
    </row>
    <row r="62" spans="1:13" s="11" customFormat="1" ht="10.5" customHeight="1" x14ac:dyDescent="0.25">
      <c r="A62" s="12" t="s">
        <v>53</v>
      </c>
      <c r="B62" s="13" t="s">
        <v>54</v>
      </c>
      <c r="C62" s="14" t="s">
        <v>48</v>
      </c>
      <c r="D62" s="14" t="s">
        <v>18</v>
      </c>
      <c r="E62" s="15">
        <f t="shared" si="15"/>
        <v>172.9</v>
      </c>
      <c r="F62" s="15">
        <f>VLOOKUP($A62,[1]Hoja1!$A$9:$AM$250,3,0)</f>
        <v>5187</v>
      </c>
      <c r="G62" s="15">
        <f>VLOOKUP($A62,[1]Hoja1!$A$9:$AM$250,8,0)</f>
        <v>0</v>
      </c>
      <c r="H62" s="15">
        <f>VLOOKUP($A62,[1]Hoja1!$A$9:$AM$250,5,0)</f>
        <v>605.15</v>
      </c>
      <c r="I62" s="15">
        <f>VLOOKUP($A62,[1]Hoja1!$A$9:$AM$250,4,0)</f>
        <v>0</v>
      </c>
      <c r="J62" s="15">
        <f>VLOOKUP($A62,[1]Hoja1!$A$9:$AM$250,9,0)+VLOOKUP($A62,[1]Hoja1!$A$9:$AM$250,10,0)</f>
        <v>345.8</v>
      </c>
      <c r="K62" s="16">
        <f t="shared" si="13"/>
        <v>6137.95</v>
      </c>
      <c r="L62" s="15">
        <f>VLOOKUP($A62,[1]Hoja1!$A$9:$AM$250,34,0)</f>
        <v>2132.02</v>
      </c>
      <c r="M62" s="16">
        <f t="shared" si="14"/>
        <v>4005.93</v>
      </c>
    </row>
    <row r="63" spans="1:13" s="11" customFormat="1" ht="10.5" customHeight="1" x14ac:dyDescent="0.25">
      <c r="A63" s="12" t="s">
        <v>55</v>
      </c>
      <c r="B63" s="13" t="s">
        <v>56</v>
      </c>
      <c r="C63" s="14" t="s">
        <v>45</v>
      </c>
      <c r="D63" s="14" t="s">
        <v>18</v>
      </c>
      <c r="E63" s="15">
        <f t="shared" si="15"/>
        <v>305.60000000000002</v>
      </c>
      <c r="F63" s="15">
        <f>VLOOKUP($A63,[1]Hoja1!$A$9:$AM$250,3,0)</f>
        <v>9168</v>
      </c>
      <c r="G63" s="15">
        <f>VLOOKUP($A63,[1]Hoja1!$A$9:$AM$250,8,0)</f>
        <v>0</v>
      </c>
      <c r="H63" s="15">
        <f>VLOOKUP($A63,[1]Hoja1!$A$9:$AM$250,5,0)</f>
        <v>1069.5999999999999</v>
      </c>
      <c r="I63" s="15">
        <f>VLOOKUP($A63,[1]Hoja1!$A$9:$AM$250,4,0)</f>
        <v>0</v>
      </c>
      <c r="J63" s="15">
        <f>VLOOKUP($A63,[1]Hoja1!$A$9:$AM$250,9,0)+VLOOKUP($A63,[1]Hoja1!$A$9:$AM$250,10,0)</f>
        <v>1948.2</v>
      </c>
      <c r="K63" s="16">
        <f t="shared" si="13"/>
        <v>12185.800000000001</v>
      </c>
      <c r="L63" s="15">
        <f>VLOOKUP($A63,[1]Hoja1!$A$9:$AM$250,34,0)</f>
        <v>2000.33</v>
      </c>
      <c r="M63" s="16">
        <f t="shared" si="14"/>
        <v>10185.470000000001</v>
      </c>
    </row>
    <row r="64" spans="1:13" s="11" customFormat="1" ht="10.5" customHeight="1" x14ac:dyDescent="0.25">
      <c r="A64" s="12" t="s">
        <v>40</v>
      </c>
      <c r="B64" s="13" t="s">
        <v>41</v>
      </c>
      <c r="C64" s="14" t="s">
        <v>17</v>
      </c>
      <c r="D64" s="14" t="s">
        <v>18</v>
      </c>
      <c r="E64" s="15">
        <f t="shared" si="15"/>
        <v>263.94</v>
      </c>
      <c r="F64" s="15">
        <f>VLOOKUP($A64,[1]Hoja1!$A$9:$AM$250,3,0)</f>
        <v>7918.2</v>
      </c>
      <c r="G64" s="15">
        <f>VLOOKUP($A64,[1]Hoja1!$A$9:$AM$250,8,0)</f>
        <v>0</v>
      </c>
      <c r="H64" s="15">
        <f>VLOOKUP($A64,[1]Hoja1!$A$9:$AM$250,5,0)</f>
        <v>923.79</v>
      </c>
      <c r="I64" s="15">
        <f>VLOOKUP($A64,[1]Hoja1!$A$9:$AM$250,4,0)</f>
        <v>0</v>
      </c>
      <c r="J64" s="15">
        <f>VLOOKUP($A64,[1]Hoja1!$A$9:$AM$250,9,0)+VLOOKUP($A64,[1]Hoja1!$A$9:$AM$250,10,0)</f>
        <v>527.88</v>
      </c>
      <c r="K64" s="16">
        <f t="shared" si="13"/>
        <v>9369.869999999999</v>
      </c>
      <c r="L64" s="15">
        <f>VLOOKUP($A64,[1]Hoja1!$A$9:$AM$250,34,0)</f>
        <v>2841.46</v>
      </c>
      <c r="M64" s="16">
        <f t="shared" si="14"/>
        <v>6528.4099999999989</v>
      </c>
    </row>
    <row r="65" spans="1:13" s="11" customFormat="1" ht="10.5" customHeight="1" x14ac:dyDescent="0.25">
      <c r="A65" s="12" t="s">
        <v>59</v>
      </c>
      <c r="B65" s="13" t="s">
        <v>60</v>
      </c>
      <c r="C65" s="14" t="s">
        <v>17</v>
      </c>
      <c r="D65" s="14" t="s">
        <v>18</v>
      </c>
      <c r="E65" s="15">
        <f t="shared" si="15"/>
        <v>516.79999999999995</v>
      </c>
      <c r="F65" s="15">
        <f>VLOOKUP($A65,[1]Hoja1!$A$9:$AM$250,3,0)</f>
        <v>15504</v>
      </c>
      <c r="G65" s="15">
        <f>VLOOKUP($A65,[1]Hoja1!$A$9:$AM$250,8,0)</f>
        <v>0</v>
      </c>
      <c r="H65" s="15">
        <f>VLOOKUP($A65,[1]Hoja1!$A$9:$AM$250,5,0)</f>
        <v>1808.8</v>
      </c>
      <c r="I65" s="15">
        <f>VLOOKUP($A65,[1]Hoja1!$A$9:$AM$250,4,0)</f>
        <v>0</v>
      </c>
      <c r="J65" s="15">
        <f>VLOOKUP($A65,[1]Hoja1!$A$9:$AM$250,9,0)+VLOOKUP($A65,[1]Hoja1!$A$9:$AM$250,10,0)</f>
        <v>0</v>
      </c>
      <c r="K65" s="16">
        <f t="shared" si="13"/>
        <v>17312.8</v>
      </c>
      <c r="L65" s="15">
        <f>VLOOKUP($A65,[1]Hoja1!$A$9:$AM$250,34,0)</f>
        <v>8089.39</v>
      </c>
      <c r="M65" s="16">
        <f t="shared" si="14"/>
        <v>9223.41</v>
      </c>
    </row>
    <row r="66" spans="1:13" s="11" customFormat="1" ht="10.5" customHeight="1" x14ac:dyDescent="0.25">
      <c r="A66" s="12" t="s">
        <v>61</v>
      </c>
      <c r="B66" s="13" t="s">
        <v>62</v>
      </c>
      <c r="C66" s="14" t="s">
        <v>63</v>
      </c>
      <c r="D66" s="14" t="s">
        <v>18</v>
      </c>
      <c r="E66" s="15">
        <f t="shared" si="15"/>
        <v>525</v>
      </c>
      <c r="F66" s="15">
        <f>VLOOKUP($A66,[1]Hoja1!$A$9:$AM$250,3,0)</f>
        <v>15750</v>
      </c>
      <c r="G66" s="15">
        <f>VLOOKUP($A66,[1]Hoja1!$A$9:$AM$250,8,0)</f>
        <v>0</v>
      </c>
      <c r="H66" s="15">
        <f>VLOOKUP($A66,[1]Hoja1!$A$9:$AM$250,5,0)</f>
        <v>1837.5</v>
      </c>
      <c r="I66" s="15">
        <f>VLOOKUP($A66,[1]Hoja1!$A$9:$AM$250,4,0)</f>
        <v>0</v>
      </c>
      <c r="J66" s="15">
        <f>VLOOKUP($A66,[1]Hoja1!$A$9:$AM$250,9,0)+VLOOKUP($A66,[1]Hoja1!$A$9:$AM$250,10,0)</f>
        <v>0</v>
      </c>
      <c r="K66" s="16">
        <f t="shared" si="13"/>
        <v>17587.5</v>
      </c>
      <c r="L66" s="15">
        <f>VLOOKUP($A66,[1]Hoja1!$A$9:$AM$250,34,0)</f>
        <v>4306.22</v>
      </c>
      <c r="M66" s="16">
        <f t="shared" si="14"/>
        <v>13281.279999999999</v>
      </c>
    </row>
    <row r="67" spans="1:13" s="11" customFormat="1" ht="10.5" customHeight="1" x14ac:dyDescent="0.25">
      <c r="A67" s="12" t="s">
        <v>64</v>
      </c>
      <c r="B67" s="13" t="s">
        <v>65</v>
      </c>
      <c r="C67" s="14" t="s">
        <v>66</v>
      </c>
      <c r="D67" s="14" t="s">
        <v>18</v>
      </c>
      <c r="E67" s="15">
        <f t="shared" si="15"/>
        <v>212.8</v>
      </c>
      <c r="F67" s="15">
        <f>VLOOKUP($A67,[1]Hoja1!$A$9:$AM$250,3,0)</f>
        <v>6384</v>
      </c>
      <c r="G67" s="15">
        <f>VLOOKUP($A67,[1]Hoja1!$A$9:$AM$250,8,0)</f>
        <v>0</v>
      </c>
      <c r="H67" s="15">
        <f>VLOOKUP($A67,[1]Hoja1!$A$9:$AM$250,5,0)</f>
        <v>744.8</v>
      </c>
      <c r="I67" s="15">
        <f>VLOOKUP($A67,[1]Hoja1!$A$9:$AM$250,4,0)</f>
        <v>0</v>
      </c>
      <c r="J67" s="15">
        <f>VLOOKUP($A67,[1]Hoja1!$A$9:$AM$250,9,0)+VLOOKUP($A67,[1]Hoja1!$A$9:$AM$250,10,0)</f>
        <v>0</v>
      </c>
      <c r="K67" s="16">
        <f t="shared" si="13"/>
        <v>7128.8</v>
      </c>
      <c r="L67" s="15">
        <f>VLOOKUP($A67,[1]Hoja1!$A$9:$AM$250,34,0)</f>
        <v>349.32</v>
      </c>
      <c r="M67" s="16">
        <f t="shared" si="14"/>
        <v>6779.4800000000005</v>
      </c>
    </row>
    <row r="68" spans="1:13" s="11" customFormat="1" ht="10.5" customHeight="1" x14ac:dyDescent="0.2">
      <c r="A68" s="29" t="s">
        <v>181</v>
      </c>
      <c r="B68" s="13" t="s">
        <v>68</v>
      </c>
      <c r="C68" s="14" t="s">
        <v>67</v>
      </c>
      <c r="D68" s="14" t="s">
        <v>18</v>
      </c>
      <c r="E68" s="15">
        <f t="shared" si="15"/>
        <v>345</v>
      </c>
      <c r="F68" s="15">
        <f>VLOOKUP($A68,[1]Hoja1!$A$9:$AM$250,3,0)</f>
        <v>10350</v>
      </c>
      <c r="G68" s="15">
        <f>VLOOKUP($A68,[1]Hoja1!$A$9:$AM$250,8,0)</f>
        <v>0</v>
      </c>
      <c r="H68" s="15">
        <f>VLOOKUP($A68,[1]Hoja1!$A$9:$AM$250,5,0)</f>
        <v>1365</v>
      </c>
      <c r="I68" s="15">
        <f>VLOOKUP($A68,[1]Hoja1!$A$9:$AM$250,4,0)</f>
        <v>0</v>
      </c>
      <c r="J68" s="15">
        <f>VLOOKUP($A68,[1]Hoja1!$A$9:$AM$250,9,0)+VLOOKUP($A68,[1]Hoja1!$A$9:$AM$250,10,0)</f>
        <v>1982.84</v>
      </c>
      <c r="K68" s="16">
        <f t="shared" si="13"/>
        <v>13697.84</v>
      </c>
      <c r="L68" s="15">
        <f>VLOOKUP($A68,[1]Hoja1!$A$9:$AM$250,34,0)</f>
        <v>3925.06</v>
      </c>
      <c r="M68" s="16">
        <f t="shared" si="14"/>
        <v>9772.7800000000007</v>
      </c>
    </row>
    <row r="69" spans="1:13" s="11" customFormat="1" ht="10.5" customHeight="1" x14ac:dyDescent="0.2">
      <c r="A69" s="29" t="s">
        <v>182</v>
      </c>
      <c r="B69" s="13" t="s">
        <v>70</v>
      </c>
      <c r="C69" s="14" t="s">
        <v>67</v>
      </c>
      <c r="D69" s="14" t="s">
        <v>18</v>
      </c>
      <c r="E69" s="15">
        <f t="shared" si="15"/>
        <v>285</v>
      </c>
      <c r="F69" s="15">
        <f>VLOOKUP($A69,[1]Hoja1!$A$9:$AM$250,3,0)</f>
        <v>8550</v>
      </c>
      <c r="G69" s="15">
        <f>VLOOKUP($A69,[1]Hoja1!$A$9:$AM$250,8,0)</f>
        <v>0</v>
      </c>
      <c r="H69" s="15">
        <f>VLOOKUP($A69,[1]Hoja1!$A$9:$AM$250,5,0)</f>
        <v>1120</v>
      </c>
      <c r="I69" s="15">
        <f>VLOOKUP($A69,[1]Hoja1!$A$9:$AM$250,4,0)</f>
        <v>0</v>
      </c>
      <c r="J69" s="15">
        <f>VLOOKUP($A69,[1]Hoja1!$A$9:$AM$250,9,0)+VLOOKUP($A69,[1]Hoja1!$A$9:$AM$250,10,0)</f>
        <v>1345.58</v>
      </c>
      <c r="K69" s="16">
        <f t="shared" si="13"/>
        <v>11015.58</v>
      </c>
      <c r="L69" s="15">
        <f>VLOOKUP($A69,[1]Hoja1!$A$9:$AM$250,34,0)</f>
        <v>1103.08</v>
      </c>
      <c r="M69" s="16">
        <f t="shared" si="14"/>
        <v>9912.5</v>
      </c>
    </row>
    <row r="70" spans="1:13" s="11" customFormat="1" ht="10.5" customHeight="1" x14ac:dyDescent="0.2">
      <c r="A70" s="29" t="s">
        <v>183</v>
      </c>
      <c r="B70" s="13" t="s">
        <v>128</v>
      </c>
      <c r="C70" s="14" t="s">
        <v>67</v>
      </c>
      <c r="D70" s="14" t="s">
        <v>204</v>
      </c>
      <c r="E70" s="15">
        <f t="shared" si="15"/>
        <v>141.69999999999999</v>
      </c>
      <c r="F70" s="15">
        <f>VLOOKUP($A70,[1]Hoja1!$A$9:$AM$250,3,0)</f>
        <v>4251</v>
      </c>
      <c r="G70" s="15">
        <f>VLOOKUP($A70,[1]Hoja1!$A$9:$AM$250,8,0)</f>
        <v>0</v>
      </c>
      <c r="H70" s="15">
        <f>VLOOKUP($A70,[1]Hoja1!$A$9:$AM$250,5,0)</f>
        <v>495.95</v>
      </c>
      <c r="I70" s="15">
        <f>VLOOKUP($A70,[1]Hoja1!$A$9:$AM$250,4,0)</f>
        <v>0</v>
      </c>
      <c r="J70" s="15">
        <f>VLOOKUP($A70,[1]Hoja1!$A$9:$AM$250,9,0)+VLOOKUP($A70,[1]Hoja1!$A$9:$AM$250,10,0)</f>
        <v>2500</v>
      </c>
      <c r="K70" s="16">
        <f t="shared" si="13"/>
        <v>7246.95</v>
      </c>
      <c r="L70" s="15">
        <f>VLOOKUP($A70,[1]Hoja1!$A$9:$AM$250,34,0)</f>
        <v>213.94</v>
      </c>
      <c r="M70" s="16">
        <f t="shared" si="14"/>
        <v>7033.01</v>
      </c>
    </row>
    <row r="71" spans="1:13" s="11" customFormat="1" ht="10.5" customHeight="1" x14ac:dyDescent="0.2">
      <c r="A71" s="29" t="s">
        <v>184</v>
      </c>
      <c r="B71" s="13" t="s">
        <v>129</v>
      </c>
      <c r="C71" s="14" t="s">
        <v>67</v>
      </c>
      <c r="D71" s="14" t="s">
        <v>204</v>
      </c>
      <c r="E71" s="15">
        <f t="shared" si="15"/>
        <v>141.69999999999999</v>
      </c>
      <c r="F71" s="15">
        <f>VLOOKUP($A71,[1]Hoja1!$A$9:$AM$250,3,0)</f>
        <v>4251</v>
      </c>
      <c r="G71" s="15">
        <f>VLOOKUP($A71,[1]Hoja1!$A$9:$AM$250,8,0)</f>
        <v>0</v>
      </c>
      <c r="H71" s="15">
        <f>VLOOKUP($A71,[1]Hoja1!$A$9:$AM$250,5,0)</f>
        <v>495.95</v>
      </c>
      <c r="I71" s="15">
        <f>VLOOKUP($A71,[1]Hoja1!$A$9:$AM$250,4,0)</f>
        <v>0</v>
      </c>
      <c r="J71" s="15">
        <f>VLOOKUP($A71,[1]Hoja1!$A$9:$AM$250,9,0)+VLOOKUP($A71,[1]Hoja1!$A$9:$AM$250,10,0)</f>
        <v>2500</v>
      </c>
      <c r="K71" s="16">
        <f t="shared" si="13"/>
        <v>7246.95</v>
      </c>
      <c r="L71" s="15">
        <f>VLOOKUP($A71,[1]Hoja1!$A$9:$AM$250,34,0)</f>
        <v>2213.94</v>
      </c>
      <c r="M71" s="16">
        <f t="shared" si="14"/>
        <v>5033.01</v>
      </c>
    </row>
    <row r="72" spans="1:13" s="11" customFormat="1" ht="10.5" customHeight="1" x14ac:dyDescent="0.2">
      <c r="A72" s="29" t="s">
        <v>169</v>
      </c>
      <c r="B72" s="13" t="s">
        <v>71</v>
      </c>
      <c r="C72" s="14" t="s">
        <v>72</v>
      </c>
      <c r="D72" s="14" t="s">
        <v>204</v>
      </c>
      <c r="E72" s="15">
        <f t="shared" si="15"/>
        <v>233.32999999999998</v>
      </c>
      <c r="F72" s="15">
        <f>VLOOKUP($A72,[1]Hoja1!$A$9:$AM$250,3,0)</f>
        <v>6999.9</v>
      </c>
      <c r="G72" s="15">
        <f>VLOOKUP($A72,[1]Hoja1!$A$9:$AM$250,8,0)</f>
        <v>0</v>
      </c>
      <c r="H72" s="15">
        <f>VLOOKUP($A72,[1]Hoja1!$A$9:$AM$250,5,0)</f>
        <v>816.66</v>
      </c>
      <c r="I72" s="15">
        <f>VLOOKUP($A72,[1]Hoja1!$A$9:$AM$250,4,0)</f>
        <v>0</v>
      </c>
      <c r="J72" s="15">
        <f>VLOOKUP($A72,[1]Hoja1!$A$9:$AM$250,9,0)+VLOOKUP($A72,[1]Hoja1!$A$9:$AM$250,10,0)</f>
        <v>1476.42</v>
      </c>
      <c r="K72" s="16">
        <f t="shared" si="13"/>
        <v>9292.98</v>
      </c>
      <c r="L72" s="15">
        <f>VLOOKUP($A72,[1]Hoja1!$A$9:$AM$250,34,0)</f>
        <v>917.72</v>
      </c>
      <c r="M72" s="16">
        <f t="shared" si="14"/>
        <v>8375.26</v>
      </c>
    </row>
    <row r="73" spans="1:13" s="11" customFormat="1" ht="10.5" customHeight="1" x14ac:dyDescent="0.2">
      <c r="A73" s="29" t="s">
        <v>170</v>
      </c>
      <c r="B73" s="13" t="s">
        <v>73</v>
      </c>
      <c r="C73" s="14" t="s">
        <v>72</v>
      </c>
      <c r="D73" s="14" t="s">
        <v>204</v>
      </c>
      <c r="E73" s="15">
        <f t="shared" si="15"/>
        <v>250</v>
      </c>
      <c r="F73" s="15">
        <f>VLOOKUP($A73,[1]Hoja1!$A$9:$AM$250,3,0)</f>
        <v>7500</v>
      </c>
      <c r="G73" s="15">
        <f>VLOOKUP($A73,[1]Hoja1!$A$9:$AM$250,8,0)</f>
        <v>0</v>
      </c>
      <c r="H73" s="15">
        <f>VLOOKUP($A73,[1]Hoja1!$A$9:$AM$250,5,0)</f>
        <v>875</v>
      </c>
      <c r="I73" s="15">
        <f>VLOOKUP($A73,[1]Hoja1!$A$9:$AM$250,4,0)</f>
        <v>0</v>
      </c>
      <c r="J73" s="15">
        <f>VLOOKUP($A73,[1]Hoja1!$A$9:$AM$250,9,0)+VLOOKUP($A73,[1]Hoja1!$A$9:$AM$250,10,0)</f>
        <v>3355.28</v>
      </c>
      <c r="K73" s="16">
        <f t="shared" si="13"/>
        <v>11730.28</v>
      </c>
      <c r="L73" s="15">
        <f>VLOOKUP($A73,[1]Hoja1!$A$9:$AM$250,34,0)</f>
        <v>1304.95</v>
      </c>
      <c r="M73" s="16">
        <f t="shared" si="14"/>
        <v>10425.33</v>
      </c>
    </row>
    <row r="74" spans="1:13" s="11" customFormat="1" ht="10.5" customHeight="1" x14ac:dyDescent="0.2">
      <c r="A74" s="29" t="s">
        <v>130</v>
      </c>
      <c r="B74" s="13" t="s">
        <v>133</v>
      </c>
      <c r="C74" s="14" t="s">
        <v>134</v>
      </c>
      <c r="D74" s="14" t="s">
        <v>204</v>
      </c>
      <c r="E74" s="15">
        <f t="shared" si="15"/>
        <v>348</v>
      </c>
      <c r="F74" s="15">
        <f>VLOOKUP($A74,[1]Hoja1!$A$9:$AM$250,3,0)</f>
        <v>10440</v>
      </c>
      <c r="G74" s="15">
        <f>VLOOKUP($A74,[1]Hoja1!$A$9:$AM$250,8,0)</f>
        <v>0</v>
      </c>
      <c r="H74" s="15">
        <f>VLOOKUP($A74,[1]Hoja1!$A$9:$AM$250,5,0)</f>
        <v>1218</v>
      </c>
      <c r="I74" s="15">
        <f>VLOOKUP($A74,[1]Hoja1!$A$9:$AM$250,4,0)</f>
        <v>0</v>
      </c>
      <c r="J74" s="15">
        <f>VLOOKUP($A74,[1]Hoja1!$A$9:$AM$250,9,0)+VLOOKUP($A74,[1]Hoja1!$A$9:$AM$250,10,0)</f>
        <v>6989.48</v>
      </c>
      <c r="K74" s="16">
        <f t="shared" si="13"/>
        <v>18647.48</v>
      </c>
      <c r="L74" s="15">
        <f>VLOOKUP($A74,[1]Hoja1!$A$9:$AM$250,34,0)</f>
        <v>2800.68</v>
      </c>
      <c r="M74" s="16">
        <f t="shared" si="14"/>
        <v>15846.8</v>
      </c>
    </row>
    <row r="75" spans="1:13" s="11" customFormat="1" ht="10.5" customHeight="1" x14ac:dyDescent="0.2">
      <c r="A75" s="29" t="s">
        <v>208</v>
      </c>
      <c r="B75" s="13" t="s">
        <v>209</v>
      </c>
      <c r="C75" s="14" t="s">
        <v>210</v>
      </c>
      <c r="D75" s="14" t="s">
        <v>204</v>
      </c>
      <c r="E75" s="15">
        <f t="shared" si="15"/>
        <v>348</v>
      </c>
      <c r="F75" s="15">
        <f>VLOOKUP($A75,[1]Hoja1!$A$9:$AM$250,3,0)</f>
        <v>10440</v>
      </c>
      <c r="G75" s="15">
        <f>VLOOKUP($A75,[1]Hoja1!$A$9:$AM$250,8,0)</f>
        <v>0</v>
      </c>
      <c r="H75" s="15">
        <f>VLOOKUP($A75,[1]Hoja1!$A$9:$AM$250,5,0)</f>
        <v>1218</v>
      </c>
      <c r="I75" s="15">
        <f>VLOOKUP($A75,[1]Hoja1!$A$9:$AM$250,4,0)</f>
        <v>0</v>
      </c>
      <c r="J75" s="15">
        <f>VLOOKUP($A75,[1]Hoja1!$A$9:$AM$250,9,0)+VLOOKUP($A75,[1]Hoja1!$A$9:$AM$250,10,0)</f>
        <v>6989.48</v>
      </c>
      <c r="K75" s="16">
        <f t="shared" si="13"/>
        <v>18647.48</v>
      </c>
      <c r="L75" s="15">
        <f>VLOOKUP($A75,[1]Hoja1!$A$9:$AM$250,34,0)</f>
        <v>2800.22</v>
      </c>
      <c r="M75" s="16">
        <f t="shared" si="14"/>
        <v>15847.26</v>
      </c>
    </row>
    <row r="76" spans="1:13" s="11" customFormat="1" ht="10.5" customHeight="1" x14ac:dyDescent="0.2">
      <c r="A76" s="29" t="s">
        <v>211</v>
      </c>
      <c r="B76" s="13" t="s">
        <v>212</v>
      </c>
      <c r="C76" s="14" t="s">
        <v>67</v>
      </c>
      <c r="D76" s="14" t="s">
        <v>204</v>
      </c>
      <c r="E76" s="15">
        <f t="shared" si="15"/>
        <v>145.85</v>
      </c>
      <c r="F76" s="15">
        <f>VLOOKUP($A76,[1]Hoja1!$A$9:$AM$250,3,0)</f>
        <v>4375.5</v>
      </c>
      <c r="G76" s="15">
        <f>VLOOKUP($A76,[1]Hoja1!$A$9:$AM$250,8,0)</f>
        <v>0</v>
      </c>
      <c r="H76" s="15">
        <f>VLOOKUP($A76,[1]Hoja1!$A$9:$AM$250,5,0)</f>
        <v>0</v>
      </c>
      <c r="I76" s="15">
        <f>VLOOKUP($A76,[1]Hoja1!$A$9:$AM$250,4,0)</f>
        <v>0</v>
      </c>
      <c r="J76" s="15">
        <f>VLOOKUP($A76,[1]Hoja1!$A$9:$AM$250,9,0)+VLOOKUP($A76,[1]Hoja1!$A$9:$AM$250,10,0)</f>
        <v>3394.5</v>
      </c>
      <c r="K76" s="16">
        <f t="shared" ref="K76" si="16">SUM(F76:J76)</f>
        <v>7770</v>
      </c>
      <c r="L76" s="15">
        <f>VLOOKUP($A76,[1]Hoja1!$A$9:$AM$250,34,0)</f>
        <v>664.56</v>
      </c>
      <c r="M76" s="16">
        <f t="shared" si="14"/>
        <v>7105.4400000000005</v>
      </c>
    </row>
    <row r="77" spans="1:13" s="11" customFormat="1" ht="10.5" customHeight="1" x14ac:dyDescent="0.2">
      <c r="A77" s="29" t="s">
        <v>272</v>
      </c>
      <c r="B77" s="13" t="s">
        <v>273</v>
      </c>
      <c r="C77" s="14" t="s">
        <v>67</v>
      </c>
      <c r="D77" s="14" t="s">
        <v>204</v>
      </c>
      <c r="E77" s="15">
        <f t="shared" si="15"/>
        <v>75</v>
      </c>
      <c r="F77" s="15">
        <f>VLOOKUP($A77,[1]Hoja1!$A$9:$AM$250,3,0)</f>
        <v>2250</v>
      </c>
      <c r="G77" s="15">
        <f>VLOOKUP($A77,[1]Hoja1!$A$9:$AM$250,8,0)</f>
        <v>0</v>
      </c>
      <c r="H77" s="15">
        <f>VLOOKUP($A77,[1]Hoja1!$A$9:$AM$250,5,0)</f>
        <v>0</v>
      </c>
      <c r="I77" s="15">
        <f>VLOOKUP($A77,[1]Hoja1!$A$9:$AM$250,4,0)</f>
        <v>0</v>
      </c>
      <c r="J77" s="15">
        <f>VLOOKUP($A77,[1]Hoja1!$A$9:$AM$250,9,0)+VLOOKUP($A77,[1]Hoja1!$A$9:$AM$250,10,0)</f>
        <v>1250</v>
      </c>
      <c r="K77" s="16">
        <f t="shared" ref="K77:K79" si="17">SUM(F77:J77)</f>
        <v>3500</v>
      </c>
      <c r="L77" s="15">
        <f>VLOOKUP($A77,[1]Hoja1!$A$9:$AM$250,34,0)</f>
        <v>182.3</v>
      </c>
      <c r="M77" s="16">
        <f t="shared" si="14"/>
        <v>3317.7</v>
      </c>
    </row>
    <row r="78" spans="1:13" s="11" customFormat="1" ht="10.5" customHeight="1" x14ac:dyDescent="0.2">
      <c r="A78" s="29" t="s">
        <v>274</v>
      </c>
      <c r="B78" s="13" t="s">
        <v>275</v>
      </c>
      <c r="C78" s="14" t="s">
        <v>67</v>
      </c>
      <c r="D78" s="14" t="s">
        <v>204</v>
      </c>
      <c r="E78" s="15">
        <f t="shared" si="15"/>
        <v>75</v>
      </c>
      <c r="F78" s="15">
        <f>VLOOKUP($A78,[1]Hoja1!$A$9:$AM$250,3,0)</f>
        <v>2250</v>
      </c>
      <c r="G78" s="15">
        <f>VLOOKUP($A78,[1]Hoja1!$A$9:$AM$250,8,0)</f>
        <v>0</v>
      </c>
      <c r="H78" s="15">
        <f>VLOOKUP($A78,[1]Hoja1!$A$9:$AM$250,5,0)</f>
        <v>0</v>
      </c>
      <c r="I78" s="15">
        <f>VLOOKUP($A78,[1]Hoja1!$A$9:$AM$250,4,0)</f>
        <v>0</v>
      </c>
      <c r="J78" s="15">
        <f>VLOOKUP($A78,[1]Hoja1!$A$9:$AM$250,9,0)+VLOOKUP($A78,[1]Hoja1!$A$9:$AM$250,10,0)</f>
        <v>1250</v>
      </c>
      <c r="K78" s="16">
        <f t="shared" si="17"/>
        <v>3500</v>
      </c>
      <c r="L78" s="15">
        <f>VLOOKUP($A78,[1]Hoja1!$A$9:$AM$250,34,0)</f>
        <v>182.3</v>
      </c>
      <c r="M78" s="16">
        <f t="shared" si="14"/>
        <v>3317.7</v>
      </c>
    </row>
    <row r="79" spans="1:13" s="11" customFormat="1" ht="10.5" customHeight="1" x14ac:dyDescent="0.2">
      <c r="A79" s="29" t="s">
        <v>276</v>
      </c>
      <c r="B79" s="13" t="s">
        <v>277</v>
      </c>
      <c r="C79" s="14" t="s">
        <v>67</v>
      </c>
      <c r="D79" s="14" t="s">
        <v>204</v>
      </c>
      <c r="E79" s="15">
        <f t="shared" si="15"/>
        <v>70</v>
      </c>
      <c r="F79" s="15">
        <f>VLOOKUP($A79,[1]Hoja1!$A$9:$AM$250,3,0)</f>
        <v>2100</v>
      </c>
      <c r="G79" s="15">
        <f>VLOOKUP($A79,[1]Hoja1!$A$9:$AM$250,8,0)</f>
        <v>0</v>
      </c>
      <c r="H79" s="15">
        <f>VLOOKUP($A79,[1]Hoja1!$A$9:$AM$250,5,0)</f>
        <v>0</v>
      </c>
      <c r="I79" s="15">
        <f>VLOOKUP($A79,[1]Hoja1!$A$9:$AM$250,4,0)</f>
        <v>0</v>
      </c>
      <c r="J79" s="15">
        <f>VLOOKUP($A79,[1]Hoja1!$A$9:$AM$250,9,0)+VLOOKUP($A79,[1]Hoja1!$A$9:$AM$250,10,0)</f>
        <v>1870</v>
      </c>
      <c r="K79" s="16">
        <f t="shared" si="17"/>
        <v>3970</v>
      </c>
      <c r="L79" s="15">
        <f>VLOOKUP($A79,[1]Hoja1!$A$9:$AM$250,34,0)</f>
        <v>358.54</v>
      </c>
      <c r="M79" s="16">
        <f t="shared" si="14"/>
        <v>3611.46</v>
      </c>
    </row>
    <row r="80" spans="1:13" s="11" customFormat="1" ht="10.5" customHeight="1" x14ac:dyDescent="0.25">
      <c r="A80" s="12"/>
      <c r="B80" s="17"/>
      <c r="C80" s="14"/>
      <c r="D80" s="14"/>
      <c r="E80" s="15"/>
      <c r="F80" s="15"/>
      <c r="G80" s="14"/>
      <c r="H80" s="14"/>
      <c r="I80" s="14"/>
      <c r="J80" s="14"/>
      <c r="K80" s="16"/>
      <c r="L80" s="16"/>
      <c r="M80" s="16"/>
    </row>
    <row r="81" spans="1:13" s="11" customFormat="1" ht="17.25" customHeight="1" x14ac:dyDescent="0.25">
      <c r="A81" s="6" t="s">
        <v>74</v>
      </c>
      <c r="B81" s="7"/>
      <c r="C81" s="8"/>
      <c r="D81" s="8"/>
      <c r="E81" s="9"/>
      <c r="F81" s="9"/>
      <c r="G81" s="8"/>
      <c r="H81" s="8"/>
      <c r="I81" s="8"/>
      <c r="J81" s="8"/>
      <c r="K81" s="10"/>
      <c r="L81" s="10"/>
      <c r="M81" s="10"/>
    </row>
    <row r="82" spans="1:13" s="11" customFormat="1" ht="10.5" customHeight="1" x14ac:dyDescent="0.2">
      <c r="A82" s="29" t="s">
        <v>171</v>
      </c>
      <c r="B82" s="17" t="s">
        <v>75</v>
      </c>
      <c r="C82" s="14" t="s">
        <v>76</v>
      </c>
      <c r="D82" s="14" t="s">
        <v>204</v>
      </c>
      <c r="E82" s="15">
        <v>392.25</v>
      </c>
      <c r="F82" s="15">
        <f>VLOOKUP($A82,[1]Hoja1!$A$9:$AM$250,3,0)</f>
        <v>5334.6</v>
      </c>
      <c r="G82" s="15">
        <f>VLOOKUP($A82,[1]Hoja1!$A$9:$AM$250,8,0)</f>
        <v>0</v>
      </c>
      <c r="H82" s="15">
        <f>VLOOKUP($A82,[1]Hoja1!$A$9:$AM$250,5,0)</f>
        <v>622.37</v>
      </c>
      <c r="I82" s="15">
        <f>VLOOKUP($A82,[1]Hoja1!$A$9:$AM$250,4,0)</f>
        <v>0</v>
      </c>
      <c r="J82" s="15">
        <f>VLOOKUP($A82,[1]Hoja1!$A$9:$AM$250,9,0)+VLOOKUP($A82,[1]Hoja1!$A$9:$AM$250,10,0)</f>
        <v>0</v>
      </c>
      <c r="K82" s="16">
        <f t="shared" ref="K82:K86" si="18">SUM(F82:J82)</f>
        <v>5956.97</v>
      </c>
      <c r="L82" s="15">
        <f>VLOOKUP($A82,[1]Hoja1!$A$9:$AM$250,34,0)</f>
        <v>168.66</v>
      </c>
      <c r="M82" s="16">
        <f t="shared" ref="M82:M86" si="19">+K82-L82</f>
        <v>5788.31</v>
      </c>
    </row>
    <row r="83" spans="1:13" s="11" customFormat="1" ht="10.5" customHeight="1" x14ac:dyDescent="0.2">
      <c r="A83" s="29" t="s">
        <v>167</v>
      </c>
      <c r="B83" s="17" t="s">
        <v>103</v>
      </c>
      <c r="C83" s="14" t="s">
        <v>76</v>
      </c>
      <c r="D83" s="14" t="s">
        <v>204</v>
      </c>
      <c r="E83" s="15">
        <v>392.25</v>
      </c>
      <c r="F83" s="15">
        <f>VLOOKUP($A83,[1]Hoja1!$A$9:$AM$250,3,0)</f>
        <v>4251</v>
      </c>
      <c r="G83" s="15">
        <f>VLOOKUP($A83,[1]Hoja1!$A$9:$AM$250,8,0)</f>
        <v>0</v>
      </c>
      <c r="H83" s="15">
        <f>VLOOKUP($A83,[1]Hoja1!$A$9:$AM$250,5,0)</f>
        <v>495.95</v>
      </c>
      <c r="I83" s="15">
        <f>VLOOKUP($A83,[1]Hoja1!$A$9:$AM$250,4,0)</f>
        <v>0</v>
      </c>
      <c r="J83" s="15">
        <f>VLOOKUP($A83,[1]Hoja1!$A$9:$AM$250,9,0)+VLOOKUP($A83,[1]Hoja1!$A$9:$AM$250,10,0)</f>
        <v>0</v>
      </c>
      <c r="K83" s="16">
        <f t="shared" si="18"/>
        <v>4746.95</v>
      </c>
      <c r="L83" s="15">
        <f>VLOOKUP($A83,[1]Hoja1!$A$9:$AM$250,34,0)</f>
        <v>-133.86000000000001</v>
      </c>
      <c r="M83" s="16">
        <f t="shared" si="19"/>
        <v>4880.8099999999995</v>
      </c>
    </row>
    <row r="84" spans="1:13" s="11" customFormat="1" ht="10.5" customHeight="1" x14ac:dyDescent="0.2">
      <c r="A84" s="29" t="s">
        <v>124</v>
      </c>
      <c r="B84" s="17" t="s">
        <v>77</v>
      </c>
      <c r="C84" s="14" t="s">
        <v>76</v>
      </c>
      <c r="D84" s="14" t="s">
        <v>204</v>
      </c>
      <c r="E84" s="15">
        <v>392.25</v>
      </c>
      <c r="F84" s="15">
        <f>VLOOKUP($A84,[1]Hoja1!$A$9:$AM$250,3,0)</f>
        <v>4251</v>
      </c>
      <c r="G84" s="15">
        <f>VLOOKUP($A84,[1]Hoja1!$A$9:$AM$250,8,0)</f>
        <v>0</v>
      </c>
      <c r="H84" s="15">
        <f>VLOOKUP($A84,[1]Hoja1!$A$9:$AM$250,5,0)</f>
        <v>495.95</v>
      </c>
      <c r="I84" s="15">
        <f>VLOOKUP($A84,[1]Hoja1!$A$9:$AM$250,4,0)</f>
        <v>0</v>
      </c>
      <c r="J84" s="15">
        <f>VLOOKUP($A84,[1]Hoja1!$A$9:$AM$250,9,0)+VLOOKUP($A84,[1]Hoja1!$A$9:$AM$250,10,0)</f>
        <v>0</v>
      </c>
      <c r="K84" s="16">
        <f t="shared" si="18"/>
        <v>4746.95</v>
      </c>
      <c r="L84" s="15">
        <f>VLOOKUP($A84,[1]Hoja1!$A$9:$AM$250,34,0)</f>
        <v>-133.86000000000001</v>
      </c>
      <c r="M84" s="16">
        <f t="shared" si="19"/>
        <v>4880.8099999999995</v>
      </c>
    </row>
    <row r="85" spans="1:13" s="11" customFormat="1" ht="10.5" customHeight="1" x14ac:dyDescent="0.2">
      <c r="A85" s="29" t="s">
        <v>127</v>
      </c>
      <c r="B85" s="17" t="s">
        <v>78</v>
      </c>
      <c r="C85" s="14" t="s">
        <v>76</v>
      </c>
      <c r="D85" s="14" t="s">
        <v>204</v>
      </c>
      <c r="E85" s="15">
        <v>392.25</v>
      </c>
      <c r="F85" s="15">
        <f>VLOOKUP($A85,[1]Hoja1!$A$9:$AM$250,3,0)</f>
        <v>4251</v>
      </c>
      <c r="G85" s="15">
        <f>VLOOKUP($A85,[1]Hoja1!$A$9:$AM$250,8,0)</f>
        <v>0</v>
      </c>
      <c r="H85" s="15">
        <f>VLOOKUP($A85,[1]Hoja1!$A$9:$AM$250,5,0)</f>
        <v>495.95</v>
      </c>
      <c r="I85" s="15">
        <f>VLOOKUP($A85,[1]Hoja1!$A$9:$AM$250,4,0)</f>
        <v>0</v>
      </c>
      <c r="J85" s="15">
        <f>VLOOKUP($A85,[1]Hoja1!$A$9:$AM$250,9,0)+VLOOKUP($A85,[1]Hoja1!$A$9:$AM$250,10,0)</f>
        <v>0</v>
      </c>
      <c r="K85" s="16">
        <f t="shared" si="18"/>
        <v>4746.95</v>
      </c>
      <c r="L85" s="15">
        <f>VLOOKUP($A85,[1]Hoja1!$A$9:$AM$250,34,0)</f>
        <v>-133.86000000000001</v>
      </c>
      <c r="M85" s="16">
        <f t="shared" si="19"/>
        <v>4880.8099999999995</v>
      </c>
    </row>
    <row r="86" spans="1:13" s="11" customFormat="1" ht="10.5" customHeight="1" x14ac:dyDescent="0.2">
      <c r="A86" s="29" t="s">
        <v>196</v>
      </c>
      <c r="B86" s="17" t="s">
        <v>192</v>
      </c>
      <c r="C86" s="14" t="s">
        <v>76</v>
      </c>
      <c r="D86" s="14" t="s">
        <v>204</v>
      </c>
      <c r="E86" s="15">
        <v>392.25</v>
      </c>
      <c r="F86" s="15">
        <f>VLOOKUP($A86,[1]Hoja1!$A$9:$AM$250,3,0)</f>
        <v>7500</v>
      </c>
      <c r="G86" s="15">
        <f>VLOOKUP($A86,[1]Hoja1!$A$9:$AM$250,8,0)</f>
        <v>0</v>
      </c>
      <c r="H86" s="15">
        <f>VLOOKUP($A86,[1]Hoja1!$A$9:$AM$250,5,0)</f>
        <v>875</v>
      </c>
      <c r="I86" s="15">
        <f>VLOOKUP($A86,[1]Hoja1!$A$9:$AM$250,4,0)</f>
        <v>0</v>
      </c>
      <c r="J86" s="15">
        <f>VLOOKUP($A86,[1]Hoja1!$A$9:$AM$250,9,0)+VLOOKUP($A86,[1]Hoja1!$A$9:$AM$250,10,0)</f>
        <v>2395.58</v>
      </c>
      <c r="K86" s="16">
        <f t="shared" si="18"/>
        <v>10770.58</v>
      </c>
      <c r="L86" s="15">
        <f>VLOOKUP($A86,[1]Hoja1!$A$9:$AM$250,34,0)</f>
        <v>1103.08</v>
      </c>
      <c r="M86" s="16">
        <f t="shared" si="19"/>
        <v>9667.5</v>
      </c>
    </row>
    <row r="87" spans="1:13" s="11" customFormat="1" ht="10.5" customHeight="1" x14ac:dyDescent="0.25">
      <c r="A87" s="12"/>
      <c r="B87" s="17"/>
      <c r="C87" s="14"/>
      <c r="D87" s="14"/>
      <c r="E87" s="15"/>
      <c r="F87" s="15"/>
      <c r="G87" s="14"/>
      <c r="H87" s="14"/>
      <c r="I87" s="14"/>
      <c r="J87" s="14"/>
      <c r="K87" s="16"/>
      <c r="L87" s="16"/>
      <c r="M87" s="16"/>
    </row>
    <row r="88" spans="1:13" s="11" customFormat="1" ht="17.25" customHeight="1" x14ac:dyDescent="0.25">
      <c r="A88" s="6" t="s">
        <v>79</v>
      </c>
      <c r="B88" s="7"/>
      <c r="C88" s="8"/>
      <c r="D88" s="8"/>
      <c r="E88" s="9"/>
      <c r="F88" s="9"/>
      <c r="G88" s="8"/>
      <c r="H88" s="8"/>
      <c r="I88" s="8"/>
      <c r="J88" s="8"/>
      <c r="K88" s="10"/>
      <c r="L88" s="10"/>
      <c r="M88" s="10"/>
    </row>
    <row r="89" spans="1:13" s="11" customFormat="1" ht="12" customHeight="1" x14ac:dyDescent="0.25">
      <c r="A89" s="22" t="s">
        <v>80</v>
      </c>
      <c r="B89" s="13" t="s">
        <v>81</v>
      </c>
      <c r="C89" s="23" t="s">
        <v>17</v>
      </c>
      <c r="D89" s="23" t="s">
        <v>18</v>
      </c>
      <c r="E89" s="15">
        <v>392.25</v>
      </c>
      <c r="F89" s="15">
        <f>VLOOKUP($A89,[1]Hoja1!$A$9:$AM$250,3,0)</f>
        <v>6430.5</v>
      </c>
      <c r="G89" s="15">
        <f>VLOOKUP($A89,[1]Hoja1!$A$9:$AM$250,8,0)</f>
        <v>0</v>
      </c>
      <c r="H89" s="15">
        <f>VLOOKUP($A89,[1]Hoja1!$A$9:$AM$250,5,0)</f>
        <v>750.23</v>
      </c>
      <c r="I89" s="15">
        <f>VLOOKUP($A89,[1]Hoja1!$A$9:$AM$250,4,0)</f>
        <v>0</v>
      </c>
      <c r="J89" s="15">
        <f>VLOOKUP($A89,[1]Hoja1!$A$9:$AM$250,9,0)+VLOOKUP($A89,[1]Hoja1!$A$9:$AM$250,10,0)</f>
        <v>1000</v>
      </c>
      <c r="K89" s="16">
        <f t="shared" ref="K89:K96" si="20">SUM(F89:J89)</f>
        <v>8180.73</v>
      </c>
      <c r="L89" s="15">
        <f>VLOOKUP($A89,[1]Hoja1!$A$9:$AM$250,34,0)</f>
        <v>3499.49</v>
      </c>
      <c r="M89" s="16">
        <f t="shared" ref="M89:M96" si="21">+K89-L89</f>
        <v>4681.24</v>
      </c>
    </row>
    <row r="90" spans="1:13" s="11" customFormat="1" ht="10.5" customHeight="1" x14ac:dyDescent="0.25">
      <c r="A90" s="22" t="s">
        <v>82</v>
      </c>
      <c r="B90" s="13" t="s">
        <v>83</v>
      </c>
      <c r="C90" s="23" t="s">
        <v>17</v>
      </c>
      <c r="D90" s="23" t="s">
        <v>18</v>
      </c>
      <c r="E90" s="15">
        <v>392.25</v>
      </c>
      <c r="F90" s="15">
        <f>VLOOKUP($A90,[1]Hoja1!$A$9:$AM$250,3,0)</f>
        <v>9168</v>
      </c>
      <c r="G90" s="15">
        <f>VLOOKUP($A90,[1]Hoja1!$A$9:$AM$250,8,0)</f>
        <v>0</v>
      </c>
      <c r="H90" s="15">
        <f>VLOOKUP($A90,[1]Hoja1!$A$9:$AM$250,5,0)</f>
        <v>1069.5999999999999</v>
      </c>
      <c r="I90" s="15">
        <f>VLOOKUP($A90,[1]Hoja1!$A$9:$AM$250,4,0)</f>
        <v>0</v>
      </c>
      <c r="J90" s="15">
        <f>VLOOKUP($A90,[1]Hoja1!$A$9:$AM$250,9,0)+VLOOKUP($A90,[1]Hoja1!$A$9:$AM$250,10,0)</f>
        <v>0</v>
      </c>
      <c r="K90" s="16">
        <f t="shared" si="20"/>
        <v>10237.6</v>
      </c>
      <c r="L90" s="15">
        <f>VLOOKUP($A90,[1]Hoja1!$A$9:$AM$250,34,0)</f>
        <v>2022.6</v>
      </c>
      <c r="M90" s="16">
        <f t="shared" si="21"/>
        <v>8215</v>
      </c>
    </row>
    <row r="91" spans="1:13" s="11" customFormat="1" ht="10.5" customHeight="1" x14ac:dyDescent="0.25">
      <c r="A91" s="22" t="s">
        <v>172</v>
      </c>
      <c r="B91" s="13" t="s">
        <v>84</v>
      </c>
      <c r="C91" s="23" t="s">
        <v>17</v>
      </c>
      <c r="D91" s="23" t="s">
        <v>204</v>
      </c>
      <c r="E91" s="15">
        <v>392.25</v>
      </c>
      <c r="F91" s="15">
        <f>VLOOKUP($A91,[1]Hoja1!$A$9:$AM$250,3,0)</f>
        <v>9999.9</v>
      </c>
      <c r="G91" s="15">
        <f>VLOOKUP($A91,[1]Hoja1!$A$9:$AM$250,8,0)</f>
        <v>0</v>
      </c>
      <c r="H91" s="15">
        <f>VLOOKUP($A91,[1]Hoja1!$A$9:$AM$250,5,0)</f>
        <v>1166.6500000000001</v>
      </c>
      <c r="I91" s="15">
        <f>VLOOKUP($A91,[1]Hoja1!$A$9:$AM$250,4,0)</f>
        <v>0</v>
      </c>
      <c r="J91" s="15">
        <f>VLOOKUP($A91,[1]Hoja1!$A$9:$AM$250,9,0)+VLOOKUP($A91,[1]Hoja1!$A$9:$AM$250,10,0)</f>
        <v>4614.72</v>
      </c>
      <c r="K91" s="16">
        <f t="shared" si="20"/>
        <v>15781.27</v>
      </c>
      <c r="L91" s="15">
        <f>VLOOKUP($A91,[1]Hoja1!$A$9:$AM$250,34,0)</f>
        <v>2090.06</v>
      </c>
      <c r="M91" s="16">
        <f t="shared" si="21"/>
        <v>13691.210000000001</v>
      </c>
    </row>
    <row r="92" spans="1:13" s="11" customFormat="1" ht="10.5" customHeight="1" x14ac:dyDescent="0.25">
      <c r="A92" s="22" t="s">
        <v>218</v>
      </c>
      <c r="B92" s="13" t="s">
        <v>219</v>
      </c>
      <c r="C92" s="23" t="s">
        <v>17</v>
      </c>
      <c r="D92" s="23" t="s">
        <v>204</v>
      </c>
      <c r="E92" s="15">
        <v>392.25</v>
      </c>
      <c r="F92" s="15">
        <f>VLOOKUP($A92,[1]Hoja1!$A$9:$AM$250,3,0)</f>
        <v>4500</v>
      </c>
      <c r="G92" s="15">
        <f>VLOOKUP($A92,[1]Hoja1!$A$9:$AM$250,8,0)</f>
        <v>0</v>
      </c>
      <c r="H92" s="15">
        <f>VLOOKUP($A92,[1]Hoja1!$A$9:$AM$250,5,0)</f>
        <v>0</v>
      </c>
      <c r="I92" s="15">
        <f>VLOOKUP($A92,[1]Hoja1!$A$9:$AM$250,4,0)</f>
        <v>0</v>
      </c>
      <c r="J92" s="15">
        <f>VLOOKUP($A92,[1]Hoja1!$A$9:$AM$250,9,0)+VLOOKUP($A92,[1]Hoja1!$A$9:$AM$250,10,0)</f>
        <v>2500</v>
      </c>
      <c r="K92" s="16">
        <f t="shared" ref="K92:K93" si="22">SUM(F92:J92)</f>
        <v>7000</v>
      </c>
      <c r="L92" s="15">
        <f>VLOOKUP($A92,[1]Hoja1!$A$9:$AM$250,34,0)</f>
        <v>394.16</v>
      </c>
      <c r="M92" s="16">
        <f t="shared" si="21"/>
        <v>6605.84</v>
      </c>
    </row>
    <row r="93" spans="1:13" s="11" customFormat="1" ht="10.5" customHeight="1" x14ac:dyDescent="0.25">
      <c r="A93" s="22" t="s">
        <v>220</v>
      </c>
      <c r="B93" s="13" t="s">
        <v>221</v>
      </c>
      <c r="C93" s="23" t="s">
        <v>17</v>
      </c>
      <c r="D93" s="23" t="s">
        <v>204</v>
      </c>
      <c r="E93" s="15">
        <v>392.25</v>
      </c>
      <c r="F93" s="15">
        <f>VLOOKUP($A93,[1]Hoja1!$A$9:$AM$250,3,0)</f>
        <v>4500</v>
      </c>
      <c r="G93" s="15">
        <f>VLOOKUP($A93,[1]Hoja1!$A$9:$AM$250,8,0)</f>
        <v>0</v>
      </c>
      <c r="H93" s="15">
        <f>VLOOKUP($A93,[1]Hoja1!$A$9:$AM$250,5,0)</f>
        <v>0</v>
      </c>
      <c r="I93" s="15">
        <f>VLOOKUP($A93,[1]Hoja1!$A$9:$AM$250,4,0)</f>
        <v>0</v>
      </c>
      <c r="J93" s="15">
        <f>VLOOKUP($A93,[1]Hoja1!$A$9:$AM$250,9,0)+VLOOKUP($A93,[1]Hoja1!$A$9:$AM$250,10,0)</f>
        <v>2500</v>
      </c>
      <c r="K93" s="16">
        <f t="shared" si="22"/>
        <v>7000</v>
      </c>
      <c r="L93" s="15">
        <f>VLOOKUP($A93,[1]Hoja1!$A$9:$AM$250,34,0)</f>
        <v>394.16</v>
      </c>
      <c r="M93" s="16">
        <f t="shared" si="21"/>
        <v>6605.84</v>
      </c>
    </row>
    <row r="94" spans="1:13" s="11" customFormat="1" ht="10.5" customHeight="1" x14ac:dyDescent="0.25">
      <c r="A94" s="22" t="s">
        <v>227</v>
      </c>
      <c r="B94" s="13" t="s">
        <v>228</v>
      </c>
      <c r="C94" s="23" t="s">
        <v>17</v>
      </c>
      <c r="D94" s="23" t="s">
        <v>204</v>
      </c>
      <c r="E94" s="15">
        <v>392.25</v>
      </c>
      <c r="F94" s="15">
        <f>VLOOKUP($A94,[1]Hoja1!$A$9:$AM$250,3,0)</f>
        <v>3450</v>
      </c>
      <c r="G94" s="15">
        <f>VLOOKUP($A94,[1]Hoja1!$A$9:$AM$250,8,0)</f>
        <v>0</v>
      </c>
      <c r="H94" s="15">
        <f>VLOOKUP($A94,[1]Hoja1!$A$9:$AM$250,5,0)</f>
        <v>0</v>
      </c>
      <c r="I94" s="15">
        <f>VLOOKUP($A94,[1]Hoja1!$A$9:$AM$250,4,0)</f>
        <v>0</v>
      </c>
      <c r="J94" s="15">
        <f>VLOOKUP($A94,[1]Hoja1!$A$9:$AM$250,9,0)+VLOOKUP($A94,[1]Hoja1!$A$9:$AM$250,10,0)</f>
        <v>3550</v>
      </c>
      <c r="K94" s="16">
        <f t="shared" ref="K94:K95" si="23">SUM(F94:J94)</f>
        <v>7000</v>
      </c>
      <c r="L94" s="15">
        <f>VLOOKUP($A94,[1]Hoja1!$A$9:$AM$250,34,0)</f>
        <v>364.6</v>
      </c>
      <c r="M94" s="16">
        <f t="shared" si="21"/>
        <v>6635.4</v>
      </c>
    </row>
    <row r="95" spans="1:13" s="11" customFormat="1" ht="10.5" customHeight="1" x14ac:dyDescent="0.25">
      <c r="A95" s="22" t="s">
        <v>229</v>
      </c>
      <c r="B95" s="13" t="s">
        <v>230</v>
      </c>
      <c r="C95" s="23" t="s">
        <v>17</v>
      </c>
      <c r="D95" s="23" t="s">
        <v>204</v>
      </c>
      <c r="E95" s="15">
        <v>392.25</v>
      </c>
      <c r="F95" s="15">
        <f>VLOOKUP($A95,[1]Hoja1!$A$9:$AM$250,3,0)</f>
        <v>2250</v>
      </c>
      <c r="G95" s="15">
        <f>VLOOKUP($A95,[1]Hoja1!$A$9:$AM$250,8,0)</f>
        <v>0</v>
      </c>
      <c r="H95" s="15">
        <f>VLOOKUP($A95,[1]Hoja1!$A$9:$AM$250,5,0)</f>
        <v>0</v>
      </c>
      <c r="I95" s="15">
        <f>VLOOKUP($A95,[1]Hoja1!$A$9:$AM$250,4,0)</f>
        <v>0</v>
      </c>
      <c r="J95" s="15">
        <f>VLOOKUP($A95,[1]Hoja1!$A$9:$AM$250,9,0)+VLOOKUP($A95,[1]Hoja1!$A$9:$AM$250,10,0)</f>
        <v>1250</v>
      </c>
      <c r="K95" s="16">
        <f t="shared" si="23"/>
        <v>3500</v>
      </c>
      <c r="L95" s="15">
        <f>VLOOKUP($A95,[1]Hoja1!$A$9:$AM$250,34,0)</f>
        <v>182.3</v>
      </c>
      <c r="M95" s="16">
        <f t="shared" si="21"/>
        <v>3317.7</v>
      </c>
    </row>
    <row r="96" spans="1:13" s="11" customFormat="1" ht="10.5" customHeight="1" x14ac:dyDescent="0.25">
      <c r="A96" s="22" t="s">
        <v>214</v>
      </c>
      <c r="B96" s="13" t="s">
        <v>213</v>
      </c>
      <c r="C96" s="23" t="s">
        <v>139</v>
      </c>
      <c r="D96" s="23" t="s">
        <v>204</v>
      </c>
      <c r="E96" s="15">
        <v>392.25</v>
      </c>
      <c r="F96" s="15">
        <f>VLOOKUP($A96,[1]Hoja1!$A$9:$AM$250,3,0)</f>
        <v>10440</v>
      </c>
      <c r="G96" s="15">
        <f>VLOOKUP($A96,[1]Hoja1!$A$9:$AM$250,8,0)</f>
        <v>0</v>
      </c>
      <c r="H96" s="15">
        <f>VLOOKUP($A96,[1]Hoja1!$A$9:$AM$250,5,0)</f>
        <v>0</v>
      </c>
      <c r="I96" s="15">
        <f>VLOOKUP($A96,[1]Hoja1!$A$9:$AM$250,4,0)</f>
        <v>0</v>
      </c>
      <c r="J96" s="15">
        <f>VLOOKUP($A96,[1]Hoja1!$A$9:$AM$250,9,0)+VLOOKUP($A96,[1]Hoja1!$A$9:$AM$250,10,0)</f>
        <v>6989.48</v>
      </c>
      <c r="K96" s="16">
        <f t="shared" si="20"/>
        <v>17429.48</v>
      </c>
      <c r="L96" s="15">
        <f>VLOOKUP($A96,[1]Hoja1!$A$9:$AM$250,34,0)</f>
        <v>2775.94</v>
      </c>
      <c r="M96" s="16">
        <f t="shared" si="21"/>
        <v>14653.539999999999</v>
      </c>
    </row>
    <row r="98" spans="1:13" s="11" customFormat="1" ht="10.5" customHeight="1" x14ac:dyDescent="0.25">
      <c r="A98" s="12"/>
      <c r="B98" s="17"/>
      <c r="C98" s="14"/>
      <c r="D98" s="14"/>
      <c r="E98" s="15"/>
      <c r="F98" s="15"/>
      <c r="G98" s="14"/>
      <c r="H98" s="14"/>
      <c r="I98" s="14"/>
      <c r="J98" s="14"/>
      <c r="K98" s="16"/>
      <c r="L98" s="16"/>
      <c r="M98" s="16"/>
    </row>
    <row r="99" spans="1:13" s="11" customFormat="1" ht="17.25" customHeight="1" x14ac:dyDescent="0.25">
      <c r="A99" s="6" t="s">
        <v>146</v>
      </c>
      <c r="B99" s="7"/>
      <c r="C99" s="8"/>
      <c r="D99" s="8"/>
      <c r="E99" s="9"/>
      <c r="F99" s="9"/>
      <c r="G99" s="8"/>
      <c r="H99" s="8"/>
      <c r="I99" s="8"/>
      <c r="J99" s="8"/>
      <c r="K99" s="10"/>
      <c r="L99" s="10"/>
      <c r="M99" s="10"/>
    </row>
    <row r="100" spans="1:13" s="11" customFormat="1" ht="10.5" customHeight="1" x14ac:dyDescent="0.25">
      <c r="A100" s="22" t="s">
        <v>231</v>
      </c>
      <c r="B100" s="13" t="s">
        <v>232</v>
      </c>
      <c r="C100" s="23" t="s">
        <v>233</v>
      </c>
      <c r="D100" s="23" t="s">
        <v>18</v>
      </c>
      <c r="E100" s="15">
        <v>392.25</v>
      </c>
      <c r="F100" s="15">
        <f>VLOOKUP($A100,[1]Hoja1!$A$9:$AM$250,3,0)</f>
        <v>10440</v>
      </c>
      <c r="G100" s="15">
        <f>VLOOKUP($A100,[1]Hoja1!$A$9:$AM$250,8,0)</f>
        <v>0</v>
      </c>
      <c r="H100" s="15">
        <f>VLOOKUP($A100,[1]Hoja1!$A$9:$AM$250,5,0)</f>
        <v>1218</v>
      </c>
      <c r="I100" s="15">
        <f>VLOOKUP($A100,[1]Hoja1!$A$9:$AM$250,4,0)</f>
        <v>0</v>
      </c>
      <c r="J100" s="15">
        <f>VLOOKUP($A100,[1]Hoja1!$A$9:$AM$250,9,0)+VLOOKUP($A100,[1]Hoja1!$A$9:$AM$250,10,0)</f>
        <v>6989.48</v>
      </c>
      <c r="K100" s="16">
        <f>SUM(F100:J100)</f>
        <v>18647.48</v>
      </c>
      <c r="L100" s="15">
        <f>VLOOKUP($A100,[1]Hoja1!$A$9:$AM$250,34,0)</f>
        <v>2603.44</v>
      </c>
      <c r="M100" s="16">
        <f>+K100-L100</f>
        <v>16044.039999999999</v>
      </c>
    </row>
    <row r="101" spans="1:13" s="11" customFormat="1" ht="10.5" customHeight="1" x14ac:dyDescent="0.25">
      <c r="A101" s="12"/>
      <c r="B101" s="17"/>
      <c r="C101" s="14"/>
      <c r="D101" s="14"/>
      <c r="E101" s="15"/>
      <c r="F101" s="15"/>
      <c r="G101" s="14"/>
      <c r="H101" s="14"/>
      <c r="I101" s="14"/>
      <c r="J101" s="14"/>
      <c r="K101" s="16"/>
      <c r="L101" s="16"/>
      <c r="M101" s="16"/>
    </row>
    <row r="102" spans="1:13" s="11" customFormat="1" ht="17.25" customHeight="1" x14ac:dyDescent="0.25">
      <c r="A102" s="6" t="s">
        <v>85</v>
      </c>
      <c r="B102" s="7"/>
      <c r="C102" s="8"/>
      <c r="D102" s="8"/>
      <c r="E102" s="9"/>
      <c r="F102" s="9"/>
      <c r="G102" s="8"/>
      <c r="H102" s="8"/>
      <c r="I102" s="8"/>
      <c r="J102" s="8"/>
      <c r="K102" s="10"/>
      <c r="L102" s="10"/>
      <c r="M102" s="10"/>
    </row>
    <row r="103" spans="1:13" s="11" customFormat="1" ht="10.5" customHeight="1" x14ac:dyDescent="0.25">
      <c r="A103" s="22" t="s">
        <v>86</v>
      </c>
      <c r="B103" s="13" t="s">
        <v>87</v>
      </c>
      <c r="C103" s="23" t="s">
        <v>88</v>
      </c>
      <c r="D103" s="23" t="s">
        <v>18</v>
      </c>
      <c r="E103" s="15">
        <v>392.25</v>
      </c>
      <c r="F103" s="15">
        <f>VLOOKUP($A103,[1]Hoja1!$A$9:$AM$250,3,0)</f>
        <v>7918.2</v>
      </c>
      <c r="G103" s="15">
        <f>VLOOKUP($A103,[1]Hoja1!$A$9:$AM$250,8,0)</f>
        <v>0</v>
      </c>
      <c r="H103" s="15">
        <f>VLOOKUP($A103,[1]Hoja1!$A$9:$AM$250,5,0)</f>
        <v>923.79</v>
      </c>
      <c r="I103" s="15">
        <f>VLOOKUP($A103,[1]Hoja1!$A$9:$AM$250,4,0)</f>
        <v>0</v>
      </c>
      <c r="J103" s="15">
        <f>VLOOKUP($A103,[1]Hoja1!$A$9:$AM$250,9,0)+VLOOKUP($A103,[1]Hoja1!$A$9:$AM$250,10,0)</f>
        <v>0</v>
      </c>
      <c r="K103" s="16">
        <f t="shared" ref="K103:K105" si="24">SUM(F103:J103)</f>
        <v>8841.99</v>
      </c>
      <c r="L103" s="15">
        <f>VLOOKUP($A103,[1]Hoja1!$A$9:$AM$250,34,0)</f>
        <v>812.88</v>
      </c>
      <c r="M103" s="16">
        <f t="shared" ref="M103:M105" si="25">+K103-L103</f>
        <v>8029.11</v>
      </c>
    </row>
    <row r="104" spans="1:13" s="11" customFormat="1" ht="10.5" customHeight="1" x14ac:dyDescent="0.2">
      <c r="A104" s="29" t="s">
        <v>126</v>
      </c>
      <c r="B104" s="17" t="s">
        <v>89</v>
      </c>
      <c r="C104" s="14" t="s">
        <v>195</v>
      </c>
      <c r="D104" s="14" t="s">
        <v>204</v>
      </c>
      <c r="E104" s="15">
        <v>392.25</v>
      </c>
      <c r="F104" s="15">
        <f>VLOOKUP($A104,[1]Hoja1!$A$9:$AM$250,3,0)</f>
        <v>10440</v>
      </c>
      <c r="G104" s="15">
        <f>VLOOKUP($A104,[1]Hoja1!$A$9:$AM$250,8,0)</f>
        <v>0</v>
      </c>
      <c r="H104" s="15">
        <f>VLOOKUP($A104,[1]Hoja1!$A$9:$AM$250,5,0)</f>
        <v>1218</v>
      </c>
      <c r="I104" s="15">
        <f>VLOOKUP($A104,[1]Hoja1!$A$9:$AM$250,4,0)</f>
        <v>0</v>
      </c>
      <c r="J104" s="15">
        <f>VLOOKUP($A104,[1]Hoja1!$A$9:$AM$250,9,0)+VLOOKUP($A104,[1]Hoja1!$A$9:$AM$250,10,0)</f>
        <v>6989.48</v>
      </c>
      <c r="K104" s="16">
        <f t="shared" si="24"/>
        <v>18647.48</v>
      </c>
      <c r="L104" s="15">
        <f>VLOOKUP($A104,[1]Hoja1!$A$9:$AM$250,34,0)</f>
        <v>2800.68</v>
      </c>
      <c r="M104" s="16">
        <f t="shared" si="25"/>
        <v>15846.8</v>
      </c>
    </row>
    <row r="105" spans="1:13" s="11" customFormat="1" ht="10.5" customHeight="1" x14ac:dyDescent="0.2">
      <c r="A105" s="29" t="s">
        <v>173</v>
      </c>
      <c r="B105" s="17" t="s">
        <v>158</v>
      </c>
      <c r="C105" s="14" t="s">
        <v>159</v>
      </c>
      <c r="D105" s="14" t="s">
        <v>204</v>
      </c>
      <c r="E105" s="15">
        <v>392.25</v>
      </c>
      <c r="F105" s="15">
        <f>VLOOKUP($A105,[1]Hoja1!$A$9:$AM$250,3,0)</f>
        <v>14250</v>
      </c>
      <c r="G105" s="15">
        <f>VLOOKUP($A105,[1]Hoja1!$A$9:$AM$250,8,0)</f>
        <v>0</v>
      </c>
      <c r="H105" s="15">
        <f>VLOOKUP($A105,[1]Hoja1!$A$9:$AM$250,5,0)</f>
        <v>1662.5</v>
      </c>
      <c r="I105" s="15">
        <f>VLOOKUP($A105,[1]Hoja1!$A$9:$AM$250,4,0)</f>
        <v>0</v>
      </c>
      <c r="J105" s="15">
        <f>VLOOKUP($A105,[1]Hoja1!$A$9:$AM$250,9,0)+VLOOKUP($A105,[1]Hoja1!$A$9:$AM$250,10,0)</f>
        <v>33325.120000000003</v>
      </c>
      <c r="K105" s="16">
        <f t="shared" si="24"/>
        <v>49237.62</v>
      </c>
      <c r="L105" s="15">
        <f>VLOOKUP($A105,[1]Hoja1!$A$9:$AM$250,34,0)</f>
        <v>10884.38</v>
      </c>
      <c r="M105" s="16">
        <f t="shared" si="25"/>
        <v>38353.240000000005</v>
      </c>
    </row>
    <row r="106" spans="1:13" s="11" customFormat="1" ht="10.5" customHeight="1" x14ac:dyDescent="0.25">
      <c r="A106" s="12"/>
      <c r="B106" s="17"/>
      <c r="C106" s="14"/>
      <c r="D106" s="14"/>
      <c r="E106" s="15"/>
      <c r="F106" s="15"/>
      <c r="G106" s="14"/>
      <c r="H106" s="14"/>
      <c r="I106" s="14"/>
      <c r="J106" s="14"/>
      <c r="K106" s="16"/>
      <c r="L106" s="16"/>
      <c r="M106" s="16"/>
    </row>
    <row r="107" spans="1:13" s="11" customFormat="1" ht="17.25" customHeight="1" x14ac:dyDescent="0.25">
      <c r="A107" s="6" t="s">
        <v>147</v>
      </c>
      <c r="B107" s="7"/>
      <c r="C107" s="8"/>
      <c r="D107" s="8"/>
      <c r="E107" s="9"/>
      <c r="F107" s="9"/>
      <c r="G107" s="8"/>
      <c r="H107" s="8"/>
      <c r="I107" s="8"/>
      <c r="J107" s="8"/>
      <c r="K107" s="10"/>
      <c r="L107" s="10"/>
      <c r="M107" s="10"/>
    </row>
    <row r="108" spans="1:13" s="11" customFormat="1" ht="10.5" customHeight="1" x14ac:dyDescent="0.2">
      <c r="A108" s="29" t="s">
        <v>174</v>
      </c>
      <c r="B108" s="13" t="s">
        <v>148</v>
      </c>
      <c r="C108" s="23" t="s">
        <v>17</v>
      </c>
      <c r="D108" s="14" t="s">
        <v>204</v>
      </c>
      <c r="E108" s="15">
        <v>392.25</v>
      </c>
      <c r="F108" s="15">
        <f>VLOOKUP($A108,[1]Hoja1!$A$9:$AM$250,3,0)</f>
        <v>6000</v>
      </c>
      <c r="G108" s="15">
        <f>VLOOKUP($A108,[1]Hoja1!$A$9:$AM$250,8,0)</f>
        <v>0</v>
      </c>
      <c r="H108" s="15">
        <f>VLOOKUP($A108,[1]Hoja1!$A$9:$AM$250,5,0)</f>
        <v>700</v>
      </c>
      <c r="I108" s="15">
        <f>VLOOKUP($A108,[1]Hoja1!$A$9:$AM$250,4,0)</f>
        <v>0</v>
      </c>
      <c r="J108" s="15">
        <f>VLOOKUP($A108,[1]Hoja1!$A$9:$AM$250,9,0)+VLOOKUP($A108,[1]Hoja1!$A$9:$AM$250,10,0)</f>
        <v>2139.6999999999998</v>
      </c>
      <c r="K108" s="16">
        <f t="shared" ref="K108:K109" si="26">SUM(F108:J108)</f>
        <v>8839.7000000000007</v>
      </c>
      <c r="L108" s="15">
        <f>VLOOKUP($A108,[1]Hoja1!$A$9:$AM$250,34,0)</f>
        <v>833.86</v>
      </c>
      <c r="M108" s="16">
        <f t="shared" ref="M108:M109" si="27">+K108-L108</f>
        <v>8005.8400000000011</v>
      </c>
    </row>
    <row r="109" spans="1:13" s="11" customFormat="1" ht="10.5" customHeight="1" x14ac:dyDescent="0.2">
      <c r="A109" s="29" t="s">
        <v>175</v>
      </c>
      <c r="B109" s="17" t="s">
        <v>149</v>
      </c>
      <c r="C109" s="14" t="s">
        <v>17</v>
      </c>
      <c r="D109" s="14" t="s">
        <v>204</v>
      </c>
      <c r="E109" s="15">
        <v>392.25</v>
      </c>
      <c r="F109" s="15">
        <f>VLOOKUP($A109,[1]Hoja1!$A$9:$AM$250,3,0)</f>
        <v>6000</v>
      </c>
      <c r="G109" s="15">
        <f>VLOOKUP($A109,[1]Hoja1!$A$9:$AM$250,8,0)</f>
        <v>0</v>
      </c>
      <c r="H109" s="15">
        <f>VLOOKUP($A109,[1]Hoja1!$A$9:$AM$250,5,0)</f>
        <v>700</v>
      </c>
      <c r="I109" s="15">
        <f>VLOOKUP($A109,[1]Hoja1!$A$9:$AM$250,4,0)</f>
        <v>0</v>
      </c>
      <c r="J109" s="15">
        <f>VLOOKUP($A109,[1]Hoja1!$A$9:$AM$250,9,0)+VLOOKUP($A109,[1]Hoja1!$A$9:$AM$250,10,0)</f>
        <v>2139.6999999999998</v>
      </c>
      <c r="K109" s="16">
        <f t="shared" si="26"/>
        <v>8839.7000000000007</v>
      </c>
      <c r="L109" s="15">
        <f>VLOOKUP($A109,[1]Hoja1!$A$9:$AM$250,34,0)</f>
        <v>835.84</v>
      </c>
      <c r="M109" s="16">
        <f t="shared" si="27"/>
        <v>8003.8600000000006</v>
      </c>
    </row>
    <row r="110" spans="1:13" s="11" customFormat="1" ht="10.5" customHeight="1" x14ac:dyDescent="0.25">
      <c r="A110" s="12"/>
      <c r="B110" s="17"/>
      <c r="C110" s="14"/>
      <c r="D110" s="14"/>
      <c r="E110" s="15"/>
      <c r="F110" s="15"/>
      <c r="G110" s="14"/>
      <c r="H110" s="14"/>
      <c r="I110" s="14"/>
      <c r="J110" s="14"/>
      <c r="K110" s="16"/>
      <c r="L110" s="16"/>
      <c r="M110" s="16"/>
    </row>
    <row r="111" spans="1:13" s="11" customFormat="1" ht="17.25" customHeight="1" x14ac:dyDescent="0.25">
      <c r="A111" s="6" t="s">
        <v>90</v>
      </c>
      <c r="B111" s="7"/>
      <c r="C111" s="8"/>
      <c r="D111" s="8"/>
      <c r="E111" s="9"/>
      <c r="F111" s="9"/>
      <c r="G111" s="8"/>
      <c r="H111" s="8"/>
      <c r="I111" s="8"/>
      <c r="J111" s="8"/>
      <c r="K111" s="10"/>
      <c r="L111" s="10"/>
      <c r="M111" s="10"/>
    </row>
    <row r="112" spans="1:13" s="11" customFormat="1" ht="10.5" customHeight="1" x14ac:dyDescent="0.25">
      <c r="A112" s="22" t="s">
        <v>91</v>
      </c>
      <c r="B112" s="13" t="s">
        <v>92</v>
      </c>
      <c r="C112" s="23" t="s">
        <v>93</v>
      </c>
      <c r="D112" s="23" t="s">
        <v>18</v>
      </c>
      <c r="E112" s="15">
        <v>392.25</v>
      </c>
      <c r="F112" s="15">
        <f>VLOOKUP($A112,[1]Hoja1!$A$9:$AM$250,3,0)</f>
        <v>13087.5</v>
      </c>
      <c r="G112" s="15">
        <f>VLOOKUP($A112,[1]Hoja1!$A$9:$AM$250,8,0)</f>
        <v>0</v>
      </c>
      <c r="H112" s="15">
        <f>VLOOKUP($A112,[1]Hoja1!$A$9:$AM$250,5,0)</f>
        <v>1526.88</v>
      </c>
      <c r="I112" s="15">
        <f>VLOOKUP($A112,[1]Hoja1!$A$9:$AM$250,4,0)</f>
        <v>0</v>
      </c>
      <c r="J112" s="15">
        <f>VLOOKUP($A112,[1]Hoja1!$A$9:$AM$250,9,0)+VLOOKUP($A112,[1]Hoja1!$A$9:$AM$250,10,0)</f>
        <v>0</v>
      </c>
      <c r="K112" s="16">
        <f>SUM(F112:J112)</f>
        <v>14614.380000000001</v>
      </c>
      <c r="L112" s="15">
        <f>VLOOKUP($A112,[1]Hoja1!$A$9:$AM$250,34,0)</f>
        <v>5600.29</v>
      </c>
      <c r="M112" s="16">
        <f>+K112-L112</f>
        <v>9014.09</v>
      </c>
    </row>
    <row r="113" spans="1:13" s="11" customFormat="1" ht="10.5" customHeight="1" x14ac:dyDescent="0.25">
      <c r="A113" s="12"/>
      <c r="B113" s="17"/>
      <c r="C113" s="14"/>
      <c r="D113" s="14"/>
      <c r="E113" s="15"/>
      <c r="F113" s="15"/>
      <c r="G113" s="14"/>
      <c r="H113" s="14"/>
      <c r="I113" s="14"/>
      <c r="J113" s="14"/>
      <c r="K113" s="16"/>
      <c r="L113" s="16"/>
      <c r="M113" s="16"/>
    </row>
    <row r="114" spans="1:13" s="11" customFormat="1" ht="17.25" customHeight="1" x14ac:dyDescent="0.25">
      <c r="A114" s="6" t="s">
        <v>94</v>
      </c>
      <c r="B114" s="7"/>
      <c r="C114" s="8"/>
      <c r="D114" s="8"/>
      <c r="E114" s="9"/>
      <c r="F114" s="9"/>
      <c r="G114" s="8"/>
      <c r="H114" s="8"/>
      <c r="I114" s="8"/>
      <c r="J114" s="8"/>
      <c r="K114" s="10"/>
      <c r="L114" s="10"/>
      <c r="M114" s="10"/>
    </row>
    <row r="115" spans="1:13" s="11" customFormat="1" ht="10.5" customHeight="1" x14ac:dyDescent="0.25">
      <c r="A115" s="22" t="s">
        <v>95</v>
      </c>
      <c r="B115" s="13" t="s">
        <v>96</v>
      </c>
      <c r="C115" s="23" t="s">
        <v>17</v>
      </c>
      <c r="D115" s="23" t="s">
        <v>18</v>
      </c>
      <c r="E115" s="15">
        <v>392.25</v>
      </c>
      <c r="F115" s="15">
        <f>VLOOKUP($A115,[1]Hoja1!$A$9:$AM$250,3,0)</f>
        <v>9800.7000000000007</v>
      </c>
      <c r="G115" s="15">
        <f>VLOOKUP($A115,[1]Hoja1!$A$9:$AM$250,8,0)</f>
        <v>0</v>
      </c>
      <c r="H115" s="15">
        <f>VLOOKUP($A115,[1]Hoja1!$A$9:$AM$250,5,0)</f>
        <v>1143.4100000000001</v>
      </c>
      <c r="I115" s="15">
        <f>VLOOKUP($A115,[1]Hoja1!$A$9:$AM$250,4,0)</f>
        <v>0</v>
      </c>
      <c r="J115" s="15">
        <f>VLOOKUP($A115,[1]Hoja1!$A$9:$AM$250,9,0)+VLOOKUP($A115,[1]Hoja1!$A$9:$AM$250,10,0)</f>
        <v>5000</v>
      </c>
      <c r="K115" s="16">
        <f t="shared" ref="K115:K116" si="28">SUM(F115:J115)</f>
        <v>15944.11</v>
      </c>
      <c r="L115" s="15">
        <f>VLOOKUP($A115,[1]Hoja1!$A$9:$AM$250,34,0)</f>
        <v>2091.7600000000002</v>
      </c>
      <c r="M115" s="16">
        <f t="shared" ref="M115:M116" si="29">+K115-L115</f>
        <v>13852.35</v>
      </c>
    </row>
    <row r="116" spans="1:13" s="11" customFormat="1" ht="10.5" customHeight="1" x14ac:dyDescent="0.25">
      <c r="A116" s="22" t="s">
        <v>163</v>
      </c>
      <c r="B116" s="13" t="s">
        <v>150</v>
      </c>
      <c r="C116" s="23" t="s">
        <v>151</v>
      </c>
      <c r="D116" s="23" t="s">
        <v>18</v>
      </c>
      <c r="E116" s="15">
        <v>392.25</v>
      </c>
      <c r="F116" s="15">
        <f>VLOOKUP($A116,[1]Hoja1!$A$9:$AM$250,3,0)</f>
        <v>9990</v>
      </c>
      <c r="G116" s="15">
        <f>VLOOKUP($A116,[1]Hoja1!$A$9:$AM$250,8,0)</f>
        <v>0</v>
      </c>
      <c r="H116" s="15">
        <f>VLOOKUP($A116,[1]Hoja1!$A$9:$AM$250,5,0)</f>
        <v>1165.5</v>
      </c>
      <c r="I116" s="15">
        <f>VLOOKUP($A116,[1]Hoja1!$A$9:$AM$250,4,0)</f>
        <v>0</v>
      </c>
      <c r="J116" s="15">
        <f>VLOOKUP($A116,[1]Hoja1!$A$9:$AM$250,9,0)+VLOOKUP($A116,[1]Hoja1!$A$9:$AM$250,10,0)</f>
        <v>1120.74</v>
      </c>
      <c r="K116" s="16">
        <f t="shared" si="28"/>
        <v>12276.24</v>
      </c>
      <c r="L116" s="15">
        <f>VLOOKUP($A116,[1]Hoja1!$A$9:$AM$250,34,0)</f>
        <v>1342.98</v>
      </c>
      <c r="M116" s="16">
        <f t="shared" si="29"/>
        <v>10933.26</v>
      </c>
    </row>
    <row r="117" spans="1:13" s="11" customFormat="1" ht="10.5" customHeight="1" x14ac:dyDescent="0.25">
      <c r="A117" s="12"/>
      <c r="B117" s="17"/>
      <c r="C117" s="14"/>
      <c r="D117" s="14"/>
      <c r="E117" s="15"/>
      <c r="F117" s="15"/>
      <c r="G117" s="14"/>
      <c r="H117" s="14"/>
      <c r="I117" s="14"/>
      <c r="J117" s="14"/>
      <c r="K117" s="16"/>
      <c r="L117" s="16"/>
      <c r="M117" s="16"/>
    </row>
    <row r="118" spans="1:13" s="11" customFormat="1" ht="17.25" customHeight="1" x14ac:dyDescent="0.25">
      <c r="A118" s="6" t="s">
        <v>97</v>
      </c>
      <c r="B118" s="7"/>
      <c r="C118" s="8"/>
      <c r="D118" s="8"/>
      <c r="E118" s="9"/>
      <c r="F118" s="9"/>
      <c r="G118" s="8"/>
      <c r="H118" s="8"/>
      <c r="I118" s="8"/>
      <c r="J118" s="8"/>
      <c r="K118" s="10"/>
      <c r="L118" s="10"/>
      <c r="M118" s="10"/>
    </row>
    <row r="119" spans="1:13" s="11" customFormat="1" ht="10.5" customHeight="1" x14ac:dyDescent="0.25">
      <c r="A119" s="22" t="s">
        <v>98</v>
      </c>
      <c r="B119" s="13" t="s">
        <v>99</v>
      </c>
      <c r="C119" s="23" t="s">
        <v>17</v>
      </c>
      <c r="D119" s="23" t="s">
        <v>18</v>
      </c>
      <c r="E119" s="15">
        <v>392.25</v>
      </c>
      <c r="F119" s="15">
        <f>VLOOKUP($A119,[1]Hoja1!$A$9:$AM$250,3,0)</f>
        <v>9168</v>
      </c>
      <c r="G119" s="15">
        <f>VLOOKUP($A119,[1]Hoja1!$A$9:$AM$250,8,0)</f>
        <v>0</v>
      </c>
      <c r="H119" s="15">
        <f>VLOOKUP($A119,[1]Hoja1!$A$9:$AM$250,5,0)</f>
        <v>1069.5999999999999</v>
      </c>
      <c r="I119" s="15">
        <f>VLOOKUP($A119,[1]Hoja1!$A$9:$AM$250,4,0)</f>
        <v>0</v>
      </c>
      <c r="J119" s="15">
        <f>VLOOKUP($A119,[1]Hoja1!$A$9:$AM$250,9,0)+VLOOKUP($A119,[1]Hoja1!$A$9:$AM$250,10,0)</f>
        <v>0</v>
      </c>
      <c r="K119" s="16">
        <f>SUM(F119:J119)</f>
        <v>10237.6</v>
      </c>
      <c r="L119" s="15">
        <f>VLOOKUP($A119,[1]Hoja1!$A$9:$AM$250,34,0)</f>
        <v>988.96</v>
      </c>
      <c r="M119" s="16">
        <f>+K119-L119</f>
        <v>9248.64</v>
      </c>
    </row>
    <row r="120" spans="1:13" s="11" customFormat="1" ht="10.5" customHeight="1" x14ac:dyDescent="0.25">
      <c r="A120" s="21"/>
      <c r="B120" s="17"/>
      <c r="C120" s="14"/>
      <c r="D120" s="14"/>
      <c r="E120" s="15"/>
      <c r="F120" s="15"/>
      <c r="G120" s="14"/>
      <c r="H120" s="14"/>
      <c r="I120" s="14"/>
      <c r="J120" s="14"/>
      <c r="K120" s="16"/>
      <c r="L120" s="16"/>
      <c r="M120" s="16"/>
    </row>
    <row r="121" spans="1:13" s="11" customFormat="1" ht="17.25" customHeight="1" x14ac:dyDescent="0.25">
      <c r="A121" s="6" t="s">
        <v>100</v>
      </c>
      <c r="B121" s="7"/>
      <c r="C121" s="8"/>
      <c r="D121" s="8"/>
      <c r="E121" s="9"/>
      <c r="F121" s="9"/>
      <c r="G121" s="8"/>
      <c r="H121" s="8"/>
      <c r="I121" s="8"/>
      <c r="J121" s="8"/>
      <c r="K121" s="10"/>
      <c r="L121" s="10"/>
      <c r="M121" s="10"/>
    </row>
    <row r="122" spans="1:13" s="11" customFormat="1" ht="10.5" customHeight="1" x14ac:dyDescent="0.25">
      <c r="A122" s="22" t="s">
        <v>101</v>
      </c>
      <c r="B122" s="13" t="s">
        <v>102</v>
      </c>
      <c r="C122" s="23" t="s">
        <v>17</v>
      </c>
      <c r="D122" s="23" t="s">
        <v>18</v>
      </c>
      <c r="E122" s="15">
        <v>392.25</v>
      </c>
      <c r="F122" s="15">
        <f>VLOOKUP($A122,[1]Hoja1!$A$9:$AM$250,3,0)</f>
        <v>14409</v>
      </c>
      <c r="G122" s="15">
        <f>VLOOKUP($A122,[1]Hoja1!$A$9:$AM$250,8,0)</f>
        <v>0</v>
      </c>
      <c r="H122" s="15">
        <f>VLOOKUP($A122,[1]Hoja1!$A$9:$AM$250,5,0)</f>
        <v>1681.05</v>
      </c>
      <c r="I122" s="15">
        <f>VLOOKUP($A122,[1]Hoja1!$A$9:$AM$250,4,0)</f>
        <v>0</v>
      </c>
      <c r="J122" s="15">
        <f>VLOOKUP($A122,[1]Hoja1!$A$9:$AM$250,9,0)+VLOOKUP($A122,[1]Hoja1!$A$9:$AM$250,10,0)</f>
        <v>0</v>
      </c>
      <c r="K122" s="16">
        <f>SUM(F122:J122)</f>
        <v>16090.05</v>
      </c>
      <c r="L122" s="15">
        <f>VLOOKUP($A122,[1]Hoja1!$A$9:$AM$250,34,0)</f>
        <v>7231.03</v>
      </c>
      <c r="M122" s="16">
        <f>+K122-L122</f>
        <v>8859.02</v>
      </c>
    </row>
    <row r="123" spans="1:13" s="11" customFormat="1" ht="10.5" customHeight="1" x14ac:dyDescent="0.25">
      <c r="A123" s="21"/>
      <c r="B123" s="17"/>
      <c r="C123" s="14"/>
      <c r="D123" s="14"/>
      <c r="E123" s="15"/>
      <c r="F123" s="15"/>
      <c r="G123" s="14"/>
      <c r="H123" s="14"/>
      <c r="I123" s="14"/>
      <c r="J123" s="14"/>
      <c r="K123" s="16"/>
      <c r="L123" s="16"/>
      <c r="M123" s="16"/>
    </row>
    <row r="124" spans="1:13" s="11" customFormat="1" ht="17.25" customHeight="1" x14ac:dyDescent="0.25">
      <c r="A124" s="6" t="s">
        <v>104</v>
      </c>
      <c r="B124" s="7"/>
      <c r="C124" s="8"/>
      <c r="D124" s="8"/>
      <c r="E124" s="9"/>
      <c r="F124" s="9"/>
      <c r="G124" s="8"/>
      <c r="H124" s="8"/>
      <c r="I124" s="8"/>
      <c r="J124" s="8"/>
      <c r="K124" s="10"/>
      <c r="L124" s="10"/>
      <c r="M124" s="10"/>
    </row>
    <row r="125" spans="1:13" s="11" customFormat="1" ht="10.5" customHeight="1" x14ac:dyDescent="0.25">
      <c r="A125" s="22" t="s">
        <v>105</v>
      </c>
      <c r="B125" s="13" t="s">
        <v>106</v>
      </c>
      <c r="C125" s="23" t="s">
        <v>17</v>
      </c>
      <c r="D125" s="23" t="s">
        <v>18</v>
      </c>
      <c r="E125" s="15">
        <v>392.25</v>
      </c>
      <c r="F125" s="15">
        <f>VLOOKUP($A125,[1]Hoja1!$A$9:$AM$250,3,0)</f>
        <v>7918.2</v>
      </c>
      <c r="G125" s="15">
        <f>VLOOKUP($A125,[1]Hoja1!$A$9:$AM$250,8,0)</f>
        <v>0</v>
      </c>
      <c r="H125" s="15">
        <f>VLOOKUP($A125,[1]Hoja1!$A$9:$AM$250,5,0)</f>
        <v>923.79</v>
      </c>
      <c r="I125" s="15">
        <f>VLOOKUP($A125,[1]Hoja1!$A$9:$AM$250,4,0)</f>
        <v>0</v>
      </c>
      <c r="J125" s="15">
        <f>VLOOKUP($A125,[1]Hoja1!$A$9:$AM$250,9,0)+VLOOKUP($A125,[1]Hoja1!$A$9:$AM$250,10,0)</f>
        <v>0</v>
      </c>
      <c r="K125" s="16">
        <f t="shared" ref="K125:K130" si="30">SUM(F125:J125)</f>
        <v>8841.99</v>
      </c>
      <c r="L125" s="15">
        <f>VLOOKUP($A125,[1]Hoja1!$A$9:$AM$250,34,0)</f>
        <v>812.92</v>
      </c>
      <c r="M125" s="16">
        <f t="shared" ref="M125:M130" si="31">+K125-L125</f>
        <v>8029.07</v>
      </c>
    </row>
    <row r="126" spans="1:13" s="11" customFormat="1" ht="10.5" customHeight="1" x14ac:dyDescent="0.25">
      <c r="A126" s="22" t="s">
        <v>107</v>
      </c>
      <c r="B126" s="13" t="s">
        <v>108</v>
      </c>
      <c r="C126" s="23" t="s">
        <v>17</v>
      </c>
      <c r="D126" s="23" t="s">
        <v>18</v>
      </c>
      <c r="E126" s="15">
        <v>392.25</v>
      </c>
      <c r="F126" s="15">
        <f>VLOOKUP($A126,[1]Hoja1!$A$9:$AM$250,3,0)</f>
        <v>4251</v>
      </c>
      <c r="G126" s="15">
        <f>VLOOKUP($A126,[1]Hoja1!$A$9:$AM$250,8,0)</f>
        <v>0</v>
      </c>
      <c r="H126" s="15">
        <f>VLOOKUP($A126,[1]Hoja1!$A$9:$AM$250,5,0)</f>
        <v>495.95</v>
      </c>
      <c r="I126" s="15">
        <f>VLOOKUP($A126,[1]Hoja1!$A$9:$AM$250,4,0)</f>
        <v>0</v>
      </c>
      <c r="J126" s="15">
        <f>VLOOKUP($A126,[1]Hoja1!$A$9:$AM$250,9,0)+VLOOKUP($A126,[1]Hoja1!$A$9:$AM$250,10,0)</f>
        <v>0</v>
      </c>
      <c r="K126" s="16">
        <f t="shared" si="30"/>
        <v>4746.95</v>
      </c>
      <c r="L126" s="15">
        <f>VLOOKUP($A126,[1]Hoja1!$A$9:$AM$250,34,0)</f>
        <v>-133.86000000000001</v>
      </c>
      <c r="M126" s="16">
        <f t="shared" si="31"/>
        <v>4880.8099999999995</v>
      </c>
    </row>
    <row r="127" spans="1:13" s="11" customFormat="1" ht="10.5" customHeight="1" x14ac:dyDescent="0.25">
      <c r="A127" s="22" t="s">
        <v>109</v>
      </c>
      <c r="B127" s="13" t="s">
        <v>110</v>
      </c>
      <c r="C127" s="23" t="s">
        <v>48</v>
      </c>
      <c r="D127" s="23" t="s">
        <v>18</v>
      </c>
      <c r="E127" s="15">
        <v>392.25</v>
      </c>
      <c r="F127" s="15">
        <f>VLOOKUP($A127,[1]Hoja1!$A$9:$AM$250,3,0)</f>
        <v>4251</v>
      </c>
      <c r="G127" s="15">
        <f>VLOOKUP($A127,[1]Hoja1!$A$9:$AM$250,8,0)</f>
        <v>0</v>
      </c>
      <c r="H127" s="15">
        <f>VLOOKUP($A127,[1]Hoja1!$A$9:$AM$250,5,0)</f>
        <v>495.95</v>
      </c>
      <c r="I127" s="15">
        <f>VLOOKUP($A127,[1]Hoja1!$A$9:$AM$250,4,0)</f>
        <v>0</v>
      </c>
      <c r="J127" s="15">
        <f>VLOOKUP($A127,[1]Hoja1!$A$9:$AM$250,9,0)+VLOOKUP($A127,[1]Hoja1!$A$9:$AM$250,10,0)</f>
        <v>0</v>
      </c>
      <c r="K127" s="16">
        <f t="shared" si="30"/>
        <v>4746.95</v>
      </c>
      <c r="L127" s="15">
        <f>VLOOKUP($A127,[1]Hoja1!$A$9:$AM$250,34,0)</f>
        <v>-133.86000000000001</v>
      </c>
      <c r="M127" s="16">
        <f t="shared" si="31"/>
        <v>4880.8099999999995</v>
      </c>
    </row>
    <row r="128" spans="1:13" s="11" customFormat="1" ht="10.5" customHeight="1" x14ac:dyDescent="0.2">
      <c r="A128" s="29" t="s">
        <v>176</v>
      </c>
      <c r="B128" s="13" t="s">
        <v>111</v>
      </c>
      <c r="C128" s="23" t="s">
        <v>17</v>
      </c>
      <c r="D128" s="23" t="s">
        <v>18</v>
      </c>
      <c r="E128" s="15">
        <v>392.25</v>
      </c>
      <c r="F128" s="15">
        <f>VLOOKUP($A128,[1]Hoja1!$A$9:$AM$250,3,0)</f>
        <v>9999.9</v>
      </c>
      <c r="G128" s="15">
        <f>VLOOKUP($A128,[1]Hoja1!$A$9:$AM$250,8,0)</f>
        <v>0</v>
      </c>
      <c r="H128" s="15">
        <f>VLOOKUP($A128,[1]Hoja1!$A$9:$AM$250,5,0)</f>
        <v>1166.6500000000001</v>
      </c>
      <c r="I128" s="15">
        <f>VLOOKUP($A128,[1]Hoja1!$A$9:$AM$250,4,0)</f>
        <v>0</v>
      </c>
      <c r="J128" s="15">
        <f>VLOOKUP($A128,[1]Hoja1!$A$9:$AM$250,9,0)+VLOOKUP($A128,[1]Hoja1!$A$9:$AM$250,10,0)</f>
        <v>1110.8399999999999</v>
      </c>
      <c r="K128" s="16">
        <f t="shared" si="30"/>
        <v>12277.39</v>
      </c>
      <c r="L128" s="15">
        <f>VLOOKUP($A128,[1]Hoja1!$A$9:$AM$250,34,0)</f>
        <v>1343.02</v>
      </c>
      <c r="M128" s="16">
        <f t="shared" si="31"/>
        <v>10934.369999999999</v>
      </c>
    </row>
    <row r="129" spans="1:13" s="11" customFormat="1" ht="10.5" customHeight="1" x14ac:dyDescent="0.2">
      <c r="A129" s="29" t="s">
        <v>177</v>
      </c>
      <c r="B129" s="13" t="s">
        <v>154</v>
      </c>
      <c r="C129" s="23" t="s">
        <v>17</v>
      </c>
      <c r="D129" s="14" t="s">
        <v>204</v>
      </c>
      <c r="E129" s="15">
        <v>392.25</v>
      </c>
      <c r="F129" s="15">
        <f>VLOOKUP($A129,[1]Hoja1!$A$9:$AM$250,3,0)</f>
        <v>6600</v>
      </c>
      <c r="G129" s="15">
        <f>VLOOKUP($A129,[1]Hoja1!$A$9:$AM$250,8,0)</f>
        <v>0</v>
      </c>
      <c r="H129" s="15">
        <f>VLOOKUP($A129,[1]Hoja1!$A$9:$AM$250,5,0)</f>
        <v>770</v>
      </c>
      <c r="I129" s="15">
        <f>VLOOKUP($A129,[1]Hoja1!$A$9:$AM$250,4,0)</f>
        <v>0</v>
      </c>
      <c r="J129" s="15">
        <f>VLOOKUP($A129,[1]Hoja1!$A$9:$AM$250,9,0)+VLOOKUP($A129,[1]Hoja1!$A$9:$AM$250,10,0)</f>
        <v>2105.1</v>
      </c>
      <c r="K129" s="16">
        <f t="shared" si="30"/>
        <v>9475.1</v>
      </c>
      <c r="L129" s="15">
        <f>VLOOKUP($A129,[1]Hoja1!$A$9:$AM$250,34,0)</f>
        <v>915.64</v>
      </c>
      <c r="M129" s="16">
        <f t="shared" si="31"/>
        <v>8559.4600000000009</v>
      </c>
    </row>
    <row r="130" spans="1:13" s="11" customFormat="1" ht="10.5" customHeight="1" x14ac:dyDescent="0.2">
      <c r="A130" s="29" t="s">
        <v>178</v>
      </c>
      <c r="B130" s="13" t="s">
        <v>155</v>
      </c>
      <c r="C130" s="23" t="s">
        <v>156</v>
      </c>
      <c r="D130" s="14" t="s">
        <v>204</v>
      </c>
      <c r="E130" s="15">
        <v>392.25</v>
      </c>
      <c r="F130" s="15">
        <f>VLOOKUP($A130,[1]Hoja1!$A$9:$AM$250,3,0)</f>
        <v>12000</v>
      </c>
      <c r="G130" s="15">
        <f>VLOOKUP($A130,[1]Hoja1!$A$9:$AM$250,8,0)</f>
        <v>0</v>
      </c>
      <c r="H130" s="15">
        <f>VLOOKUP($A130,[1]Hoja1!$A$9:$AM$250,5,0)</f>
        <v>1400</v>
      </c>
      <c r="I130" s="15">
        <f>VLOOKUP($A130,[1]Hoja1!$A$9:$AM$250,4,0)</f>
        <v>0</v>
      </c>
      <c r="J130" s="15">
        <f>VLOOKUP($A130,[1]Hoja1!$A$9:$AM$250,9,0)+VLOOKUP($A130,[1]Hoja1!$A$9:$AM$250,10,0)</f>
        <v>8000</v>
      </c>
      <c r="K130" s="16">
        <f t="shared" si="30"/>
        <v>21400</v>
      </c>
      <c r="L130" s="15">
        <f>VLOOKUP($A130,[1]Hoja1!$A$9:$AM$250,34,0)</f>
        <v>3428.32</v>
      </c>
      <c r="M130" s="16">
        <f t="shared" si="31"/>
        <v>17971.68</v>
      </c>
    </row>
    <row r="131" spans="1:13" s="11" customFormat="1" ht="10.5" customHeight="1" x14ac:dyDescent="0.25">
      <c r="A131" s="21"/>
      <c r="B131" s="17"/>
      <c r="C131" s="14"/>
      <c r="D131" s="14"/>
      <c r="E131" s="15"/>
      <c r="F131" s="15"/>
      <c r="G131" s="14"/>
      <c r="H131" s="14"/>
      <c r="I131" s="14"/>
      <c r="J131" s="14"/>
      <c r="K131" s="16"/>
      <c r="L131" s="16"/>
      <c r="M131" s="16"/>
    </row>
    <row r="132" spans="1:13" s="11" customFormat="1" ht="17.25" customHeight="1" x14ac:dyDescent="0.25">
      <c r="A132" s="6" t="s">
        <v>205</v>
      </c>
      <c r="B132" s="7"/>
      <c r="C132" s="8"/>
      <c r="D132" s="8"/>
      <c r="E132" s="9"/>
      <c r="F132" s="9"/>
      <c r="G132" s="8"/>
      <c r="H132" s="8"/>
      <c r="I132" s="8"/>
      <c r="J132" s="8"/>
      <c r="K132" s="10"/>
      <c r="L132" s="10"/>
      <c r="M132" s="10"/>
    </row>
    <row r="133" spans="1:13" s="11" customFormat="1" ht="10.5" customHeight="1" x14ac:dyDescent="0.25">
      <c r="A133" s="22" t="s">
        <v>206</v>
      </c>
      <c r="B133" s="13" t="s">
        <v>207</v>
      </c>
      <c r="C133" s="23" t="s">
        <v>156</v>
      </c>
      <c r="D133" s="23" t="s">
        <v>18</v>
      </c>
      <c r="E133" s="15">
        <v>392.25</v>
      </c>
      <c r="F133" s="15">
        <f>VLOOKUP($A133,[1]Hoja1!$A$9:$AM$250,3,0)</f>
        <v>9999.9</v>
      </c>
      <c r="G133" s="15">
        <f>VLOOKUP($A133,[1]Hoja1!$A$9:$AM$250,8,0)</f>
        <v>0</v>
      </c>
      <c r="H133" s="15">
        <f>VLOOKUP($A133,[1]Hoja1!$A$9:$AM$250,5,0)</f>
        <v>1166.6500000000001</v>
      </c>
      <c r="I133" s="15">
        <f>VLOOKUP($A133,[1]Hoja1!$A$9:$AM$250,4,0)</f>
        <v>0</v>
      </c>
      <c r="J133" s="15">
        <f>VLOOKUP($A133,[1]Hoja1!$A$9:$AM$250,9,0)+VLOOKUP($A133,[1]Hoja1!$A$9:$AM$250,10,0)</f>
        <v>10000.1</v>
      </c>
      <c r="K133" s="16">
        <f>SUM(F133:J133)</f>
        <v>21166.65</v>
      </c>
      <c r="L133" s="15">
        <f>VLOOKUP($A133,[1]Hoja1!$A$9:$AM$250,34,0)</f>
        <v>3420.58</v>
      </c>
      <c r="M133" s="16">
        <f>+K133-L133</f>
        <v>17746.07</v>
      </c>
    </row>
    <row r="134" spans="1:13" s="11" customFormat="1" ht="10.5" customHeight="1" x14ac:dyDescent="0.25">
      <c r="A134" s="21"/>
      <c r="B134" s="17"/>
      <c r="C134" s="14"/>
      <c r="D134" s="14"/>
      <c r="E134" s="15"/>
      <c r="F134" s="15"/>
      <c r="G134" s="14"/>
      <c r="H134" s="14"/>
      <c r="I134" s="14"/>
      <c r="J134" s="14"/>
      <c r="K134" s="16"/>
      <c r="L134" s="16"/>
      <c r="M134" s="16"/>
    </row>
    <row r="135" spans="1:13" s="11" customFormat="1" ht="17.25" customHeight="1" x14ac:dyDescent="0.25">
      <c r="A135" s="6" t="s">
        <v>112</v>
      </c>
      <c r="B135" s="7"/>
      <c r="C135" s="8"/>
      <c r="D135" s="8"/>
      <c r="E135" s="9"/>
      <c r="F135" s="9"/>
      <c r="G135" s="8"/>
      <c r="H135" s="8"/>
      <c r="I135" s="8"/>
      <c r="J135" s="8"/>
      <c r="K135" s="10"/>
      <c r="L135" s="10"/>
      <c r="M135" s="10"/>
    </row>
    <row r="136" spans="1:13" s="11" customFormat="1" ht="10.5" customHeight="1" x14ac:dyDescent="0.25">
      <c r="A136" s="22" t="s">
        <v>113</v>
      </c>
      <c r="B136" s="13" t="s">
        <v>114</v>
      </c>
      <c r="C136" s="23" t="s">
        <v>17</v>
      </c>
      <c r="D136" s="23" t="s">
        <v>18</v>
      </c>
      <c r="E136" s="15">
        <v>392.25</v>
      </c>
      <c r="F136" s="15">
        <f>VLOOKUP($A136,[1]Hoja1!$A$9:$AM$250,3,0)</f>
        <v>6384</v>
      </c>
      <c r="G136" s="15">
        <f>VLOOKUP($A136,[1]Hoja1!$A$9:$AM$250,8,0)</f>
        <v>0</v>
      </c>
      <c r="H136" s="15">
        <f>VLOOKUP($A136,[1]Hoja1!$A$9:$AM$250,5,0)</f>
        <v>744.8</v>
      </c>
      <c r="I136" s="15">
        <f>VLOOKUP($A136,[1]Hoja1!$A$9:$AM$250,4,0)</f>
        <v>0</v>
      </c>
      <c r="J136" s="15">
        <f>VLOOKUP($A136,[1]Hoja1!$A$9:$AM$250,9,0)+VLOOKUP($A136,[1]Hoja1!$A$9:$AM$250,10,0)</f>
        <v>0</v>
      </c>
      <c r="K136" s="16">
        <f t="shared" ref="K136:K137" si="32">SUM(F136:J136)</f>
        <v>7128.8</v>
      </c>
      <c r="L136" s="15">
        <f>VLOOKUP($A136,[1]Hoja1!$A$9:$AM$250,34,0)</f>
        <v>2891.99</v>
      </c>
      <c r="M136" s="16">
        <f t="shared" ref="M136:M137" si="33">+K136-L136</f>
        <v>4236.8100000000004</v>
      </c>
    </row>
    <row r="137" spans="1:13" s="11" customFormat="1" ht="10.5" customHeight="1" x14ac:dyDescent="0.2">
      <c r="A137" s="29" t="s">
        <v>199</v>
      </c>
      <c r="B137" s="13" t="s">
        <v>200</v>
      </c>
      <c r="C137" s="23" t="s">
        <v>156</v>
      </c>
      <c r="D137" s="14" t="s">
        <v>204</v>
      </c>
      <c r="E137" s="15">
        <v>392.25</v>
      </c>
      <c r="F137" s="15">
        <f>VLOOKUP($A137,[1]Hoja1!$A$9:$AM$250,3,0)</f>
        <v>9999.9</v>
      </c>
      <c r="G137" s="15">
        <f>VLOOKUP($A137,[1]Hoja1!$A$9:$AM$250,8,0)</f>
        <v>0</v>
      </c>
      <c r="H137" s="15">
        <f>VLOOKUP($A137,[1]Hoja1!$A$9:$AM$250,5,0)</f>
        <v>1166.6500000000001</v>
      </c>
      <c r="I137" s="15">
        <f>VLOOKUP($A137,[1]Hoja1!$A$9:$AM$250,4,0)</f>
        <v>0</v>
      </c>
      <c r="J137" s="15">
        <f>VLOOKUP($A137,[1]Hoja1!$A$9:$AM$250,9,0)+VLOOKUP($A137,[1]Hoja1!$A$9:$AM$250,10,0)</f>
        <v>10000.1</v>
      </c>
      <c r="K137" s="16">
        <f t="shared" si="32"/>
        <v>21166.65</v>
      </c>
      <c r="L137" s="15">
        <f>VLOOKUP($A137,[1]Hoja1!$A$9:$AM$250,34,0)</f>
        <v>3420.58</v>
      </c>
      <c r="M137" s="16">
        <f t="shared" si="33"/>
        <v>17746.07</v>
      </c>
    </row>
    <row r="138" spans="1:13" s="11" customFormat="1" ht="10.5" customHeight="1" x14ac:dyDescent="0.25">
      <c r="A138" s="21"/>
      <c r="B138" s="17"/>
      <c r="C138" s="14"/>
      <c r="D138" s="14"/>
      <c r="E138" s="15"/>
      <c r="F138" s="15"/>
      <c r="G138" s="14"/>
      <c r="H138" s="14"/>
      <c r="I138" s="14"/>
      <c r="J138" s="14"/>
      <c r="K138" s="16"/>
      <c r="L138" s="16"/>
      <c r="M138" s="16"/>
    </row>
    <row r="139" spans="1:13" s="11" customFormat="1" ht="17.25" customHeight="1" x14ac:dyDescent="0.25">
      <c r="A139" s="6" t="s">
        <v>115</v>
      </c>
      <c r="B139" s="7"/>
      <c r="C139" s="8"/>
      <c r="D139" s="8"/>
      <c r="E139" s="9"/>
      <c r="F139" s="9"/>
      <c r="G139" s="8"/>
      <c r="H139" s="8"/>
      <c r="I139" s="8"/>
      <c r="J139" s="8"/>
      <c r="K139" s="10"/>
      <c r="L139" s="10"/>
      <c r="M139" s="10"/>
    </row>
    <row r="140" spans="1:13" s="11" customFormat="1" ht="13.5" customHeight="1" x14ac:dyDescent="0.25">
      <c r="A140" s="22" t="s">
        <v>116</v>
      </c>
      <c r="B140" s="13" t="s">
        <v>117</v>
      </c>
      <c r="C140" s="23" t="s">
        <v>66</v>
      </c>
      <c r="D140" s="23" t="s">
        <v>18</v>
      </c>
      <c r="E140" s="15">
        <f>+F140/15</f>
        <v>62.980000000000004</v>
      </c>
      <c r="F140" s="15">
        <f>VLOOKUP($A140,[1]Hoja1!$A$9:$AM$250,3,0)</f>
        <v>944.7</v>
      </c>
      <c r="G140" s="15">
        <f>VLOOKUP($A140,[1]Hoja1!$A$9:$AM$250,8,0)</f>
        <v>1488.23</v>
      </c>
      <c r="H140" s="15">
        <f>VLOOKUP($A140,[1]Hoja1!$A$9:$AM$250,7,0)</f>
        <v>473.92</v>
      </c>
      <c r="I140" s="15">
        <f>VLOOKUP($A140,[1]Hoja1!$A$9:$AM$250,4,0)</f>
        <v>1354.07</v>
      </c>
      <c r="J140" s="15">
        <f>VLOOKUP($A140,[1]Hoja1!$A$9:$AM$250,9,0)+VLOOKUP($A140,[1]Hoja1!$A$9:$AM$250,10,0)</f>
        <v>14170.5</v>
      </c>
      <c r="K140" s="16">
        <f t="shared" ref="K140:K144" si="34">SUM(F140:J140)</f>
        <v>18431.419999999998</v>
      </c>
      <c r="L140" s="15">
        <f>VLOOKUP($A140,[1]Hoja1!$A$9:$AM$250,34,0)</f>
        <v>-41.91</v>
      </c>
      <c r="M140" s="16">
        <f t="shared" ref="M140:M144" si="35">+K140-L140</f>
        <v>18473.329999999998</v>
      </c>
    </row>
    <row r="141" spans="1:13" s="11" customFormat="1" ht="13.5" customHeight="1" x14ac:dyDescent="0.25">
      <c r="A141" s="22" t="s">
        <v>188</v>
      </c>
      <c r="B141" s="13" t="s">
        <v>189</v>
      </c>
      <c r="C141" s="23" t="s">
        <v>17</v>
      </c>
      <c r="D141" s="23" t="s">
        <v>204</v>
      </c>
      <c r="E141" s="15">
        <v>392.25</v>
      </c>
      <c r="F141" s="15">
        <f>VLOOKUP($A141,[1]Hoja1!$A$9:$AM$250,3,0)</f>
        <v>3000</v>
      </c>
      <c r="G141" s="15">
        <f>VLOOKUP($A141,[1]Hoja1!$A$9:$AM$250,8,0)</f>
        <v>2027.4</v>
      </c>
      <c r="H141" s="15">
        <f>VLOOKUP($A141,[1]Hoja1!$A$9:$AM$250,7,0)</f>
        <v>380</v>
      </c>
      <c r="I141" s="15">
        <f>VLOOKUP($A141,[1]Hoja1!$A$9:$AM$250,4,0)</f>
        <v>0</v>
      </c>
      <c r="J141" s="15">
        <f>VLOOKUP($A141,[1]Hoja1!$A$9:$AM$250,9,0)+VLOOKUP($A141,[1]Hoja1!$A$9:$AM$250,10,0)</f>
        <v>1000</v>
      </c>
      <c r="K141" s="16">
        <f t="shared" si="34"/>
        <v>6407.4</v>
      </c>
      <c r="L141" s="15">
        <f>VLOOKUP($A141,[1]Hoja1!$A$9:$AM$250,34,0)</f>
        <v>300.01</v>
      </c>
      <c r="M141" s="16">
        <f t="shared" si="35"/>
        <v>6107.3899999999994</v>
      </c>
    </row>
    <row r="142" spans="1:13" s="11" customFormat="1" ht="13.5" customHeight="1" x14ac:dyDescent="0.25">
      <c r="A142" s="22" t="s">
        <v>201</v>
      </c>
      <c r="B142" s="13" t="s">
        <v>202</v>
      </c>
      <c r="C142" s="23" t="s">
        <v>17</v>
      </c>
      <c r="D142" s="23" t="s">
        <v>204</v>
      </c>
      <c r="E142" s="15">
        <v>392.25</v>
      </c>
      <c r="F142" s="15">
        <f>VLOOKUP($A142,[1]Hoja1!$A$9:$AM$250,3,0)</f>
        <v>4458</v>
      </c>
      <c r="G142" s="15">
        <f>VLOOKUP($A142,[1]Hoja1!$A$9:$AM$250,8,0)</f>
        <v>0</v>
      </c>
      <c r="H142" s="15">
        <f>VLOOKUP($A142,[1]Hoja1!$A$9:$AM$250,5,0)</f>
        <v>520.1</v>
      </c>
      <c r="I142" s="15">
        <f>VLOOKUP($A142,[1]Hoja1!$A$9:$AM$250,4,0)</f>
        <v>0</v>
      </c>
      <c r="J142" s="15">
        <f>VLOOKUP($A142,[1]Hoja1!$A$9:$AM$250,9,0)+VLOOKUP($A142,[1]Hoja1!$A$9:$AM$250,10,0)</f>
        <v>3860</v>
      </c>
      <c r="K142" s="16">
        <f t="shared" si="34"/>
        <v>8838.1</v>
      </c>
      <c r="L142" s="15">
        <f>VLOOKUP($A142,[1]Hoja1!$A$9:$AM$250,34,0)</f>
        <v>829.25</v>
      </c>
      <c r="M142" s="16">
        <f t="shared" si="35"/>
        <v>8008.85</v>
      </c>
    </row>
    <row r="143" spans="1:13" s="11" customFormat="1" ht="13.5" customHeight="1" x14ac:dyDescent="0.25">
      <c r="A143" s="22" t="s">
        <v>197</v>
      </c>
      <c r="B143" s="13" t="s">
        <v>198</v>
      </c>
      <c r="C143" s="23" t="s">
        <v>17</v>
      </c>
      <c r="D143" s="23" t="s">
        <v>204</v>
      </c>
      <c r="E143" s="15">
        <v>392.25</v>
      </c>
      <c r="F143" s="15">
        <f>VLOOKUP($A143,[1]Hoja1!$A$9:$AM$250,3,0)</f>
        <v>6378</v>
      </c>
      <c r="G143" s="15">
        <f>VLOOKUP($A143,[1]Hoja1!$A$9:$AM$250,8,0)</f>
        <v>0</v>
      </c>
      <c r="H143" s="15">
        <f>VLOOKUP($A143,[1]Hoja1!$A$9:$AM$250,5,0)</f>
        <v>744.1</v>
      </c>
      <c r="I143" s="15">
        <f>VLOOKUP($A143,[1]Hoja1!$A$9:$AM$250,4,0)</f>
        <v>0</v>
      </c>
      <c r="J143" s="15">
        <f>VLOOKUP($A143,[1]Hoja1!$A$9:$AM$250,9,0)+VLOOKUP($A143,[1]Hoja1!$A$9:$AM$250,10,0)</f>
        <v>0</v>
      </c>
      <c r="K143" s="16">
        <f t="shared" ref="K143" si="36">SUM(F143:J143)</f>
        <v>7122.1</v>
      </c>
      <c r="L143" s="15">
        <f>VLOOKUP($A143,[1]Hoja1!$A$9:$AM$250,34,0)</f>
        <v>348.5</v>
      </c>
      <c r="M143" s="16">
        <f t="shared" si="35"/>
        <v>6773.6</v>
      </c>
    </row>
    <row r="144" spans="1:13" s="11" customFormat="1" ht="13.5" customHeight="1" x14ac:dyDescent="0.25">
      <c r="A144" s="22" t="s">
        <v>238</v>
      </c>
      <c r="B144" s="13" t="s">
        <v>239</v>
      </c>
      <c r="C144" s="23" t="s">
        <v>66</v>
      </c>
      <c r="D144" s="23" t="s">
        <v>204</v>
      </c>
      <c r="E144" s="15">
        <f>+F144/15</f>
        <v>157.44999999999999</v>
      </c>
      <c r="F144" s="15">
        <f>VLOOKUP($A144,[1]Hoja1!$A$9:$AM$250,3,0)</f>
        <v>2361.75</v>
      </c>
      <c r="G144" s="15">
        <f>VLOOKUP($A144,[1]Hoja1!$A$9:$AM$250,8,0)</f>
        <v>0</v>
      </c>
      <c r="H144" s="15">
        <f>VLOOKUP($A144,[1]Hoja1!$A$9:$AM$250,5,0)</f>
        <v>0</v>
      </c>
      <c r="I144" s="15">
        <f>VLOOKUP($A144,[1]Hoja1!$A$9:$AM$250,4,0)</f>
        <v>0</v>
      </c>
      <c r="J144" s="15">
        <f>VLOOKUP($A144,[1]Hoja1!$A$9:$AM$250,9,0)+VLOOKUP($A144,[1]Hoja1!$A$9:$AM$250,10,0)</f>
        <v>0</v>
      </c>
      <c r="K144" s="16">
        <f t="shared" si="34"/>
        <v>2361.75</v>
      </c>
      <c r="L144" s="15">
        <f>VLOOKUP($A144,[1]Hoja1!$A$9:$AM$250,34,0)</f>
        <v>41.47</v>
      </c>
      <c r="M144" s="16">
        <f t="shared" si="35"/>
        <v>2320.2800000000002</v>
      </c>
    </row>
    <row r="145" spans="1:13" s="11" customFormat="1" ht="10.5" customHeight="1" x14ac:dyDescent="0.25">
      <c r="A145" s="12"/>
      <c r="B145" s="17"/>
      <c r="C145" s="14"/>
      <c r="D145" s="14"/>
      <c r="E145" s="15"/>
      <c r="F145" s="15"/>
      <c r="G145" s="14"/>
      <c r="H145" s="14"/>
      <c r="I145" s="14"/>
      <c r="J145" s="14"/>
      <c r="K145" s="16"/>
      <c r="L145" s="16"/>
      <c r="M145" s="16"/>
    </row>
    <row r="146" spans="1:13" s="11" customFormat="1" ht="17.25" customHeight="1" x14ac:dyDescent="0.25">
      <c r="A146" s="6" t="s">
        <v>118</v>
      </c>
      <c r="B146" s="7"/>
      <c r="C146" s="8"/>
      <c r="D146" s="8"/>
      <c r="E146" s="9"/>
      <c r="F146" s="9"/>
      <c r="G146" s="8"/>
      <c r="H146" s="8"/>
      <c r="I146" s="8"/>
      <c r="J146" s="8"/>
      <c r="K146" s="10"/>
      <c r="L146" s="10"/>
      <c r="M146" s="10"/>
    </row>
    <row r="147" spans="1:13" s="11" customFormat="1" ht="10.5" customHeight="1" x14ac:dyDescent="0.25">
      <c r="A147" s="22" t="s">
        <v>190</v>
      </c>
      <c r="B147" s="13" t="s">
        <v>191</v>
      </c>
      <c r="C147" s="23" t="s">
        <v>66</v>
      </c>
      <c r="D147" s="14" t="s">
        <v>204</v>
      </c>
      <c r="E147" s="15">
        <v>392.25</v>
      </c>
      <c r="F147" s="15">
        <f>VLOOKUP($A147,[1]Hoja1!$A$9:$AM$250,3,0)</f>
        <v>4251</v>
      </c>
      <c r="G147" s="15">
        <f>VLOOKUP($A147,[1]Hoja1!$A$9:$AM$250,8,0)</f>
        <v>0</v>
      </c>
      <c r="H147" s="15">
        <f>VLOOKUP($A147,[1]Hoja1!$A$9:$AM$250,5,0)</f>
        <v>495.95</v>
      </c>
      <c r="I147" s="15">
        <f>VLOOKUP($A147,[1]Hoja1!$A$9:$AM$250,4,0)</f>
        <v>0</v>
      </c>
      <c r="J147" s="15">
        <f>VLOOKUP($A147,[1]Hoja1!$A$9:$AM$250,9,0)+VLOOKUP($A147,[1]Hoja1!$A$9:$AM$250,10,0)</f>
        <v>0</v>
      </c>
      <c r="K147" s="16">
        <f t="shared" ref="K147:K148" si="37">SUM(F147:J147)</f>
        <v>4746.95</v>
      </c>
      <c r="L147" s="15">
        <f>VLOOKUP($A147,[1]Hoja1!$A$9:$AM$250,34,0)</f>
        <v>-133.86000000000001</v>
      </c>
      <c r="M147" s="16">
        <f t="shared" ref="M147:M148" si="38">+K147-L147</f>
        <v>4880.8099999999995</v>
      </c>
    </row>
    <row r="148" spans="1:13" s="11" customFormat="1" ht="10.5" customHeight="1" x14ac:dyDescent="0.2">
      <c r="A148" s="32" t="s">
        <v>186</v>
      </c>
      <c r="B148" s="31" t="s">
        <v>187</v>
      </c>
      <c r="C148" s="14" t="s">
        <v>17</v>
      </c>
      <c r="D148" s="14" t="s">
        <v>204</v>
      </c>
      <c r="E148" s="15">
        <v>392.25</v>
      </c>
      <c r="F148" s="15">
        <f>VLOOKUP($A148,[1]Hoja1!$A$9:$AM$250,3,0)</f>
        <v>6000</v>
      </c>
      <c r="G148" s="15">
        <f>VLOOKUP($A148,[1]Hoja1!$A$9:$AM$250,8,0)</f>
        <v>0</v>
      </c>
      <c r="H148" s="15">
        <f>VLOOKUP($A148,[1]Hoja1!$A$9:$AM$250,5,0)</f>
        <v>700</v>
      </c>
      <c r="I148" s="15">
        <f>VLOOKUP($A148,[1]Hoja1!$A$9:$AM$250,4,0)</f>
        <v>0</v>
      </c>
      <c r="J148" s="15">
        <f>VLOOKUP($A148,[1]Hoja1!$A$9:$AM$250,9,0)+VLOOKUP($A148,[1]Hoja1!$A$9:$AM$250,10,0)</f>
        <v>2000</v>
      </c>
      <c r="K148" s="16">
        <f t="shared" si="37"/>
        <v>8700</v>
      </c>
      <c r="L148" s="15">
        <f>VLOOKUP($A148,[1]Hoja1!$A$9:$AM$250,34,0)</f>
        <v>816.7</v>
      </c>
      <c r="M148" s="16">
        <f t="shared" si="38"/>
        <v>7883.3</v>
      </c>
    </row>
    <row r="149" spans="1:13" s="11" customFormat="1" ht="10.5" customHeight="1" x14ac:dyDescent="0.25">
      <c r="A149" s="12"/>
      <c r="B149" s="17"/>
      <c r="C149" s="14"/>
      <c r="D149" s="14"/>
      <c r="E149" s="15"/>
      <c r="F149" s="15"/>
      <c r="G149" s="14"/>
      <c r="H149" s="14"/>
      <c r="I149" s="14"/>
      <c r="J149" s="14"/>
      <c r="K149" s="16"/>
      <c r="L149" s="16"/>
      <c r="M149" s="16"/>
    </row>
    <row r="150" spans="1:13" s="11" customFormat="1" ht="17.25" customHeight="1" x14ac:dyDescent="0.25">
      <c r="A150" s="6" t="s">
        <v>119</v>
      </c>
      <c r="B150" s="7"/>
      <c r="C150" s="8"/>
      <c r="D150" s="8"/>
      <c r="E150" s="9"/>
      <c r="F150" s="9"/>
      <c r="G150" s="8"/>
      <c r="H150" s="8"/>
      <c r="I150" s="8"/>
      <c r="J150" s="8"/>
      <c r="K150" s="10"/>
      <c r="L150" s="10"/>
      <c r="M150" s="10"/>
    </row>
    <row r="151" spans="1:13" s="11" customFormat="1" ht="10.5" customHeight="1" x14ac:dyDescent="0.2">
      <c r="A151" s="29" t="s">
        <v>179</v>
      </c>
      <c r="B151" s="17" t="s">
        <v>131</v>
      </c>
      <c r="C151" s="14" t="s">
        <v>17</v>
      </c>
      <c r="D151" s="14" t="s">
        <v>204</v>
      </c>
      <c r="E151" s="15">
        <v>392.25</v>
      </c>
      <c r="F151" s="15">
        <f>VLOOKUP($A151,[1]Hoja1!$A$9:$AM$250,3,0)</f>
        <v>9999.9</v>
      </c>
      <c r="G151" s="15">
        <f>VLOOKUP($A151,[1]Hoja1!$A$9:$AM$250,8,0)</f>
        <v>0</v>
      </c>
      <c r="H151" s="15">
        <f>VLOOKUP($A151,[1]Hoja1!$A$9:$AM$250,5,0)</f>
        <v>1166.6500000000001</v>
      </c>
      <c r="I151" s="15">
        <f>VLOOKUP($A151,[1]Hoja1!$A$9:$AM$250,4,0)</f>
        <v>0</v>
      </c>
      <c r="J151" s="15">
        <f>VLOOKUP($A151,[1]Hoja1!$A$9:$AM$250,9,0)+VLOOKUP($A151,[1]Hoja1!$A$9:$AM$250,10,0)</f>
        <v>6603.04</v>
      </c>
      <c r="K151" s="16">
        <f>SUM(F151:J151)</f>
        <v>17769.59</v>
      </c>
      <c r="L151" s="15">
        <f>VLOOKUP($A151,[1]Hoja1!$A$9:$AM$250,34,0)</f>
        <v>2599.12</v>
      </c>
      <c r="M151" s="16">
        <f>+K151-L151</f>
        <v>15170.470000000001</v>
      </c>
    </row>
    <row r="152" spans="1:13" s="11" customFormat="1" ht="10.5" customHeight="1" x14ac:dyDescent="0.25">
      <c r="A152" s="12"/>
      <c r="B152" s="17"/>
      <c r="C152" s="14"/>
      <c r="D152" s="14"/>
      <c r="E152" s="15"/>
      <c r="F152" s="15"/>
      <c r="G152" s="14"/>
      <c r="H152" s="14"/>
      <c r="I152" s="14"/>
      <c r="J152" s="14"/>
      <c r="K152" s="16"/>
      <c r="L152" s="16"/>
      <c r="M152" s="16"/>
    </row>
    <row r="153" spans="1:13" s="11" customFormat="1" ht="17.25" customHeight="1" x14ac:dyDescent="0.25">
      <c r="A153" s="6" t="s">
        <v>152</v>
      </c>
      <c r="B153" s="7"/>
      <c r="C153" s="8"/>
      <c r="D153" s="8"/>
      <c r="E153" s="9"/>
      <c r="F153" s="9"/>
      <c r="G153" s="8"/>
      <c r="H153" s="8"/>
      <c r="I153" s="8"/>
      <c r="J153" s="8"/>
      <c r="K153" s="10"/>
      <c r="L153" s="10"/>
      <c r="M153" s="10"/>
    </row>
    <row r="154" spans="1:13" s="11" customFormat="1" ht="10.5" customHeight="1" x14ac:dyDescent="0.2">
      <c r="A154" s="29" t="s">
        <v>180</v>
      </c>
      <c r="B154" s="13" t="s">
        <v>153</v>
      </c>
      <c r="C154" s="23" t="s">
        <v>17</v>
      </c>
      <c r="D154" s="14" t="s">
        <v>204</v>
      </c>
      <c r="E154" s="15">
        <v>392.25</v>
      </c>
      <c r="F154" s="15">
        <f>VLOOKUP($A154,[1]Hoja1!$A$9:$AM$250,3,0)</f>
        <v>6000</v>
      </c>
      <c r="G154" s="15">
        <f>VLOOKUP($A154,[1]Hoja1!$A$9:$AM$250,8,0)</f>
        <v>0</v>
      </c>
      <c r="H154" s="15">
        <f>VLOOKUP($A154,[1]Hoja1!$A$9:$AM$250,5,0)</f>
        <v>700</v>
      </c>
      <c r="I154" s="15">
        <f>VLOOKUP($A154,[1]Hoja1!$A$9:$AM$250,4,0)</f>
        <v>0</v>
      </c>
      <c r="J154" s="15">
        <f>VLOOKUP($A154,[1]Hoja1!$A$9:$AM$250,9,0)+VLOOKUP($A154,[1]Hoja1!$A$9:$AM$250,10,0)</f>
        <v>2139.6999999999998</v>
      </c>
      <c r="K154" s="16">
        <f t="shared" ref="K154:K155" si="39">SUM(F154:J154)</f>
        <v>8839.7000000000007</v>
      </c>
      <c r="L154" s="15">
        <f>VLOOKUP($A154,[1]Hoja1!$A$9:$AM$250,34,0)</f>
        <v>835.84</v>
      </c>
      <c r="M154" s="16">
        <f t="shared" ref="M154:M155" si="40">+K154-L154</f>
        <v>8003.8600000000006</v>
      </c>
    </row>
    <row r="155" spans="1:13" s="11" customFormat="1" ht="10.5" customHeight="1" x14ac:dyDescent="0.2">
      <c r="A155" s="29" t="s">
        <v>135</v>
      </c>
      <c r="B155" s="13" t="s">
        <v>162</v>
      </c>
      <c r="C155" s="23" t="s">
        <v>17</v>
      </c>
      <c r="D155" s="14" t="s">
        <v>204</v>
      </c>
      <c r="E155" s="15">
        <v>392.25</v>
      </c>
      <c r="F155" s="15">
        <f>VLOOKUP($A155,[1]Hoja1!$A$9:$AM$250,3,0)</f>
        <v>6000</v>
      </c>
      <c r="G155" s="15">
        <f>VLOOKUP($A155,[1]Hoja1!$A$9:$AM$250,8,0)</f>
        <v>0</v>
      </c>
      <c r="H155" s="15">
        <f>VLOOKUP($A155,[1]Hoja1!$A$9:$AM$250,5,0)</f>
        <v>700</v>
      </c>
      <c r="I155" s="15">
        <f>VLOOKUP($A155,[1]Hoja1!$A$9:$AM$250,4,0)</f>
        <v>0</v>
      </c>
      <c r="J155" s="15">
        <f>VLOOKUP($A155,[1]Hoja1!$A$9:$AM$250,9,0)+VLOOKUP($A155,[1]Hoja1!$A$9:$AM$250,10,0)</f>
        <v>2139.6999999999998</v>
      </c>
      <c r="K155" s="16">
        <f t="shared" si="39"/>
        <v>8839.7000000000007</v>
      </c>
      <c r="L155" s="15">
        <f>VLOOKUP($A155,[1]Hoja1!$A$9:$AM$250,34,0)</f>
        <v>835.84</v>
      </c>
      <c r="M155" s="16">
        <f t="shared" si="40"/>
        <v>8003.8600000000006</v>
      </c>
    </row>
    <row r="156" spans="1:13" s="11" customFormat="1" ht="10.5" customHeight="1" x14ac:dyDescent="0.25">
      <c r="A156" s="12"/>
      <c r="B156" s="17"/>
      <c r="C156" s="14"/>
      <c r="D156" s="14"/>
      <c r="E156" s="15"/>
      <c r="F156" s="15"/>
      <c r="G156" s="14"/>
      <c r="H156" s="14"/>
      <c r="I156" s="14"/>
      <c r="J156" s="14"/>
      <c r="K156" s="16"/>
      <c r="L156" s="16"/>
      <c r="M156" s="16"/>
    </row>
    <row r="157" spans="1:13" s="11" customFormat="1" ht="17.25" customHeight="1" x14ac:dyDescent="0.25">
      <c r="A157" s="6" t="s">
        <v>120</v>
      </c>
      <c r="B157" s="7"/>
      <c r="C157" s="8"/>
      <c r="D157" s="8"/>
      <c r="E157" s="9"/>
      <c r="F157" s="9"/>
      <c r="G157" s="8"/>
      <c r="H157" s="8"/>
      <c r="I157" s="8"/>
      <c r="J157" s="8"/>
      <c r="K157" s="10"/>
      <c r="L157" s="10"/>
      <c r="M157" s="10"/>
    </row>
    <row r="158" spans="1:13" s="11" customFormat="1" ht="10.5" customHeight="1" x14ac:dyDescent="0.25">
      <c r="A158" s="22" t="s">
        <v>121</v>
      </c>
      <c r="B158" s="13" t="s">
        <v>122</v>
      </c>
      <c r="C158" s="23" t="s">
        <v>17</v>
      </c>
      <c r="D158" s="23" t="s">
        <v>18</v>
      </c>
      <c r="E158" s="15">
        <v>392.25</v>
      </c>
      <c r="F158" s="15">
        <f>VLOOKUP($A158,[1]Hoja1!$A$9:$AM$250,3,0)</f>
        <v>4458</v>
      </c>
      <c r="G158" s="15">
        <f>VLOOKUP($A158,[1]Hoja1!$A$9:$AM$250,8,0)</f>
        <v>0</v>
      </c>
      <c r="H158" s="15">
        <f>VLOOKUP($A158,[1]Hoja1!$A$9:$AM$250,5,0)</f>
        <v>520.1</v>
      </c>
      <c r="I158" s="15">
        <f>VLOOKUP($A158,[1]Hoja1!$A$9:$AM$250,4,0)</f>
        <v>0</v>
      </c>
      <c r="J158" s="15">
        <f>VLOOKUP($A158,[1]Hoja1!$A$9:$AM$250,9,0)+VLOOKUP($A158,[1]Hoja1!$A$9:$AM$250,10,0)</f>
        <v>1842</v>
      </c>
      <c r="K158" s="16">
        <f>SUM(F158:J158)</f>
        <v>6820.1</v>
      </c>
      <c r="L158" s="15">
        <f>VLOOKUP($A158,[1]Hoja1!$A$9:$AM$250,34,0)</f>
        <v>331.76</v>
      </c>
      <c r="M158" s="16">
        <f>+K158-L158</f>
        <v>6488.34</v>
      </c>
    </row>
    <row r="159" spans="1:13" s="11" customFormat="1" ht="10.5" customHeight="1" x14ac:dyDescent="0.25">
      <c r="A159" s="12"/>
      <c r="B159" s="17"/>
      <c r="C159" s="14"/>
      <c r="D159" s="14"/>
      <c r="E159" s="15"/>
      <c r="F159" s="15"/>
      <c r="G159" s="14"/>
      <c r="H159" s="14"/>
      <c r="I159" s="14"/>
      <c r="J159" s="14"/>
      <c r="K159" s="16"/>
      <c r="L159" s="16"/>
      <c r="M159" s="16"/>
    </row>
    <row r="160" spans="1:13" s="11" customFormat="1" ht="17.25" customHeight="1" x14ac:dyDescent="0.25">
      <c r="A160" s="6" t="s">
        <v>123</v>
      </c>
      <c r="B160" s="7"/>
      <c r="C160" s="8"/>
      <c r="D160" s="8"/>
      <c r="E160" s="9"/>
      <c r="F160" s="9"/>
      <c r="G160" s="8"/>
      <c r="H160" s="8"/>
      <c r="I160" s="8"/>
      <c r="J160" s="8"/>
      <c r="K160" s="10"/>
      <c r="L160" s="10"/>
      <c r="M160" s="10"/>
    </row>
    <row r="161" spans="1:13" s="11" customFormat="1" ht="10.5" customHeight="1" x14ac:dyDescent="0.2">
      <c r="A161" s="29" t="s">
        <v>132</v>
      </c>
      <c r="B161" s="24" t="s">
        <v>125</v>
      </c>
      <c r="C161" s="23" t="s">
        <v>17</v>
      </c>
      <c r="D161" s="14" t="s">
        <v>204</v>
      </c>
      <c r="E161" s="15">
        <v>392.25</v>
      </c>
      <c r="F161" s="15">
        <f>VLOOKUP($A161,[1]Hoja1!$A$9:$AM$250,3,0)</f>
        <v>4251</v>
      </c>
      <c r="G161" s="15">
        <f>VLOOKUP($A161,[1]Hoja1!$A$9:$AM$250,8,0)</f>
        <v>0</v>
      </c>
      <c r="H161" s="15">
        <f>VLOOKUP($A161,[1]Hoja1!$A$9:$AM$250,5,0)</f>
        <v>495.95</v>
      </c>
      <c r="I161" s="15">
        <f>VLOOKUP($A161,[1]Hoja1!$A$9:$AM$250,4,0)</f>
        <v>0</v>
      </c>
      <c r="J161" s="15">
        <f>VLOOKUP($A161,[1]Hoja1!$A$9:$AM$250,9,0)+VLOOKUP($A161,[1]Hoja1!$A$9:$AM$250,10,0)</f>
        <v>96</v>
      </c>
      <c r="K161" s="16">
        <f>SUM(F161:J161)</f>
        <v>4842.95</v>
      </c>
      <c r="L161" s="15">
        <f>VLOOKUP($A161,[1]Hoja1!$A$9:$AM$250,34,0)</f>
        <v>-127.72</v>
      </c>
      <c r="M161" s="16">
        <f>+K161-L161</f>
        <v>4970.67</v>
      </c>
    </row>
    <row r="162" spans="1:13" x14ac:dyDescent="0.25">
      <c r="K162" s="27"/>
      <c r="L162" s="27"/>
      <c r="M162" s="27"/>
    </row>
    <row r="163" spans="1:13" x14ac:dyDescent="0.25">
      <c r="K163" s="28">
        <f>SUM(K7:K161)</f>
        <v>1137192.5999999994</v>
      </c>
      <c r="L163" s="28">
        <f>SUM(L7:L161)</f>
        <v>176587.0100000001</v>
      </c>
      <c r="M163" s="28">
        <f>SUM(M7:M161)</f>
        <v>960605.5900000002</v>
      </c>
    </row>
    <row r="164" spans="1:13" x14ac:dyDescent="0.2">
      <c r="K164" s="35"/>
      <c r="L164" s="36"/>
      <c r="M164" s="36"/>
    </row>
    <row r="165" spans="1:13" x14ac:dyDescent="0.2">
      <c r="K165" s="41">
        <v>1137192.6000000001</v>
      </c>
      <c r="L165" s="42">
        <v>176587.01</v>
      </c>
      <c r="M165" s="42">
        <v>960605.59</v>
      </c>
    </row>
    <row r="166" spans="1:13" x14ac:dyDescent="0.25">
      <c r="K166" s="28">
        <f>+K163-K165</f>
        <v>0</v>
      </c>
      <c r="L166" s="28">
        <f t="shared" ref="L166:M166" si="41">+L163-L165</f>
        <v>0</v>
      </c>
      <c r="M166" s="28">
        <f t="shared" si="41"/>
        <v>0</v>
      </c>
    </row>
    <row r="167" spans="1:13" ht="17.25" hidden="1" customHeight="1" x14ac:dyDescent="0.25"/>
    <row r="168" spans="1:13" ht="17.25" hidden="1" customHeight="1" x14ac:dyDescent="0.25">
      <c r="F168" s="26">
        <f>SUBTOTAL(109,F7:F167)</f>
        <v>760241.09999999986</v>
      </c>
      <c r="J168" s="26"/>
      <c r="K168" s="26">
        <f>SUBTOTAL(109,K7:K167)</f>
        <v>3411577.7999999989</v>
      </c>
      <c r="L168" s="26">
        <f>SUBTOTAL(109,L7:L167)</f>
        <v>529761.03000000026</v>
      </c>
      <c r="M168" s="26">
        <f>SUBTOTAL(109,M7:M167)</f>
        <v>2881816.7700000005</v>
      </c>
    </row>
    <row r="169" spans="1:13" ht="17.25" hidden="1" customHeight="1" x14ac:dyDescent="0.2">
      <c r="F169" s="26">
        <f>+[2]Hoja1!$C$88</f>
        <v>496744</v>
      </c>
      <c r="K169" s="33">
        <v>776770.53</v>
      </c>
      <c r="L169" s="34">
        <v>137784.6</v>
      </c>
      <c r="M169" s="34">
        <v>638985.93000000005</v>
      </c>
    </row>
    <row r="170" spans="1:13" ht="17.25" hidden="1" customHeight="1" x14ac:dyDescent="0.25">
      <c r="F170" s="26">
        <f>+F168-F169</f>
        <v>263497.09999999986</v>
      </c>
      <c r="K170" s="28">
        <f>+K168-K169</f>
        <v>2634807.2699999986</v>
      </c>
      <c r="L170" s="30">
        <f>+L168-L169</f>
        <v>391976.43000000028</v>
      </c>
      <c r="M170" s="30">
        <f>+M168-M169</f>
        <v>2242830.8400000003</v>
      </c>
    </row>
    <row r="171" spans="1:13" ht="17.25" customHeight="1" x14ac:dyDescent="0.2">
      <c r="K171" s="37"/>
      <c r="L171" s="37"/>
      <c r="M171" s="37"/>
    </row>
    <row r="172" spans="1:13" ht="17.25" customHeight="1" x14ac:dyDescent="0.25">
      <c r="K172" s="30"/>
      <c r="L172" s="30"/>
      <c r="M172" s="30"/>
    </row>
    <row r="173" spans="1:13" ht="17.25" customHeight="1" x14ac:dyDescent="0.25"/>
    <row r="174" spans="1:13" ht="17.25" customHeight="1" x14ac:dyDescent="0.25"/>
    <row r="175" spans="1:13" ht="17.25" customHeight="1" x14ac:dyDescent="0.25"/>
    <row r="176" spans="1:13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  <row r="201" ht="17.25" customHeight="1" x14ac:dyDescent="0.25"/>
    <row r="202" ht="17.25" customHeight="1" x14ac:dyDescent="0.25"/>
    <row r="203" ht="17.25" customHeight="1" x14ac:dyDescent="0.25"/>
    <row r="204" ht="17.25" customHeight="1" x14ac:dyDescent="0.25"/>
    <row r="205" ht="17.25" customHeight="1" x14ac:dyDescent="0.25"/>
    <row r="206" ht="17.25" customHeight="1" x14ac:dyDescent="0.25"/>
    <row r="207" ht="17.25" customHeight="1" x14ac:dyDescent="0.25"/>
    <row r="208" ht="17.25" customHeight="1" x14ac:dyDescent="0.25"/>
    <row r="209" ht="17.25" customHeight="1" x14ac:dyDescent="0.25"/>
    <row r="210" ht="17.25" customHeight="1" x14ac:dyDescent="0.25"/>
    <row r="211" ht="17.25" customHeight="1" x14ac:dyDescent="0.25"/>
    <row r="212" ht="17.25" customHeight="1" x14ac:dyDescent="0.25"/>
    <row r="213" ht="17.25" customHeight="1" x14ac:dyDescent="0.25"/>
    <row r="214" ht="17.25" customHeight="1" x14ac:dyDescent="0.25"/>
    <row r="215" ht="17.25" customHeight="1" x14ac:dyDescent="0.25"/>
    <row r="216" ht="17.25" customHeight="1" x14ac:dyDescent="0.25"/>
    <row r="217" ht="17.25" customHeight="1" x14ac:dyDescent="0.25"/>
    <row r="218" ht="17.25" customHeight="1" x14ac:dyDescent="0.25"/>
    <row r="219" ht="17.25" customHeight="1" x14ac:dyDescent="0.25"/>
  </sheetData>
  <autoFilter ref="A6:M166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conditionalFormatting sqref="K165">
    <cfRule type="cellIs" dxfId="1" priority="2" operator="lessThan">
      <formula>0</formula>
    </cfRule>
  </conditionalFormatting>
  <conditionalFormatting sqref="L165:M165">
    <cfRule type="cellIs" dxfId="0" priority="1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2021-04-06T15:18:00Z</dcterms:modified>
</cp:coreProperties>
</file>