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FEBRERO" sheetId="1" r:id="rId1"/>
  </sheets>
  <externalReferences>
    <externalReference r:id="rId2"/>
    <externalReference r:id="rId3"/>
  </externalReferences>
  <definedNames>
    <definedName name="_xlnm._FilterDatabase" localSheetId="0" hidden="1">FEBRERO!$A$6:$M$142</definedName>
    <definedName name="_xlnm.Print_Area" localSheetId="0">FEBRERO!$A$1:$M$137</definedName>
    <definedName name="_xlnm.Print_Titles" localSheetId="0">FEBRERO!$1:$6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J28" i="1"/>
  <c r="I28" i="1"/>
  <c r="H28" i="1"/>
  <c r="F28" i="1"/>
  <c r="K28" i="1" s="1"/>
  <c r="M28" i="1" s="1"/>
  <c r="F36" i="1"/>
  <c r="H36" i="1"/>
  <c r="I36" i="1"/>
  <c r="J36" i="1"/>
  <c r="L36" i="1"/>
  <c r="F71" i="1"/>
  <c r="H71" i="1"/>
  <c r="I71" i="1"/>
  <c r="J71" i="1"/>
  <c r="L71" i="1"/>
  <c r="F72" i="1"/>
  <c r="H72" i="1"/>
  <c r="I72" i="1"/>
  <c r="J72" i="1"/>
  <c r="L72" i="1"/>
  <c r="L137" i="1"/>
  <c r="J137" i="1"/>
  <c r="I137" i="1"/>
  <c r="H137" i="1"/>
  <c r="F137" i="1"/>
  <c r="L134" i="1"/>
  <c r="J134" i="1"/>
  <c r="I134" i="1"/>
  <c r="H134" i="1"/>
  <c r="F134" i="1"/>
  <c r="L131" i="1"/>
  <c r="J131" i="1"/>
  <c r="I131" i="1"/>
  <c r="H131" i="1"/>
  <c r="F131" i="1"/>
  <c r="L130" i="1"/>
  <c r="J130" i="1"/>
  <c r="I130" i="1"/>
  <c r="H130" i="1"/>
  <c r="F130" i="1"/>
  <c r="L127" i="1"/>
  <c r="J127" i="1"/>
  <c r="I127" i="1"/>
  <c r="H127" i="1"/>
  <c r="F127" i="1"/>
  <c r="L124" i="1"/>
  <c r="J124" i="1"/>
  <c r="I124" i="1"/>
  <c r="H124" i="1"/>
  <c r="F124" i="1"/>
  <c r="L123" i="1"/>
  <c r="J123" i="1"/>
  <c r="I123" i="1"/>
  <c r="H123" i="1"/>
  <c r="F123" i="1"/>
  <c r="L120" i="1"/>
  <c r="J120" i="1"/>
  <c r="I120" i="1"/>
  <c r="H120" i="1"/>
  <c r="F120" i="1"/>
  <c r="L119" i="1"/>
  <c r="J119" i="1"/>
  <c r="I119" i="1"/>
  <c r="H119" i="1"/>
  <c r="F119" i="1"/>
  <c r="L118" i="1"/>
  <c r="J118" i="1"/>
  <c r="I118" i="1"/>
  <c r="H118" i="1"/>
  <c r="F118" i="1"/>
  <c r="L117" i="1"/>
  <c r="J117" i="1"/>
  <c r="I117" i="1"/>
  <c r="H117" i="1"/>
  <c r="F117" i="1"/>
  <c r="L114" i="1"/>
  <c r="J114" i="1"/>
  <c r="I114" i="1"/>
  <c r="H114" i="1"/>
  <c r="F114" i="1"/>
  <c r="L113" i="1"/>
  <c r="J113" i="1"/>
  <c r="I113" i="1"/>
  <c r="H113" i="1"/>
  <c r="F113" i="1"/>
  <c r="L110" i="1"/>
  <c r="J110" i="1"/>
  <c r="I110" i="1"/>
  <c r="H110" i="1"/>
  <c r="F110" i="1"/>
  <c r="L107" i="1"/>
  <c r="J107" i="1"/>
  <c r="I107" i="1"/>
  <c r="H107" i="1"/>
  <c r="F107" i="1"/>
  <c r="L106" i="1"/>
  <c r="J106" i="1"/>
  <c r="I106" i="1"/>
  <c r="H106" i="1"/>
  <c r="F106" i="1"/>
  <c r="L105" i="1"/>
  <c r="J105" i="1"/>
  <c r="I105" i="1"/>
  <c r="H105" i="1"/>
  <c r="F105" i="1"/>
  <c r="L104" i="1"/>
  <c r="J104" i="1"/>
  <c r="I104" i="1"/>
  <c r="H104" i="1"/>
  <c r="F104" i="1"/>
  <c r="L103" i="1"/>
  <c r="J103" i="1"/>
  <c r="I103" i="1"/>
  <c r="H103" i="1"/>
  <c r="F103" i="1"/>
  <c r="L102" i="1"/>
  <c r="J102" i="1"/>
  <c r="I102" i="1"/>
  <c r="H102" i="1"/>
  <c r="F102" i="1"/>
  <c r="L99" i="1"/>
  <c r="J99" i="1"/>
  <c r="I99" i="1"/>
  <c r="H99" i="1"/>
  <c r="F99" i="1"/>
  <c r="L96" i="1"/>
  <c r="J96" i="1"/>
  <c r="I96" i="1"/>
  <c r="H96" i="1"/>
  <c r="F96" i="1"/>
  <c r="L93" i="1"/>
  <c r="J93" i="1"/>
  <c r="I93" i="1"/>
  <c r="H93" i="1"/>
  <c r="F93" i="1"/>
  <c r="L92" i="1"/>
  <c r="J92" i="1"/>
  <c r="I92" i="1"/>
  <c r="H92" i="1"/>
  <c r="F92" i="1"/>
  <c r="L89" i="1"/>
  <c r="J89" i="1"/>
  <c r="I89" i="1"/>
  <c r="H89" i="1"/>
  <c r="F89" i="1"/>
  <c r="L86" i="1"/>
  <c r="J86" i="1"/>
  <c r="I86" i="1"/>
  <c r="H86" i="1"/>
  <c r="F86" i="1"/>
  <c r="L85" i="1"/>
  <c r="J85" i="1"/>
  <c r="I85" i="1"/>
  <c r="H85" i="1"/>
  <c r="F85" i="1"/>
  <c r="L82" i="1"/>
  <c r="J82" i="1"/>
  <c r="I82" i="1"/>
  <c r="H82" i="1"/>
  <c r="F82" i="1"/>
  <c r="L81" i="1"/>
  <c r="J81" i="1"/>
  <c r="I81" i="1"/>
  <c r="H81" i="1"/>
  <c r="F81" i="1"/>
  <c r="L80" i="1"/>
  <c r="J80" i="1"/>
  <c r="I80" i="1"/>
  <c r="H80" i="1"/>
  <c r="F80" i="1"/>
  <c r="K77" i="1"/>
  <c r="L73" i="1"/>
  <c r="J73" i="1"/>
  <c r="I73" i="1"/>
  <c r="H73" i="1"/>
  <c r="F73" i="1"/>
  <c r="L70" i="1"/>
  <c r="J70" i="1"/>
  <c r="I70" i="1"/>
  <c r="H70" i="1"/>
  <c r="F70" i="1"/>
  <c r="L69" i="1"/>
  <c r="J69" i="1"/>
  <c r="I69" i="1"/>
  <c r="H69" i="1"/>
  <c r="F69" i="1"/>
  <c r="L68" i="1"/>
  <c r="J68" i="1"/>
  <c r="I68" i="1"/>
  <c r="H68" i="1"/>
  <c r="F68" i="1"/>
  <c r="L65" i="1"/>
  <c r="J65" i="1"/>
  <c r="I65" i="1"/>
  <c r="H65" i="1"/>
  <c r="F65" i="1"/>
  <c r="L64" i="1"/>
  <c r="J64" i="1"/>
  <c r="I64" i="1"/>
  <c r="H64" i="1"/>
  <c r="F64" i="1"/>
  <c r="L63" i="1"/>
  <c r="J63" i="1"/>
  <c r="I63" i="1"/>
  <c r="H63" i="1"/>
  <c r="F63" i="1"/>
  <c r="L62" i="1"/>
  <c r="J62" i="1"/>
  <c r="I62" i="1"/>
  <c r="H62" i="1"/>
  <c r="F62" i="1"/>
  <c r="L61" i="1"/>
  <c r="J61" i="1"/>
  <c r="I61" i="1"/>
  <c r="H61" i="1"/>
  <c r="F61" i="1"/>
  <c r="L58" i="1"/>
  <c r="J58" i="1"/>
  <c r="I58" i="1"/>
  <c r="H58" i="1"/>
  <c r="F58" i="1"/>
  <c r="L57" i="1"/>
  <c r="J57" i="1"/>
  <c r="I57" i="1"/>
  <c r="H57" i="1"/>
  <c r="F57" i="1"/>
  <c r="L56" i="1"/>
  <c r="J56" i="1"/>
  <c r="I56" i="1"/>
  <c r="H56" i="1"/>
  <c r="F56" i="1"/>
  <c r="L55" i="1"/>
  <c r="J55" i="1"/>
  <c r="I55" i="1"/>
  <c r="H55" i="1"/>
  <c r="F55" i="1"/>
  <c r="L54" i="1"/>
  <c r="J54" i="1"/>
  <c r="I54" i="1"/>
  <c r="H54" i="1"/>
  <c r="F54" i="1"/>
  <c r="L53" i="1"/>
  <c r="J53" i="1"/>
  <c r="I53" i="1"/>
  <c r="H53" i="1"/>
  <c r="F53" i="1"/>
  <c r="L52" i="1"/>
  <c r="J52" i="1"/>
  <c r="I52" i="1"/>
  <c r="H52" i="1"/>
  <c r="F52" i="1"/>
  <c r="L51" i="1"/>
  <c r="J51" i="1"/>
  <c r="I51" i="1"/>
  <c r="H51" i="1"/>
  <c r="F51" i="1"/>
  <c r="L50" i="1"/>
  <c r="J50" i="1"/>
  <c r="I50" i="1"/>
  <c r="H50" i="1"/>
  <c r="F50" i="1"/>
  <c r="L49" i="1"/>
  <c r="J49" i="1"/>
  <c r="I49" i="1"/>
  <c r="H49" i="1"/>
  <c r="F49" i="1"/>
  <c r="L48" i="1"/>
  <c r="J48" i="1"/>
  <c r="I48" i="1"/>
  <c r="H48" i="1"/>
  <c r="F48" i="1"/>
  <c r="L47" i="1"/>
  <c r="J47" i="1"/>
  <c r="I47" i="1"/>
  <c r="H47" i="1"/>
  <c r="F47" i="1"/>
  <c r="L46" i="1"/>
  <c r="J46" i="1"/>
  <c r="I46" i="1"/>
  <c r="H46" i="1"/>
  <c r="F46" i="1"/>
  <c r="L45" i="1"/>
  <c r="J45" i="1"/>
  <c r="I45" i="1"/>
  <c r="H45" i="1"/>
  <c r="F45" i="1"/>
  <c r="L44" i="1"/>
  <c r="J44" i="1"/>
  <c r="I44" i="1"/>
  <c r="H44" i="1"/>
  <c r="F44" i="1"/>
  <c r="L43" i="1"/>
  <c r="J43" i="1"/>
  <c r="I43" i="1"/>
  <c r="H43" i="1"/>
  <c r="F43" i="1"/>
  <c r="L42" i="1"/>
  <c r="J42" i="1"/>
  <c r="I42" i="1"/>
  <c r="H42" i="1"/>
  <c r="F42" i="1"/>
  <c r="L41" i="1"/>
  <c r="J41" i="1"/>
  <c r="I41" i="1"/>
  <c r="H41" i="1"/>
  <c r="F41" i="1"/>
  <c r="L40" i="1"/>
  <c r="J40" i="1"/>
  <c r="I40" i="1"/>
  <c r="H40" i="1"/>
  <c r="F40" i="1"/>
  <c r="L37" i="1"/>
  <c r="J37" i="1"/>
  <c r="I37" i="1"/>
  <c r="H37" i="1"/>
  <c r="F37" i="1"/>
  <c r="L35" i="1"/>
  <c r="J35" i="1"/>
  <c r="I35" i="1"/>
  <c r="H35" i="1"/>
  <c r="F35" i="1"/>
  <c r="L32" i="1"/>
  <c r="J32" i="1"/>
  <c r="I32" i="1"/>
  <c r="H32" i="1"/>
  <c r="F32" i="1"/>
  <c r="L29" i="1"/>
  <c r="J29" i="1"/>
  <c r="I29" i="1"/>
  <c r="H29" i="1"/>
  <c r="F29" i="1"/>
  <c r="L27" i="1"/>
  <c r="J27" i="1"/>
  <c r="I27" i="1"/>
  <c r="H27" i="1"/>
  <c r="F27" i="1"/>
  <c r="L24" i="1"/>
  <c r="J24" i="1"/>
  <c r="I24" i="1"/>
  <c r="H24" i="1"/>
  <c r="F24" i="1"/>
  <c r="L23" i="1"/>
  <c r="J23" i="1"/>
  <c r="I23" i="1"/>
  <c r="H23" i="1"/>
  <c r="F23" i="1"/>
  <c r="L22" i="1"/>
  <c r="J22" i="1"/>
  <c r="I22" i="1"/>
  <c r="H22" i="1"/>
  <c r="F22" i="1"/>
  <c r="L19" i="1"/>
  <c r="J19" i="1"/>
  <c r="I19" i="1"/>
  <c r="H19" i="1"/>
  <c r="F19" i="1"/>
  <c r="L16" i="1"/>
  <c r="J16" i="1"/>
  <c r="I16" i="1"/>
  <c r="H16" i="1"/>
  <c r="F16" i="1"/>
  <c r="L15" i="1"/>
  <c r="J15" i="1"/>
  <c r="I15" i="1"/>
  <c r="H15" i="1"/>
  <c r="F15" i="1"/>
  <c r="L14" i="1"/>
  <c r="J14" i="1"/>
  <c r="I14" i="1"/>
  <c r="H14" i="1"/>
  <c r="F14" i="1"/>
  <c r="L13" i="1"/>
  <c r="J13" i="1"/>
  <c r="I13" i="1"/>
  <c r="H13" i="1"/>
  <c r="F13" i="1"/>
  <c r="L12" i="1"/>
  <c r="J12" i="1"/>
  <c r="I12" i="1"/>
  <c r="H12" i="1"/>
  <c r="F12" i="1"/>
  <c r="L11" i="1"/>
  <c r="J11" i="1"/>
  <c r="I11" i="1"/>
  <c r="H11" i="1"/>
  <c r="F11" i="1"/>
  <c r="L10" i="1"/>
  <c r="J10" i="1"/>
  <c r="I10" i="1"/>
  <c r="H10" i="1"/>
  <c r="F10" i="1"/>
  <c r="L9" i="1"/>
  <c r="J9" i="1"/>
  <c r="I9" i="1"/>
  <c r="H9" i="1"/>
  <c r="F9" i="1"/>
  <c r="L8" i="1"/>
  <c r="J8" i="1"/>
  <c r="I8" i="1"/>
  <c r="H8" i="1"/>
  <c r="F8" i="1"/>
  <c r="K36" i="1" l="1"/>
  <c r="M36" i="1" s="1"/>
  <c r="K72" i="1"/>
  <c r="M72" i="1" s="1"/>
  <c r="K19" i="1"/>
  <c r="K27" i="1"/>
  <c r="K37" i="1"/>
  <c r="K43" i="1"/>
  <c r="K47" i="1"/>
  <c r="K51" i="1"/>
  <c r="K55" i="1"/>
  <c r="K61" i="1"/>
  <c r="K65" i="1"/>
  <c r="K73" i="1"/>
  <c r="K82" i="1"/>
  <c r="K92" i="1"/>
  <c r="K102" i="1"/>
  <c r="K106" i="1"/>
  <c r="K114" i="1"/>
  <c r="K120" i="1"/>
  <c r="K130" i="1"/>
  <c r="K9" i="1"/>
  <c r="K13" i="1"/>
  <c r="K71" i="1"/>
  <c r="M71" i="1" s="1"/>
  <c r="K14" i="1"/>
  <c r="K22" i="1"/>
  <c r="K29" i="1"/>
  <c r="K40" i="1"/>
  <c r="K44" i="1"/>
  <c r="K48" i="1"/>
  <c r="K52" i="1"/>
  <c r="K56" i="1"/>
  <c r="K62" i="1"/>
  <c r="K68" i="1"/>
  <c r="K85" i="1"/>
  <c r="K93" i="1"/>
  <c r="K103" i="1"/>
  <c r="K107" i="1"/>
  <c r="K117" i="1"/>
  <c r="K123" i="1"/>
  <c r="K131" i="1"/>
  <c r="K10" i="1"/>
  <c r="K11" i="1"/>
  <c r="K15" i="1"/>
  <c r="M15" i="1" s="1"/>
  <c r="K23" i="1"/>
  <c r="K32" i="1"/>
  <c r="K41" i="1"/>
  <c r="K45" i="1"/>
  <c r="K49" i="1"/>
  <c r="K53" i="1"/>
  <c r="K57" i="1"/>
  <c r="K63" i="1"/>
  <c r="K69" i="1"/>
  <c r="K80" i="1"/>
  <c r="K86" i="1"/>
  <c r="K96" i="1"/>
  <c r="K104" i="1"/>
  <c r="K110" i="1"/>
  <c r="K118" i="1"/>
  <c r="K124" i="1"/>
  <c r="K134" i="1"/>
  <c r="K12" i="1"/>
  <c r="K16" i="1"/>
  <c r="K24" i="1"/>
  <c r="K35" i="1"/>
  <c r="K42" i="1"/>
  <c r="K46" i="1"/>
  <c r="K50" i="1"/>
  <c r="K54" i="1"/>
  <c r="K58" i="1"/>
  <c r="K64" i="1"/>
  <c r="K70" i="1"/>
  <c r="K81" i="1"/>
  <c r="K89" i="1"/>
  <c r="K99" i="1"/>
  <c r="K105" i="1"/>
  <c r="K113" i="1"/>
  <c r="K119" i="1"/>
  <c r="K127" i="1"/>
  <c r="K137" i="1"/>
  <c r="E15" i="1" l="1"/>
  <c r="M57" i="1"/>
  <c r="M56" i="1"/>
  <c r="M110" i="1"/>
  <c r="L139" i="1"/>
  <c r="M134" i="1" l="1"/>
  <c r="M130" i="1"/>
  <c r="M124" i="1"/>
  <c r="M120" i="1"/>
  <c r="M23" i="1"/>
  <c r="M117" i="1"/>
  <c r="M113" i="1"/>
  <c r="M106" i="1"/>
  <c r="M104" i="1"/>
  <c r="M102" i="1"/>
  <c r="M96" i="1"/>
  <c r="M92" i="1"/>
  <c r="M86" i="1"/>
  <c r="M82" i="1"/>
  <c r="M80" i="1"/>
  <c r="M73" i="1"/>
  <c r="M69" i="1"/>
  <c r="M65" i="1"/>
  <c r="M63" i="1"/>
  <c r="M61" i="1"/>
  <c r="M55" i="1"/>
  <c r="M53" i="1"/>
  <c r="M51" i="1"/>
  <c r="M49" i="1"/>
  <c r="M47" i="1"/>
  <c r="M44" i="1"/>
  <c r="M42" i="1"/>
  <c r="M40" i="1"/>
  <c r="M46" i="1"/>
  <c r="M29" i="1"/>
  <c r="M27" i="1"/>
  <c r="M24" i="1"/>
  <c r="M22" i="1"/>
  <c r="M19" i="1"/>
  <c r="M14" i="1"/>
  <c r="M13" i="1"/>
  <c r="M12" i="1"/>
  <c r="M11" i="1"/>
  <c r="M10" i="1"/>
  <c r="M9" i="1"/>
  <c r="K8" i="1"/>
  <c r="M8" i="1" s="1"/>
  <c r="M16" i="1" l="1"/>
  <c r="M32" i="1"/>
  <c r="M35" i="1"/>
  <c r="M37" i="1"/>
  <c r="M41" i="1"/>
  <c r="M43" i="1"/>
  <c r="M45" i="1"/>
  <c r="M48" i="1"/>
  <c r="M50" i="1"/>
  <c r="M52" i="1"/>
  <c r="M54" i="1"/>
  <c r="M58" i="1"/>
  <c r="M62" i="1"/>
  <c r="M64" i="1"/>
  <c r="M68" i="1"/>
  <c r="M70" i="1"/>
  <c r="M81" i="1"/>
  <c r="M85" i="1"/>
  <c r="M89" i="1"/>
  <c r="M93" i="1"/>
  <c r="M99" i="1"/>
  <c r="M103" i="1"/>
  <c r="M105" i="1"/>
  <c r="M107" i="1"/>
  <c r="M114" i="1"/>
  <c r="M118" i="1"/>
  <c r="M119" i="1"/>
  <c r="M123" i="1"/>
  <c r="M127" i="1"/>
  <c r="M131" i="1"/>
  <c r="M137" i="1"/>
  <c r="E119" i="1"/>
  <c r="E114" i="1"/>
  <c r="L142" i="1" l="1"/>
  <c r="E23" i="1" l="1"/>
  <c r="E123" i="1" l="1"/>
  <c r="E63" i="1" l="1"/>
  <c r="E131" i="1" l="1"/>
  <c r="E130" i="1"/>
  <c r="E118" i="1"/>
  <c r="E124" i="1"/>
  <c r="E107" i="1"/>
  <c r="E82" i="1"/>
  <c r="E81" i="1"/>
  <c r="E70" i="1"/>
  <c r="E64" i="1"/>
  <c r="E61" i="1"/>
  <c r="E55" i="1"/>
  <c r="E51" i="1"/>
  <c r="E37" i="1"/>
  <c r="E85" i="1" l="1"/>
  <c r="E93" i="1"/>
  <c r="E62" i="1"/>
  <c r="E105" i="1"/>
  <c r="E120" i="1"/>
  <c r="E13" i="1"/>
  <c r="E24" i="1"/>
  <c r="E50" i="1"/>
  <c r="E54" i="1"/>
  <c r="E86" i="1"/>
  <c r="E106" i="1"/>
  <c r="E127" i="1"/>
  <c r="E137" i="1"/>
  <c r="F145" i="1" l="1"/>
  <c r="L144" i="1" l="1"/>
  <c r="L146" i="1" s="1"/>
  <c r="K139" i="1"/>
  <c r="K142" i="1" s="1"/>
  <c r="K144" i="1" l="1"/>
  <c r="K146" i="1" s="1"/>
  <c r="F144" i="1"/>
  <c r="F146" i="1" s="1"/>
  <c r="M139" i="1" l="1"/>
  <c r="M142" i="1" s="1"/>
  <c r="M144" i="1" s="1"/>
  <c r="M146" i="1" s="1"/>
</calcChain>
</file>

<file path=xl/sharedStrings.xml><?xml version="1.0" encoding="utf-8"?>
<sst xmlns="http://schemas.openxmlformats.org/spreadsheetml/2006/main" count="362" uniqueCount="227">
  <si>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</si>
  <si>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</si>
  <si>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</si>
  <si>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</si>
  <si>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</si>
  <si>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</si>
  <si>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</si>
  <si>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</si>
  <si>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</si>
  <si>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</si>
  <si>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</si>
  <si>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</si>
  <si>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</si>
  <si>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</si>
  <si>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</si>
  <si>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</si>
  <si>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</si>
  <si>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</si>
  <si>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</si>
  <si>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</si>
  <si>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</si>
  <si>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</si>
  <si>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</si>
  <si>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</si>
  <si>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</si>
  <si>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</si>
  <si>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</si>
  <si>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</si>
  <si>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</si>
  <si>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</si>
  <si>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</si>
  <si>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</si>
  <si>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</si>
  <si>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</si>
  <si>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</si>
  <si>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</si>
  <si>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</si>
  <si>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</si>
  <si>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</si>
  <si>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</si>
  <si>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</si>
  <si>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</si>
  <si>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</si>
  <si>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</si>
  <si>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</si>
  <si>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</si>
  <si>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</si>
  <si>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</si>
  <si>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</si>
  <si>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</si>
  <si>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</si>
  <si>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</si>
  <si>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</si>
  <si>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</si>
  <si>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</si>
  <si>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</si>
  <si>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</si>
  <si>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</si>
  <si>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</si>
  <si>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</si>
  <si>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</si>
  <si>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</si>
  <si>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</si>
  <si>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</si>
  <si>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</si>
  <si>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</si>
  <si>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</si>
  <si>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</si>
  <si>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</si>
  <si>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</si>
  <si>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</si>
  <si>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</si>
  <si>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</si>
  <si>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</si>
  <si>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</si>
  <si>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</si>
  <si>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</si>
  <si>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</si>
  <si>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</si>
  <si>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</si>
  <si>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</si>
  <si>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</si>
  <si>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</si>
  <si>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</si>
  <si>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</si>
  <si>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</si>
  <si>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</si>
  <si>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</si>
  <si>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</si>
  <si>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</si>
  <si>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</si>
  <si>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</si>
  <si>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</si>
  <si>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</si>
  <si>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</si>
  <si>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</si>
  <si>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</si>
  <si>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</si>
  <si>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</si>
  <si>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</si>
  <si>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</si>
  <si>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</si>
  <si>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</si>
  <si>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</si>
  <si>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</si>
  <si>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</si>
  <si>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</si>
  <si>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</si>
  <si>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</si>
  <si>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</si>
  <si>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</si>
  <si>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</si>
  <si>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</si>
  <si>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</si>
  <si>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</si>
  <si>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</si>
  <si>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</si>
  <si>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</si>
  <si>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</si>
  <si>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</si>
  <si>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</si>
  <si>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</si>
  <si>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</si>
  <si>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</si>
  <si>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</si>
  <si>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</si>
  <si>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</si>
  <si>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</si>
  <si>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</si>
  <si>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</si>
  <si>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</si>
  <si>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</si>
  <si>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</si>
  <si>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</si>
  <si>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</si>
  <si>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</si>
  <si>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</si>
  <si>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</si>
  <si>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</si>
  <si>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</si>
  <si>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</si>
  <si>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</si>
  <si>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</si>
  <si>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</si>
  <si>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</si>
  <si>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</si>
  <si>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</si>
  <si>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</si>
  <si>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</si>
  <si>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</si>
  <si>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</si>
  <si>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</si>
  <si>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</si>
  <si>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</si>
  <si>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</si>
  <si>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</si>
  <si>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</si>
  <si>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</si>
  <si>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</si>
  <si>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</si>
  <si>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</si>
  <si>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</si>
  <si>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</si>
  <si>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</si>
  <si>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</si>
  <si>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</si>
  <si>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</si>
  <si>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</si>
  <si>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</si>
  <si>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</si>
  <si>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</si>
  <si>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</si>
  <si>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</si>
  <si>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</si>
  <si>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</si>
  <si>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</si>
  <si>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</si>
  <si>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</si>
  <si>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</si>
  <si>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</si>
  <si>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</si>
  <si>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</si>
  <si>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</si>
  <si>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</si>
  <si>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</si>
  <si>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</si>
  <si>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</si>
  <si>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</si>
  <si>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</si>
  <si>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</si>
  <si>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</si>
  <si>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</si>
  <si>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</si>
  <si>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</si>
  <si>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</si>
  <si>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</si>
  <si>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</si>
  <si>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</si>
  <si>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</si>
  <si>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</si>
  <si>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</si>
  <si>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</si>
  <si>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</si>
  <si>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</si>
  <si>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</si>
  <si>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Departamento 16 MOVIMIENTO TERRITORIAL</t>
  </si>
  <si>
    <t>00884</t>
  </si>
  <si>
    <t>Montero Villanueva Xavier Marconi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</si>
  <si>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</si>
  <si>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</si>
  <si>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</si>
  <si>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</si>
  <si>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</si>
  <si>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</si>
  <si>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</si>
  <si>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</si>
  <si>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</si>
  <si>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</si>
  <si>
    <t>FEBRERO DE 2021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</si>
  <si>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</si>
  <si>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</si>
  <si>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</si>
  <si>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</si>
  <si>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</si>
  <si>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</si>
  <si>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00888</t>
  </si>
  <si>
    <t>Palacios Morquecho Ruben 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</si>
</sst>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4" fillId="3" borderId="2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43" fontId="16" fillId="3" borderId="2" xfId="1" applyFont="1" applyFill="1" applyBorder="1" applyAlignment="1">
      <alignment horizontal="center" vertical="center"/>
    </xf>
    <xf numFmtId="40" fontId="16" fillId="3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40" fontId="15" fillId="0" borderId="2" xfId="1" applyNumberFormat="1" applyFont="1" applyBorder="1" applyAlignment="1">
      <alignment horizontal="right" vertical="center"/>
    </xf>
    <xf numFmtId="43" fontId="15" fillId="0" borderId="0" xfId="0" applyNumberFormat="1" applyFont="1" applyAlignment="1">
      <alignment vertical="center"/>
    </xf>
    <xf numFmtId="0" fontId="15" fillId="0" borderId="2" xfId="0" applyFont="1" applyBorder="1" applyAlignment="1">
      <alignment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3" fontId="15" fillId="0" borderId="0" xfId="1" applyFont="1" applyAlignment="1">
      <alignment horizontal="center" vertical="center"/>
    </xf>
    <xf numFmtId="40" fontId="17" fillId="0" borderId="0" xfId="1" applyNumberFormat="1" applyFont="1" applyAlignment="1">
      <alignment horizontal="right" vertical="center"/>
    </xf>
    <xf numFmtId="40" fontId="15" fillId="0" borderId="0" xfId="1" applyNumberFormat="1" applyFont="1" applyAlignment="1">
      <alignment horizontal="right" vertical="center"/>
    </xf>
    <xf numFmtId="49" fontId="18" fillId="0" borderId="0" xfId="0" applyNumberFormat="1" applyFont="1"/>
    <xf numFmtId="43" fontId="15" fillId="0" borderId="0" xfId="1" applyFont="1" applyAlignment="1">
      <alignment horizontal="right" vertical="center"/>
    </xf>
    <xf numFmtId="0" fontId="18" fillId="0" borderId="0" xfId="3" applyFont="1"/>
    <xf numFmtId="49" fontId="18" fillId="0" borderId="0" xfId="3" applyNumberFormat="1" applyFont="1"/>
    <xf numFmtId="164" fontId="19" fillId="0" borderId="0" xfId="4" applyNumberFormat="1" applyFont="1"/>
    <xf numFmtId="164" fontId="19" fillId="0" borderId="0" xfId="4" applyNumberFormat="1" applyFont="1"/>
    <xf numFmtId="164" fontId="19" fillId="0" borderId="0" xfId="6" applyNumberFormat="1" applyFont="1"/>
    <xf numFmtId="164" fontId="19" fillId="0" borderId="0" xfId="7" applyNumberFormat="1" applyFont="1"/>
    <xf numFmtId="164" fontId="19" fillId="0" borderId="0" xfId="0" applyNumberFormat="1" applyFont="1"/>
    <xf numFmtId="40" fontId="14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</cellXfs>
  <cellStyles count="11">
    <cellStyle name="Millares" xfId="1" builtinId="3"/>
    <cellStyle name="Normal" xfId="0" builtinId="0"/>
    <cellStyle name="Normal 10" xfId="1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2%20FEBRER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4 SECRETARIA DE ADMINISTRACION Y FINANZAS</v>
          </cell>
        </row>
        <row r="14">
          <cell r="A14" t="str">
            <v>00885</v>
          </cell>
          <cell r="B14" t="str">
            <v>Homs Tirado Maria Elena</v>
          </cell>
          <cell r="C14">
            <v>10440</v>
          </cell>
          <cell r="D14">
            <v>0</v>
          </cell>
          <cell r="E14">
            <v>6989.48</v>
          </cell>
          <cell r="F14">
            <v>0</v>
          </cell>
          <cell r="G14">
            <v>17429.48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2300.7399999999998</v>
          </cell>
          <cell r="N14">
            <v>2300.7399999999998</v>
          </cell>
          <cell r="O14">
            <v>447.8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2748.54</v>
          </cell>
          <cell r="AA14">
            <v>14680.94</v>
          </cell>
          <cell r="AB14">
            <v>302.44</v>
          </cell>
          <cell r="AC14">
            <v>544.38</v>
          </cell>
          <cell r="AD14">
            <v>945.27</v>
          </cell>
          <cell r="AE14">
            <v>345.64</v>
          </cell>
          <cell r="AF14">
            <v>348.58</v>
          </cell>
          <cell r="AG14">
            <v>8641.06</v>
          </cell>
          <cell r="AH14">
            <v>1792.09</v>
          </cell>
          <cell r="AI14">
            <v>864.1</v>
          </cell>
          <cell r="AJ14">
            <v>172.82</v>
          </cell>
          <cell r="AK14">
            <v>0</v>
          </cell>
          <cell r="AL14">
            <v>12164.29</v>
          </cell>
        </row>
        <row r="15">
          <cell r="A15" t="str">
            <v>00886</v>
          </cell>
          <cell r="B15" t="str">
            <v>Robles Limon Carlos Guillermo</v>
          </cell>
          <cell r="C15">
            <v>4251</v>
          </cell>
          <cell r="D15">
            <v>0</v>
          </cell>
          <cell r="E15">
            <v>3349</v>
          </cell>
          <cell r="F15">
            <v>0</v>
          </cell>
          <cell r="G15">
            <v>7600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556.5</v>
          </cell>
          <cell r="N15">
            <v>556.5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556.5</v>
          </cell>
          <cell r="AA15">
            <v>7043.5</v>
          </cell>
          <cell r="AB15">
            <v>116.74</v>
          </cell>
          <cell r="AC15">
            <v>210.12</v>
          </cell>
          <cell r="AD15">
            <v>656.83</v>
          </cell>
          <cell r="AE15">
            <v>98.3</v>
          </cell>
          <cell r="AF15">
            <v>152</v>
          </cell>
          <cell r="AG15">
            <v>2457.5</v>
          </cell>
          <cell r="AH15">
            <v>983.69</v>
          </cell>
          <cell r="AI15">
            <v>245.76</v>
          </cell>
          <cell r="AJ15">
            <v>49.16</v>
          </cell>
          <cell r="AK15">
            <v>0</v>
          </cell>
          <cell r="AL15">
            <v>3986.41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</row>
        <row r="17">
          <cell r="C17">
            <v>14691</v>
          </cell>
          <cell r="D17">
            <v>0</v>
          </cell>
          <cell r="E17">
            <v>10338.48</v>
          </cell>
          <cell r="F17">
            <v>0</v>
          </cell>
          <cell r="G17">
            <v>25029.48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2857.24</v>
          </cell>
          <cell r="N17">
            <v>2857.24</v>
          </cell>
          <cell r="O17">
            <v>447.8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3305.04</v>
          </cell>
          <cell r="AA17">
            <v>21724.44</v>
          </cell>
          <cell r="AB17">
            <v>419.18</v>
          </cell>
          <cell r="AC17">
            <v>754.5</v>
          </cell>
          <cell r="AD17">
            <v>1602.1</v>
          </cell>
          <cell r="AE17">
            <v>443.94</v>
          </cell>
          <cell r="AF17">
            <v>500.58</v>
          </cell>
          <cell r="AG17">
            <v>11098.56</v>
          </cell>
          <cell r="AH17">
            <v>2775.78</v>
          </cell>
          <cell r="AI17">
            <v>1109.8599999999999</v>
          </cell>
          <cell r="AJ17">
            <v>221.98</v>
          </cell>
          <cell r="AK17">
            <v>0</v>
          </cell>
          <cell r="AL17">
            <v>16150.7</v>
          </cell>
        </row>
        <row r="19">
          <cell r="A19" t="str">
            <v>Departamento 13 JUBILADOS Y TERCERA E</v>
          </cell>
        </row>
        <row r="20">
          <cell r="A20" t="str">
            <v>00067</v>
          </cell>
          <cell r="B20" t="str">
            <v>Flores Diaz Maria De La Luz</v>
          </cell>
          <cell r="C20">
            <v>4251</v>
          </cell>
          <cell r="D20">
            <v>0</v>
          </cell>
          <cell r="E20">
            <v>0</v>
          </cell>
          <cell r="F20">
            <v>0</v>
          </cell>
          <cell r="G20">
            <v>4251</v>
          </cell>
          <cell r="H20">
            <v>0</v>
          </cell>
          <cell r="I20">
            <v>0</v>
          </cell>
          <cell r="J20">
            <v>0</v>
          </cell>
          <cell r="K20">
            <v>-377.42</v>
          </cell>
          <cell r="L20">
            <v>-133.86000000000001</v>
          </cell>
          <cell r="M20">
            <v>243.58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-133.86000000000001</v>
          </cell>
          <cell r="AA20">
            <v>4384.8599999999997</v>
          </cell>
          <cell r="AB20">
            <v>116.72</v>
          </cell>
          <cell r="AC20">
            <v>210.12</v>
          </cell>
          <cell r="AD20">
            <v>656.83</v>
          </cell>
          <cell r="AE20">
            <v>98.3</v>
          </cell>
          <cell r="AF20">
            <v>85.02</v>
          </cell>
          <cell r="AG20">
            <v>2457.46</v>
          </cell>
          <cell r="AH20">
            <v>983.67</v>
          </cell>
          <cell r="AI20">
            <v>245.74</v>
          </cell>
          <cell r="AJ20">
            <v>49.14</v>
          </cell>
          <cell r="AK20">
            <v>0</v>
          </cell>
          <cell r="AL20">
            <v>3919.33</v>
          </cell>
        </row>
        <row r="21">
          <cell r="A21" t="str">
            <v>00845</v>
          </cell>
          <cell r="B21" t="str">
            <v>Santillan Gonzalez Maria De La Paz</v>
          </cell>
          <cell r="C21">
            <v>4251</v>
          </cell>
          <cell r="D21">
            <v>0</v>
          </cell>
          <cell r="E21">
            <v>0</v>
          </cell>
          <cell r="F21">
            <v>0</v>
          </cell>
          <cell r="G21">
            <v>4251</v>
          </cell>
          <cell r="H21">
            <v>0</v>
          </cell>
          <cell r="I21">
            <v>0</v>
          </cell>
          <cell r="J21">
            <v>0</v>
          </cell>
          <cell r="K21">
            <v>-377.42</v>
          </cell>
          <cell r="L21">
            <v>-133.86000000000001</v>
          </cell>
          <cell r="M21">
            <v>243.58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-133.86000000000001</v>
          </cell>
          <cell r="AA21">
            <v>4384.8599999999997</v>
          </cell>
          <cell r="AB21">
            <v>116.72</v>
          </cell>
          <cell r="AC21">
            <v>210.12</v>
          </cell>
          <cell r="AD21">
            <v>656.83</v>
          </cell>
          <cell r="AE21">
            <v>98.3</v>
          </cell>
          <cell r="AF21">
            <v>85.02</v>
          </cell>
          <cell r="AG21">
            <v>2457.46</v>
          </cell>
          <cell r="AH21">
            <v>983.67</v>
          </cell>
          <cell r="AI21">
            <v>245.74</v>
          </cell>
          <cell r="AJ21">
            <v>49.14</v>
          </cell>
          <cell r="AK21">
            <v>0</v>
          </cell>
          <cell r="AL21">
            <v>3919.33</v>
          </cell>
        </row>
        <row r="22">
          <cell r="A22" t="str">
            <v>00846</v>
          </cell>
          <cell r="B22" t="str">
            <v>Rodriguez Ramirez Magdaleno</v>
          </cell>
          <cell r="C22">
            <v>4251</v>
          </cell>
          <cell r="D22">
            <v>0</v>
          </cell>
          <cell r="E22">
            <v>0</v>
          </cell>
          <cell r="F22">
            <v>0</v>
          </cell>
          <cell r="G22">
            <v>4251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-133.86000000000001</v>
          </cell>
          <cell r="M22">
            <v>243.58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-133.86000000000001</v>
          </cell>
          <cell r="AA22">
            <v>4384.8599999999997</v>
          </cell>
          <cell r="AB22">
            <v>116.72</v>
          </cell>
          <cell r="AC22">
            <v>210.12</v>
          </cell>
          <cell r="AD22">
            <v>656.83</v>
          </cell>
          <cell r="AE22">
            <v>98.3</v>
          </cell>
          <cell r="AF22">
            <v>85.02</v>
          </cell>
          <cell r="AG22">
            <v>2457.46</v>
          </cell>
          <cell r="AH22">
            <v>983.67</v>
          </cell>
          <cell r="AI22">
            <v>245.74</v>
          </cell>
          <cell r="AJ22">
            <v>49.14</v>
          </cell>
          <cell r="AK22">
            <v>0</v>
          </cell>
          <cell r="AL22">
            <v>3919.33</v>
          </cell>
        </row>
        <row r="23">
          <cell r="A23" t="str">
            <v>00857</v>
          </cell>
          <cell r="B23" t="str">
            <v>Delgado Valenzuela Roberto</v>
          </cell>
          <cell r="C23">
            <v>5334.6</v>
          </cell>
          <cell r="D23">
            <v>0</v>
          </cell>
          <cell r="E23">
            <v>0</v>
          </cell>
          <cell r="F23">
            <v>0</v>
          </cell>
          <cell r="G23">
            <v>5334.6</v>
          </cell>
          <cell r="H23">
            <v>0</v>
          </cell>
          <cell r="I23">
            <v>0</v>
          </cell>
          <cell r="J23">
            <v>0</v>
          </cell>
          <cell r="K23">
            <v>-290.76</v>
          </cell>
          <cell r="L23">
            <v>0</v>
          </cell>
          <cell r="M23">
            <v>312.92</v>
          </cell>
          <cell r="N23">
            <v>22.16</v>
          </cell>
          <cell r="O23">
            <v>146.5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168.66</v>
          </cell>
          <cell r="AA23">
            <v>5165.9399999999996</v>
          </cell>
          <cell r="AB23">
            <v>107.94</v>
          </cell>
          <cell r="AC23">
            <v>194.3</v>
          </cell>
          <cell r="AD23">
            <v>648.03</v>
          </cell>
          <cell r="AE23">
            <v>123.36</v>
          </cell>
          <cell r="AF23">
            <v>106.7</v>
          </cell>
          <cell r="AG23">
            <v>3084</v>
          </cell>
          <cell r="AH23">
            <v>950.27</v>
          </cell>
          <cell r="AI23">
            <v>308.39999999999998</v>
          </cell>
          <cell r="AJ23">
            <v>61.68</v>
          </cell>
          <cell r="AK23">
            <v>0</v>
          </cell>
          <cell r="AL23">
            <v>4634.41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</row>
        <row r="25">
          <cell r="C25">
            <v>18087.599999999999</v>
          </cell>
          <cell r="D25">
            <v>0</v>
          </cell>
          <cell r="E25">
            <v>0</v>
          </cell>
          <cell r="F25">
            <v>0</v>
          </cell>
          <cell r="G25">
            <v>18087.599999999999</v>
          </cell>
          <cell r="H25">
            <v>0</v>
          </cell>
          <cell r="I25">
            <v>0</v>
          </cell>
          <cell r="J25">
            <v>0</v>
          </cell>
          <cell r="K25">
            <v>-1423.02</v>
          </cell>
          <cell r="L25">
            <v>-401.58</v>
          </cell>
          <cell r="M25">
            <v>1043.6600000000001</v>
          </cell>
          <cell r="N25">
            <v>22.16</v>
          </cell>
          <cell r="O25">
            <v>146.5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-232.92</v>
          </cell>
          <cell r="AA25">
            <v>18320.52</v>
          </cell>
          <cell r="AB25">
            <v>458.1</v>
          </cell>
          <cell r="AC25">
            <v>824.66</v>
          </cell>
          <cell r="AD25">
            <v>2618.52</v>
          </cell>
          <cell r="AE25">
            <v>418.26</v>
          </cell>
          <cell r="AF25">
            <v>361.76</v>
          </cell>
          <cell r="AG25">
            <v>10456.379999999999</v>
          </cell>
          <cell r="AH25">
            <v>3901.28</v>
          </cell>
          <cell r="AI25">
            <v>1045.6199999999999</v>
          </cell>
          <cell r="AJ25">
            <v>209.1</v>
          </cell>
          <cell r="AK25">
            <v>0</v>
          </cell>
          <cell r="AL25">
            <v>16392.400000000001</v>
          </cell>
        </row>
        <row r="27">
          <cell r="A27" t="str">
            <v>Departamento 16 MOVIMIENTO TERRITORIAL</v>
          </cell>
        </row>
        <row r="28">
          <cell r="A28" t="str">
            <v>00884</v>
          </cell>
          <cell r="B28" t="str">
            <v>Montero Villanueva Xavier Marconi</v>
          </cell>
          <cell r="C28">
            <v>9999.9</v>
          </cell>
          <cell r="D28">
            <v>0</v>
          </cell>
          <cell r="E28">
            <v>10000.1</v>
          </cell>
          <cell r="F28">
            <v>0</v>
          </cell>
          <cell r="G28">
            <v>20000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2849.8</v>
          </cell>
          <cell r="N28">
            <v>2849.8</v>
          </cell>
          <cell r="O28">
            <v>630.26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3480.06</v>
          </cell>
          <cell r="AA28">
            <v>16519.939999999999</v>
          </cell>
          <cell r="AB28">
            <v>417.5</v>
          </cell>
          <cell r="AC28">
            <v>751.5</v>
          </cell>
          <cell r="AD28">
            <v>1132.6500000000001</v>
          </cell>
          <cell r="AE28">
            <v>477.14</v>
          </cell>
          <cell r="AF28">
            <v>400</v>
          </cell>
          <cell r="AG28">
            <v>11928.46</v>
          </cell>
          <cell r="AH28">
            <v>2301.65</v>
          </cell>
          <cell r="AI28">
            <v>1192.8399999999999</v>
          </cell>
          <cell r="AJ28">
            <v>238.56</v>
          </cell>
          <cell r="AK28">
            <v>0</v>
          </cell>
          <cell r="AL28">
            <v>16538.650000000001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</row>
        <row r="30">
          <cell r="C30">
            <v>9999.9</v>
          </cell>
          <cell r="D30">
            <v>0</v>
          </cell>
          <cell r="E30">
            <v>10000.1</v>
          </cell>
          <cell r="F30">
            <v>0</v>
          </cell>
          <cell r="G30">
            <v>20000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2849.8</v>
          </cell>
          <cell r="N30">
            <v>2849.8</v>
          </cell>
          <cell r="O30">
            <v>630.26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3480.06</v>
          </cell>
          <cell r="AA30">
            <v>16519.939999999999</v>
          </cell>
          <cell r="AB30">
            <v>417.5</v>
          </cell>
          <cell r="AC30">
            <v>751.5</v>
          </cell>
          <cell r="AD30">
            <v>1132.6500000000001</v>
          </cell>
          <cell r="AE30">
            <v>477.14</v>
          </cell>
          <cell r="AF30">
            <v>400</v>
          </cell>
          <cell r="AG30">
            <v>11928.46</v>
          </cell>
          <cell r="AH30">
            <v>2301.65</v>
          </cell>
          <cell r="AI30">
            <v>1192.8399999999999</v>
          </cell>
          <cell r="AJ30">
            <v>238.56</v>
          </cell>
          <cell r="AK30">
            <v>0</v>
          </cell>
          <cell r="AL30">
            <v>16538.650000000001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7918.2</v>
          </cell>
          <cell r="D33">
            <v>0</v>
          </cell>
          <cell r="E33">
            <v>0</v>
          </cell>
          <cell r="F33">
            <v>0</v>
          </cell>
          <cell r="G33">
            <v>7918.2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591.12</v>
          </cell>
          <cell r="N33">
            <v>591.12</v>
          </cell>
          <cell r="O33">
            <v>222.29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813.41</v>
          </cell>
          <cell r="AA33">
            <v>7104.79</v>
          </cell>
          <cell r="AB33">
            <v>160.22</v>
          </cell>
          <cell r="AC33">
            <v>288.38</v>
          </cell>
          <cell r="AD33">
            <v>713.63</v>
          </cell>
          <cell r="AE33">
            <v>183.1</v>
          </cell>
          <cell r="AF33">
            <v>158.36000000000001</v>
          </cell>
          <cell r="AG33">
            <v>4577.5600000000004</v>
          </cell>
          <cell r="AH33">
            <v>1162.23</v>
          </cell>
          <cell r="AI33">
            <v>457.76</v>
          </cell>
          <cell r="AJ33">
            <v>91.56</v>
          </cell>
          <cell r="AK33">
            <v>0</v>
          </cell>
          <cell r="AL33">
            <v>6630.57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</row>
        <row r="35">
          <cell r="C35">
            <v>7918.2</v>
          </cell>
          <cell r="D35">
            <v>0</v>
          </cell>
          <cell r="E35">
            <v>0</v>
          </cell>
          <cell r="F35">
            <v>0</v>
          </cell>
          <cell r="G35">
            <v>7918.2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591.12</v>
          </cell>
          <cell r="N35">
            <v>591.12</v>
          </cell>
          <cell r="O35">
            <v>222.29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813.41</v>
          </cell>
          <cell r="AA35">
            <v>7104.79</v>
          </cell>
          <cell r="AB35">
            <v>160.22</v>
          </cell>
          <cell r="AC35">
            <v>288.38</v>
          </cell>
          <cell r="AD35">
            <v>713.63</v>
          </cell>
          <cell r="AE35">
            <v>183.1</v>
          </cell>
          <cell r="AF35">
            <v>158.36000000000001</v>
          </cell>
          <cell r="AG35">
            <v>4577.5600000000004</v>
          </cell>
          <cell r="AH35">
            <v>1162.23</v>
          </cell>
          <cell r="AI35">
            <v>457.76</v>
          </cell>
          <cell r="AJ35">
            <v>91.56</v>
          </cell>
          <cell r="AK35">
            <v>0</v>
          </cell>
          <cell r="AL35">
            <v>6630.57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6000</v>
          </cell>
          <cell r="D38">
            <v>0</v>
          </cell>
          <cell r="E38">
            <v>2705.1</v>
          </cell>
          <cell r="F38">
            <v>0</v>
          </cell>
          <cell r="G38">
            <v>8705.1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676.74</v>
          </cell>
          <cell r="N38">
            <v>676.74</v>
          </cell>
          <cell r="O38">
            <v>234.58</v>
          </cell>
          <cell r="P38">
            <v>2000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2911.32</v>
          </cell>
          <cell r="AA38">
            <v>5793.78</v>
          </cell>
          <cell r="AB38">
            <v>167.96</v>
          </cell>
          <cell r="AC38">
            <v>302.33999999999997</v>
          </cell>
          <cell r="AD38">
            <v>726.26</v>
          </cell>
          <cell r="AE38">
            <v>191.96</v>
          </cell>
          <cell r="AF38">
            <v>174.1</v>
          </cell>
          <cell r="AG38">
            <v>4798.9399999999996</v>
          </cell>
          <cell r="AH38">
            <v>1196.56</v>
          </cell>
          <cell r="AI38">
            <v>479.9</v>
          </cell>
          <cell r="AJ38">
            <v>95.98</v>
          </cell>
          <cell r="AK38">
            <v>0</v>
          </cell>
          <cell r="AL38">
            <v>6937.44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</row>
        <row r="40">
          <cell r="C40">
            <v>6000</v>
          </cell>
          <cell r="D40">
            <v>0</v>
          </cell>
          <cell r="E40">
            <v>2705.1</v>
          </cell>
          <cell r="F40">
            <v>0</v>
          </cell>
          <cell r="G40">
            <v>8705.1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676.74</v>
          </cell>
          <cell r="N40">
            <v>676.74</v>
          </cell>
          <cell r="O40">
            <v>234.58</v>
          </cell>
          <cell r="P40">
            <v>2000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2911.32</v>
          </cell>
          <cell r="AA40">
            <v>5793.78</v>
          </cell>
          <cell r="AB40">
            <v>167.96</v>
          </cell>
          <cell r="AC40">
            <v>302.33999999999997</v>
          </cell>
          <cell r="AD40">
            <v>726.26</v>
          </cell>
          <cell r="AE40">
            <v>191.96</v>
          </cell>
          <cell r="AF40">
            <v>174.1</v>
          </cell>
          <cell r="AG40">
            <v>4798.9399999999996</v>
          </cell>
          <cell r="AH40">
            <v>1196.56</v>
          </cell>
          <cell r="AI40">
            <v>479.9</v>
          </cell>
          <cell r="AJ40">
            <v>95.98</v>
          </cell>
          <cell r="AK40">
            <v>0</v>
          </cell>
          <cell r="AL40">
            <v>6937.44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7918.2</v>
          </cell>
          <cell r="D43">
            <v>0</v>
          </cell>
          <cell r="E43">
            <v>0</v>
          </cell>
          <cell r="F43">
            <v>0</v>
          </cell>
          <cell r="G43">
            <v>7918.2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591.12</v>
          </cell>
          <cell r="N43">
            <v>591.12</v>
          </cell>
          <cell r="O43">
            <v>222.25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813.37</v>
          </cell>
          <cell r="AA43">
            <v>7104.83</v>
          </cell>
          <cell r="AB43">
            <v>160.19999999999999</v>
          </cell>
          <cell r="AC43">
            <v>288.36</v>
          </cell>
          <cell r="AD43">
            <v>713.62</v>
          </cell>
          <cell r="AE43">
            <v>183.08</v>
          </cell>
          <cell r="AF43">
            <v>158.36000000000001</v>
          </cell>
          <cell r="AG43">
            <v>4577.12</v>
          </cell>
          <cell r="AH43">
            <v>1162.18</v>
          </cell>
          <cell r="AI43">
            <v>457.72</v>
          </cell>
          <cell r="AJ43">
            <v>91.54</v>
          </cell>
          <cell r="AK43">
            <v>0</v>
          </cell>
          <cell r="AL43">
            <v>6630</v>
          </cell>
        </row>
        <row r="44">
          <cell r="A44" t="str">
            <v>00844</v>
          </cell>
          <cell r="B44" t="str">
            <v>Leon Guzman Maribel</v>
          </cell>
          <cell r="C44">
            <v>10440</v>
          </cell>
          <cell r="D44">
            <v>0</v>
          </cell>
          <cell r="E44">
            <v>6989.48</v>
          </cell>
          <cell r="F44">
            <v>0</v>
          </cell>
          <cell r="G44">
            <v>17429.48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2300.7399999999998</v>
          </cell>
          <cell r="N44">
            <v>2300.7399999999998</v>
          </cell>
          <cell r="O44">
            <v>496.99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2797.73</v>
          </cell>
          <cell r="AA44">
            <v>14631.75</v>
          </cell>
          <cell r="AB44">
            <v>333.44</v>
          </cell>
          <cell r="AC44">
            <v>600.20000000000005</v>
          </cell>
          <cell r="AD44">
            <v>995.75</v>
          </cell>
          <cell r="AE44">
            <v>381.08</v>
          </cell>
          <cell r="AF44">
            <v>348.58</v>
          </cell>
          <cell r="AG44">
            <v>9526.9599999999991</v>
          </cell>
          <cell r="AH44">
            <v>1929.39</v>
          </cell>
          <cell r="AI44">
            <v>952.7</v>
          </cell>
          <cell r="AJ44">
            <v>190.54</v>
          </cell>
          <cell r="AK44">
            <v>0</v>
          </cell>
          <cell r="AL44">
            <v>13329.25</v>
          </cell>
        </row>
        <row r="45">
          <cell r="A45" t="str">
            <v>00870</v>
          </cell>
          <cell r="B45" t="str">
            <v>Gil Medina Miriam Elyada</v>
          </cell>
          <cell r="C45">
            <v>14250</v>
          </cell>
          <cell r="D45">
            <v>0</v>
          </cell>
          <cell r="E45">
            <v>33325.120000000003</v>
          </cell>
          <cell r="F45">
            <v>0</v>
          </cell>
          <cell r="G45">
            <v>47575.12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9554.9</v>
          </cell>
          <cell r="N45">
            <v>9554.9</v>
          </cell>
          <cell r="O45">
            <v>659.35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10214.25</v>
          </cell>
          <cell r="AA45">
            <v>37360.870000000003</v>
          </cell>
          <cell r="AB45">
            <v>435.84</v>
          </cell>
          <cell r="AC45">
            <v>784.5</v>
          </cell>
          <cell r="AD45">
            <v>1162.51</v>
          </cell>
          <cell r="AE45">
            <v>498.1</v>
          </cell>
          <cell r="AF45">
            <v>951.5</v>
          </cell>
          <cell r="AG45">
            <v>12452.4</v>
          </cell>
          <cell r="AH45">
            <v>2382.85</v>
          </cell>
          <cell r="AI45">
            <v>1245.24</v>
          </cell>
          <cell r="AJ45">
            <v>249.04</v>
          </cell>
          <cell r="AK45">
            <v>0</v>
          </cell>
          <cell r="AL45">
            <v>17779.13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</row>
        <row r="47">
          <cell r="C47">
            <v>32608.2</v>
          </cell>
          <cell r="D47">
            <v>0</v>
          </cell>
          <cell r="E47">
            <v>40314.6</v>
          </cell>
          <cell r="F47">
            <v>0</v>
          </cell>
          <cell r="G47">
            <v>72922.8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12446.76</v>
          </cell>
          <cell r="N47">
            <v>12446.76</v>
          </cell>
          <cell r="O47">
            <v>1378.59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13825.35</v>
          </cell>
          <cell r="AA47">
            <v>59097.45</v>
          </cell>
          <cell r="AB47">
            <v>929.48</v>
          </cell>
          <cell r="AC47">
            <v>1673.06</v>
          </cell>
          <cell r="AD47">
            <v>2871.88</v>
          </cell>
          <cell r="AE47">
            <v>1062.26</v>
          </cell>
          <cell r="AF47">
            <v>1458.44</v>
          </cell>
          <cell r="AG47">
            <v>26556.48</v>
          </cell>
          <cell r="AH47">
            <v>5474.42</v>
          </cell>
          <cell r="AI47">
            <v>2655.66</v>
          </cell>
          <cell r="AJ47">
            <v>531.12</v>
          </cell>
          <cell r="AK47">
            <v>0</v>
          </cell>
          <cell r="AL47">
            <v>37738.379999999997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10440</v>
          </cell>
          <cell r="D50">
            <v>0</v>
          </cell>
          <cell r="E50">
            <v>6989.48</v>
          </cell>
          <cell r="F50">
            <v>0</v>
          </cell>
          <cell r="G50">
            <v>17429.48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2300.7399999999998</v>
          </cell>
          <cell r="N50">
            <v>2300.7399999999998</v>
          </cell>
          <cell r="O50">
            <v>303.19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2603.9299999999998</v>
          </cell>
          <cell r="AA50">
            <v>14825.55</v>
          </cell>
          <cell r="AB50">
            <v>211.24</v>
          </cell>
          <cell r="AC50">
            <v>380.22</v>
          </cell>
          <cell r="AD50">
            <v>796.74</v>
          </cell>
          <cell r="AE50">
            <v>241.42</v>
          </cell>
          <cell r="AF50">
            <v>348.58</v>
          </cell>
          <cell r="AG50">
            <v>6035.36</v>
          </cell>
          <cell r="AH50">
            <v>1388.2</v>
          </cell>
          <cell r="AI50">
            <v>603.54</v>
          </cell>
          <cell r="AJ50">
            <v>120.7</v>
          </cell>
          <cell r="AK50">
            <v>0</v>
          </cell>
          <cell r="AL50">
            <v>8737.7999999999993</v>
          </cell>
        </row>
        <row r="51">
          <cell r="A51" t="str">
            <v>00887</v>
          </cell>
          <cell r="B51" t="str">
            <v>De Leon Meza Hugo Fidencio</v>
          </cell>
          <cell r="C51">
            <v>10440</v>
          </cell>
          <cell r="D51">
            <v>0</v>
          </cell>
          <cell r="E51">
            <v>9894.39</v>
          </cell>
          <cell r="F51">
            <v>0</v>
          </cell>
          <cell r="G51">
            <v>20334.39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2921.23</v>
          </cell>
          <cell r="N51">
            <v>2921.23</v>
          </cell>
          <cell r="O51">
            <v>303.19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3224.42</v>
          </cell>
          <cell r="AA51">
            <v>17109.97</v>
          </cell>
          <cell r="AB51">
            <v>211.24</v>
          </cell>
          <cell r="AC51">
            <v>380.22</v>
          </cell>
          <cell r="AD51">
            <v>796.74</v>
          </cell>
          <cell r="AE51">
            <v>241.42</v>
          </cell>
          <cell r="AF51">
            <v>406.68</v>
          </cell>
          <cell r="AG51">
            <v>6035.36</v>
          </cell>
          <cell r="AH51">
            <v>1388.2</v>
          </cell>
          <cell r="AI51">
            <v>603.54</v>
          </cell>
          <cell r="AJ51">
            <v>120.7</v>
          </cell>
          <cell r="AK51">
            <v>0</v>
          </cell>
          <cell r="AL51">
            <v>8795.9</v>
          </cell>
        </row>
        <row r="52">
          <cell r="A52" t="str">
            <v>00889</v>
          </cell>
          <cell r="B52" t="str">
            <v>Rodriguez Orozco Luis Manuel</v>
          </cell>
          <cell r="C52">
            <v>1050</v>
          </cell>
          <cell r="D52">
            <v>0</v>
          </cell>
          <cell r="E52">
            <v>2450</v>
          </cell>
          <cell r="F52">
            <v>0</v>
          </cell>
          <cell r="G52">
            <v>3500</v>
          </cell>
          <cell r="H52">
            <v>0</v>
          </cell>
          <cell r="I52">
            <v>0</v>
          </cell>
          <cell r="J52">
            <v>0</v>
          </cell>
          <cell r="K52">
            <v>-125.1</v>
          </cell>
          <cell r="L52">
            <v>0</v>
          </cell>
          <cell r="M52">
            <v>245.61</v>
          </cell>
          <cell r="N52">
            <v>120.51</v>
          </cell>
          <cell r="O52">
            <v>61.79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182.3</v>
          </cell>
          <cell r="AA52">
            <v>3317.7</v>
          </cell>
          <cell r="AB52">
            <v>45.53</v>
          </cell>
          <cell r="AC52">
            <v>81.95</v>
          </cell>
          <cell r="AD52">
            <v>319.77</v>
          </cell>
          <cell r="AE52">
            <v>52.03</v>
          </cell>
          <cell r="AF52">
            <v>70</v>
          </cell>
          <cell r="AG52">
            <v>1300.73</v>
          </cell>
          <cell r="AH52">
            <v>447.25</v>
          </cell>
          <cell r="AI52">
            <v>130.07</v>
          </cell>
          <cell r="AJ52">
            <v>26.01</v>
          </cell>
          <cell r="AK52">
            <v>0</v>
          </cell>
          <cell r="AL52">
            <v>2026.09</v>
          </cell>
        </row>
        <row r="53">
          <cell r="A53" t="str">
            <v>00890</v>
          </cell>
          <cell r="B53" t="str">
            <v>Macias Velasco Gregorio</v>
          </cell>
          <cell r="C53">
            <v>1050</v>
          </cell>
          <cell r="D53">
            <v>0</v>
          </cell>
          <cell r="E53">
            <v>2450</v>
          </cell>
          <cell r="F53">
            <v>0</v>
          </cell>
          <cell r="G53">
            <v>3500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245.61</v>
          </cell>
          <cell r="N53">
            <v>120.51</v>
          </cell>
          <cell r="O53">
            <v>61.79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182.3</v>
          </cell>
          <cell r="AA53">
            <v>3317.7</v>
          </cell>
          <cell r="AB53">
            <v>45.53</v>
          </cell>
          <cell r="AC53">
            <v>81.95</v>
          </cell>
          <cell r="AD53">
            <v>319.77</v>
          </cell>
          <cell r="AE53">
            <v>52.03</v>
          </cell>
          <cell r="AF53">
            <v>70</v>
          </cell>
          <cell r="AG53">
            <v>1300.73</v>
          </cell>
          <cell r="AH53">
            <v>447.25</v>
          </cell>
          <cell r="AI53">
            <v>130.07</v>
          </cell>
          <cell r="AJ53">
            <v>26.01</v>
          </cell>
          <cell r="AK53">
            <v>0</v>
          </cell>
          <cell r="AL53">
            <v>2026.09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</row>
        <row r="55">
          <cell r="C55">
            <v>22980</v>
          </cell>
          <cell r="D55">
            <v>0</v>
          </cell>
          <cell r="E55">
            <v>21783.87</v>
          </cell>
          <cell r="F55">
            <v>0</v>
          </cell>
          <cell r="G55">
            <v>44763.87</v>
          </cell>
          <cell r="H55">
            <v>0</v>
          </cell>
          <cell r="I55">
            <v>0</v>
          </cell>
          <cell r="J55">
            <v>0</v>
          </cell>
          <cell r="K55">
            <v>-250.2</v>
          </cell>
          <cell r="L55">
            <v>0</v>
          </cell>
          <cell r="M55">
            <v>5713.19</v>
          </cell>
          <cell r="N55">
            <v>5462.99</v>
          </cell>
          <cell r="O55">
            <v>729.96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6192.95</v>
          </cell>
          <cell r="AA55">
            <v>38570.92</v>
          </cell>
          <cell r="AB55">
            <v>513.54</v>
          </cell>
          <cell r="AC55">
            <v>924.34</v>
          </cell>
          <cell r="AD55">
            <v>2233.02</v>
          </cell>
          <cell r="AE55">
            <v>586.9</v>
          </cell>
          <cell r="AF55">
            <v>895.26</v>
          </cell>
          <cell r="AG55">
            <v>14672.18</v>
          </cell>
          <cell r="AH55">
            <v>3670.9</v>
          </cell>
          <cell r="AI55">
            <v>1467.22</v>
          </cell>
          <cell r="AJ55">
            <v>293.42</v>
          </cell>
          <cell r="AK55">
            <v>0</v>
          </cell>
          <cell r="AL55">
            <v>21585.88</v>
          </cell>
        </row>
        <row r="57">
          <cell r="A57" t="str">
            <v>Departamento 4103 CDE PRESIDENCIA</v>
          </cell>
        </row>
        <row r="58">
          <cell r="A58" t="str">
            <v>00007</v>
          </cell>
          <cell r="B58" t="str">
            <v>De León Corona Jane Vanessa</v>
          </cell>
          <cell r="C58">
            <v>11767.5</v>
          </cell>
          <cell r="D58">
            <v>0</v>
          </cell>
          <cell r="E58">
            <v>0</v>
          </cell>
          <cell r="F58">
            <v>0</v>
          </cell>
          <cell r="G58">
            <v>11767.5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1140.8</v>
          </cell>
          <cell r="N58">
            <v>1140.8</v>
          </cell>
          <cell r="O58">
            <v>345.79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1486.59</v>
          </cell>
          <cell r="AA58">
            <v>10280.91</v>
          </cell>
          <cell r="AB58">
            <v>238.1</v>
          </cell>
          <cell r="AC58">
            <v>428.58</v>
          </cell>
          <cell r="AD58">
            <v>840.49</v>
          </cell>
          <cell r="AE58">
            <v>272.12</v>
          </cell>
          <cell r="AF58">
            <v>235.34</v>
          </cell>
          <cell r="AG58">
            <v>6802.8</v>
          </cell>
          <cell r="AH58">
            <v>1507.17</v>
          </cell>
          <cell r="AI58">
            <v>680.28</v>
          </cell>
          <cell r="AJ58">
            <v>136.06</v>
          </cell>
          <cell r="AK58">
            <v>0</v>
          </cell>
          <cell r="AL58">
            <v>9633.77</v>
          </cell>
        </row>
        <row r="59">
          <cell r="A59" t="str">
            <v>00113</v>
          </cell>
          <cell r="B59" t="str">
            <v>Hernandez Murillo Jose Adrian</v>
          </cell>
          <cell r="C59">
            <v>11767.5</v>
          </cell>
          <cell r="D59">
            <v>0</v>
          </cell>
          <cell r="E59">
            <v>1040</v>
          </cell>
          <cell r="F59">
            <v>0</v>
          </cell>
          <cell r="G59">
            <v>12807.5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1327.16</v>
          </cell>
          <cell r="N59">
            <v>1327.16</v>
          </cell>
          <cell r="O59">
            <v>374.19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1701.35</v>
          </cell>
          <cell r="AA59">
            <v>11106.15</v>
          </cell>
          <cell r="AB59">
            <v>256</v>
          </cell>
          <cell r="AC59">
            <v>460.8</v>
          </cell>
          <cell r="AD59">
            <v>869.64</v>
          </cell>
          <cell r="AE59">
            <v>292.58</v>
          </cell>
          <cell r="AF59">
            <v>256.14</v>
          </cell>
          <cell r="AG59">
            <v>7314.3</v>
          </cell>
          <cell r="AH59">
            <v>1586.44</v>
          </cell>
          <cell r="AI59">
            <v>731.44</v>
          </cell>
          <cell r="AJ59">
            <v>146.28</v>
          </cell>
          <cell r="AK59">
            <v>0</v>
          </cell>
          <cell r="AL59">
            <v>10327.18</v>
          </cell>
        </row>
        <row r="60">
          <cell r="A60" t="str">
            <v>00118</v>
          </cell>
          <cell r="B60" t="str">
            <v>Ramirez Gallegos Lorena</v>
          </cell>
          <cell r="C60">
            <v>8550</v>
          </cell>
          <cell r="D60">
            <v>0</v>
          </cell>
          <cell r="E60">
            <v>0</v>
          </cell>
          <cell r="F60">
            <v>0</v>
          </cell>
          <cell r="G60">
            <v>8550</v>
          </cell>
          <cell r="H60">
            <v>0</v>
          </cell>
          <cell r="I60">
            <v>0</v>
          </cell>
          <cell r="J60">
            <v>2365.4899999999998</v>
          </cell>
          <cell r="K60">
            <v>0</v>
          </cell>
          <cell r="L60">
            <v>0</v>
          </cell>
          <cell r="M60">
            <v>659.86</v>
          </cell>
          <cell r="N60">
            <v>659.86</v>
          </cell>
          <cell r="O60">
            <v>242.57</v>
          </cell>
          <cell r="P60">
            <v>1000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100</v>
          </cell>
          <cell r="Y60">
            <v>0</v>
          </cell>
          <cell r="Z60">
            <v>4367.92</v>
          </cell>
          <cell r="AA60">
            <v>4182.08</v>
          </cell>
          <cell r="AB60">
            <v>173</v>
          </cell>
          <cell r="AC60">
            <v>311.39999999999998</v>
          </cell>
          <cell r="AD60">
            <v>734.47</v>
          </cell>
          <cell r="AE60">
            <v>197.72</v>
          </cell>
          <cell r="AF60">
            <v>171</v>
          </cell>
          <cell r="AG60">
            <v>4942.8</v>
          </cell>
          <cell r="AH60">
            <v>1218.8699999999999</v>
          </cell>
          <cell r="AI60">
            <v>494.28</v>
          </cell>
          <cell r="AJ60">
            <v>98.86</v>
          </cell>
          <cell r="AK60">
            <v>0</v>
          </cell>
          <cell r="AL60">
            <v>7123.53</v>
          </cell>
        </row>
        <row r="61">
          <cell r="A61" t="str">
            <v>00199</v>
          </cell>
          <cell r="B61" t="str">
            <v>Meza Arana Mayra Gisela</v>
          </cell>
          <cell r="C61">
            <v>10446</v>
          </cell>
          <cell r="D61">
            <v>0</v>
          </cell>
          <cell r="E61">
            <v>0</v>
          </cell>
          <cell r="F61">
            <v>0</v>
          </cell>
          <cell r="G61">
            <v>10446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915.2</v>
          </cell>
          <cell r="N61">
            <v>915.2</v>
          </cell>
          <cell r="O61">
            <v>303.39999999999998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1218.5999999999999</v>
          </cell>
          <cell r="AA61">
            <v>9227.4</v>
          </cell>
          <cell r="AB61">
            <v>211.36</v>
          </cell>
          <cell r="AC61">
            <v>380.44</v>
          </cell>
          <cell r="AD61">
            <v>796.94</v>
          </cell>
          <cell r="AE61">
            <v>241.56</v>
          </cell>
          <cell r="AF61">
            <v>208.92</v>
          </cell>
          <cell r="AG61">
            <v>6038.84</v>
          </cell>
          <cell r="AH61">
            <v>1388.74</v>
          </cell>
          <cell r="AI61">
            <v>603.88</v>
          </cell>
          <cell r="AJ61">
            <v>120.78</v>
          </cell>
          <cell r="AK61">
            <v>0</v>
          </cell>
          <cell r="AL61">
            <v>8602.7199999999993</v>
          </cell>
        </row>
        <row r="62">
          <cell r="A62" t="str">
            <v>00838</v>
          </cell>
          <cell r="B62" t="str">
            <v>Hernandez García Ramiro</v>
          </cell>
          <cell r="C62">
            <v>14250</v>
          </cell>
          <cell r="D62">
            <v>0</v>
          </cell>
          <cell r="E62">
            <v>9537.56</v>
          </cell>
          <cell r="F62">
            <v>0</v>
          </cell>
          <cell r="G62">
            <v>23787.56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3658.82</v>
          </cell>
          <cell r="N62">
            <v>3658.82</v>
          </cell>
          <cell r="O62">
            <v>714.76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4373.58</v>
          </cell>
          <cell r="AA62">
            <v>19413.98</v>
          </cell>
          <cell r="AB62">
            <v>470.78</v>
          </cell>
          <cell r="AC62">
            <v>847.42</v>
          </cell>
          <cell r="AD62">
            <v>1219.45</v>
          </cell>
          <cell r="AE62">
            <v>538.04</v>
          </cell>
          <cell r="AF62">
            <v>475.76</v>
          </cell>
          <cell r="AG62">
            <v>13451.1</v>
          </cell>
          <cell r="AH62">
            <v>2537.65</v>
          </cell>
          <cell r="AI62">
            <v>1345.12</v>
          </cell>
          <cell r="AJ62">
            <v>269.02</v>
          </cell>
          <cell r="AK62">
            <v>0</v>
          </cell>
          <cell r="AL62">
            <v>18616.689999999999</v>
          </cell>
        </row>
        <row r="63">
          <cell r="A63" t="str">
            <v>00843</v>
          </cell>
          <cell r="B63" t="str">
            <v>Dominguez Vazquez Fernando</v>
          </cell>
          <cell r="C63">
            <v>6000</v>
          </cell>
          <cell r="D63">
            <v>0</v>
          </cell>
          <cell r="E63">
            <v>3285.44</v>
          </cell>
          <cell r="F63">
            <v>0</v>
          </cell>
          <cell r="G63">
            <v>9285.44</v>
          </cell>
          <cell r="H63">
            <v>0</v>
          </cell>
          <cell r="I63">
            <v>2518.9</v>
          </cell>
          <cell r="J63">
            <v>0</v>
          </cell>
          <cell r="K63">
            <v>0</v>
          </cell>
          <cell r="L63">
            <v>0</v>
          </cell>
          <cell r="M63">
            <v>749.55</v>
          </cell>
          <cell r="N63">
            <v>749.55</v>
          </cell>
          <cell r="O63">
            <v>242.49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109.31</v>
          </cell>
          <cell r="Y63">
            <v>0</v>
          </cell>
          <cell r="Z63">
            <v>3620.25</v>
          </cell>
          <cell r="AA63">
            <v>5665.19</v>
          </cell>
          <cell r="AB63">
            <v>172.96</v>
          </cell>
          <cell r="AC63">
            <v>311.33999999999997</v>
          </cell>
          <cell r="AD63">
            <v>734.4</v>
          </cell>
          <cell r="AE63">
            <v>197.68</v>
          </cell>
          <cell r="AF63">
            <v>185.71</v>
          </cell>
          <cell r="AG63">
            <v>4941.76</v>
          </cell>
          <cell r="AH63">
            <v>1218.7</v>
          </cell>
          <cell r="AI63">
            <v>494.18</v>
          </cell>
          <cell r="AJ63">
            <v>98.84</v>
          </cell>
          <cell r="AK63">
            <v>0</v>
          </cell>
          <cell r="AL63">
            <v>7136.87</v>
          </cell>
        </row>
        <row r="64">
          <cell r="A64" t="str">
            <v>00865</v>
          </cell>
          <cell r="B64" t="str">
            <v>Guerrero Torres Edgar Emmanuel</v>
          </cell>
          <cell r="C64">
            <v>10440</v>
          </cell>
          <cell r="D64">
            <v>0</v>
          </cell>
          <cell r="E64">
            <v>6989.48</v>
          </cell>
          <cell r="F64">
            <v>0</v>
          </cell>
          <cell r="G64">
            <v>17429.48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2300.7399999999998</v>
          </cell>
          <cell r="N64">
            <v>2300.7399999999998</v>
          </cell>
          <cell r="O64">
            <v>496.99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2797.73</v>
          </cell>
          <cell r="AA64">
            <v>14631.75</v>
          </cell>
          <cell r="AB64">
            <v>333.44</v>
          </cell>
          <cell r="AC64">
            <v>600.20000000000005</v>
          </cell>
          <cell r="AD64">
            <v>995.75</v>
          </cell>
          <cell r="AE64">
            <v>381.08</v>
          </cell>
          <cell r="AF64">
            <v>348.58</v>
          </cell>
          <cell r="AG64">
            <v>9526.9599999999991</v>
          </cell>
          <cell r="AH64">
            <v>1929.39</v>
          </cell>
          <cell r="AI64">
            <v>952.7</v>
          </cell>
          <cell r="AJ64">
            <v>190.54</v>
          </cell>
          <cell r="AK64">
            <v>0</v>
          </cell>
          <cell r="AL64">
            <v>13329.25</v>
          </cell>
        </row>
        <row r="65">
          <cell r="A65" t="str">
            <v>00866</v>
          </cell>
          <cell r="B65" t="str">
            <v>Enriquez Sierra Juan Pablo</v>
          </cell>
          <cell r="C65">
            <v>10440</v>
          </cell>
          <cell r="D65">
            <v>0</v>
          </cell>
          <cell r="E65">
            <v>6989.48</v>
          </cell>
          <cell r="F65">
            <v>0</v>
          </cell>
          <cell r="G65">
            <v>17429.48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2300.7399999999998</v>
          </cell>
          <cell r="N65">
            <v>2300.7399999999998</v>
          </cell>
          <cell r="O65">
            <v>496.99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2797.73</v>
          </cell>
          <cell r="AA65">
            <v>14631.75</v>
          </cell>
          <cell r="AB65">
            <v>333.44</v>
          </cell>
          <cell r="AC65">
            <v>600.20000000000005</v>
          </cell>
          <cell r="AD65">
            <v>995.75</v>
          </cell>
          <cell r="AE65">
            <v>381.08</v>
          </cell>
          <cell r="AF65">
            <v>348.58</v>
          </cell>
          <cell r="AG65">
            <v>9526.9599999999991</v>
          </cell>
          <cell r="AH65">
            <v>1929.39</v>
          </cell>
          <cell r="AI65">
            <v>952.7</v>
          </cell>
          <cell r="AJ65">
            <v>190.54</v>
          </cell>
          <cell r="AK65">
            <v>0</v>
          </cell>
          <cell r="AL65">
            <v>13329.25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</row>
        <row r="67">
          <cell r="C67">
            <v>83661</v>
          </cell>
          <cell r="D67">
            <v>0</v>
          </cell>
          <cell r="E67">
            <v>27841.96</v>
          </cell>
          <cell r="F67">
            <v>0</v>
          </cell>
          <cell r="G67">
            <v>111502.96</v>
          </cell>
          <cell r="H67">
            <v>0</v>
          </cell>
          <cell r="I67">
            <v>2518.9</v>
          </cell>
          <cell r="J67">
            <v>2365.4899999999998</v>
          </cell>
          <cell r="K67">
            <v>0</v>
          </cell>
          <cell r="L67">
            <v>0</v>
          </cell>
          <cell r="M67">
            <v>13052.87</v>
          </cell>
          <cell r="N67">
            <v>13052.87</v>
          </cell>
          <cell r="O67">
            <v>3217.18</v>
          </cell>
          <cell r="P67">
            <v>1000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209.31</v>
          </cell>
          <cell r="Y67">
            <v>0</v>
          </cell>
          <cell r="Z67">
            <v>22363.75</v>
          </cell>
          <cell r="AA67">
            <v>89139.21</v>
          </cell>
          <cell r="AB67">
            <v>2189.08</v>
          </cell>
          <cell r="AC67">
            <v>3940.38</v>
          </cell>
          <cell r="AD67">
            <v>7186.89</v>
          </cell>
          <cell r="AE67">
            <v>2501.86</v>
          </cell>
          <cell r="AF67">
            <v>2230.0300000000002</v>
          </cell>
          <cell r="AG67">
            <v>62545.52</v>
          </cell>
          <cell r="AH67">
            <v>13316.35</v>
          </cell>
          <cell r="AI67">
            <v>6254.58</v>
          </cell>
          <cell r="AJ67">
            <v>1250.92</v>
          </cell>
          <cell r="AK67">
            <v>0</v>
          </cell>
          <cell r="AL67">
            <v>88099.26</v>
          </cell>
        </row>
        <row r="69">
          <cell r="A69" t="str">
            <v>Departamento 4104 CDE SECRETARIA GENERAL</v>
          </cell>
        </row>
        <row r="70">
          <cell r="A70" t="str">
            <v>00023</v>
          </cell>
          <cell r="B70" t="str">
            <v>Santoyo Ramos María Guadalupe</v>
          </cell>
          <cell r="C70">
            <v>7051.5</v>
          </cell>
          <cell r="D70">
            <v>0</v>
          </cell>
          <cell r="E70">
            <v>0</v>
          </cell>
          <cell r="F70">
            <v>0</v>
          </cell>
          <cell r="G70">
            <v>7051.5</v>
          </cell>
          <cell r="H70">
            <v>0</v>
          </cell>
          <cell r="I70">
            <v>0</v>
          </cell>
          <cell r="J70">
            <v>0</v>
          </cell>
          <cell r="K70">
            <v>-214.74</v>
          </cell>
          <cell r="L70">
            <v>0</v>
          </cell>
          <cell r="M70">
            <v>496.84</v>
          </cell>
          <cell r="N70">
            <v>282.08</v>
          </cell>
          <cell r="O70">
            <v>194.48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476.56</v>
          </cell>
          <cell r="AA70">
            <v>6574.94</v>
          </cell>
          <cell r="AB70">
            <v>142.68</v>
          </cell>
          <cell r="AC70">
            <v>256.82</v>
          </cell>
          <cell r="AD70">
            <v>685.06</v>
          </cell>
          <cell r="AE70">
            <v>163.06</v>
          </cell>
          <cell r="AF70">
            <v>141.04</v>
          </cell>
          <cell r="AG70">
            <v>4076.4</v>
          </cell>
          <cell r="AH70">
            <v>1084.56</v>
          </cell>
          <cell r="AI70">
            <v>407.64</v>
          </cell>
          <cell r="AJ70">
            <v>81.52</v>
          </cell>
          <cell r="AK70">
            <v>0</v>
          </cell>
          <cell r="AL70">
            <v>5954.22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  <cell r="M71" t="str">
            <v xml:space="preserve">  -----------------------</v>
          </cell>
          <cell r="N71" t="str">
            <v xml:space="preserve">  -----------------------</v>
          </cell>
          <cell r="O71" t="str">
            <v xml:space="preserve">  -----------------------</v>
          </cell>
          <cell r="P71" t="str">
            <v xml:space="preserve">  -----------------------</v>
          </cell>
          <cell r="Q71" t="str">
            <v xml:space="preserve">  -----------------------</v>
          </cell>
          <cell r="R71" t="str">
            <v xml:space="preserve">  -----------------------</v>
          </cell>
          <cell r="S71" t="str">
            <v xml:space="preserve">  -----------------------</v>
          </cell>
          <cell r="T71" t="str">
            <v xml:space="preserve">  -----------------------</v>
          </cell>
          <cell r="U71" t="str">
            <v xml:space="preserve">  -----------------------</v>
          </cell>
          <cell r="V71" t="str">
            <v xml:space="preserve">  -----------------------</v>
          </cell>
          <cell r="W71" t="str">
            <v xml:space="preserve">  -----------------------</v>
          </cell>
          <cell r="X71" t="str">
            <v xml:space="preserve">  -----------------------</v>
          </cell>
          <cell r="Y71" t="str">
            <v xml:space="preserve">  -----------------------</v>
          </cell>
          <cell r="Z71" t="str">
            <v xml:space="preserve">  -----------------------</v>
          </cell>
          <cell r="AA71" t="str">
            <v xml:space="preserve">  -----------------------</v>
          </cell>
          <cell r="AB71" t="str">
            <v xml:space="preserve">  -----------------------</v>
          </cell>
          <cell r="AC71" t="str">
            <v xml:space="preserve">  -----------------------</v>
          </cell>
          <cell r="AD71" t="str">
            <v xml:space="preserve">  -----------------------</v>
          </cell>
          <cell r="AE71" t="str">
            <v xml:space="preserve">  -----------------------</v>
          </cell>
          <cell r="AF71" t="str">
            <v xml:space="preserve">  -----------------------</v>
          </cell>
          <cell r="AG71" t="str">
            <v xml:space="preserve">  -----------------------</v>
          </cell>
          <cell r="AH71" t="str">
            <v xml:space="preserve">  -----------------------</v>
          </cell>
          <cell r="AI71" t="str">
            <v xml:space="preserve">  -----------------------</v>
          </cell>
          <cell r="AJ71" t="str">
            <v xml:space="preserve">  -----------------------</v>
          </cell>
          <cell r="AK71" t="str">
            <v xml:space="preserve">  -----------------------</v>
          </cell>
          <cell r="AL71" t="str">
            <v xml:space="preserve">  -----------------------</v>
          </cell>
        </row>
        <row r="72">
          <cell r="C72">
            <v>7051.5</v>
          </cell>
          <cell r="D72">
            <v>0</v>
          </cell>
          <cell r="E72">
            <v>0</v>
          </cell>
          <cell r="F72">
            <v>0</v>
          </cell>
          <cell r="G72">
            <v>7051.5</v>
          </cell>
          <cell r="H72">
            <v>0</v>
          </cell>
          <cell r="I72">
            <v>0</v>
          </cell>
          <cell r="J72">
            <v>0</v>
          </cell>
          <cell r="K72">
            <v>-214.74</v>
          </cell>
          <cell r="L72">
            <v>0</v>
          </cell>
          <cell r="M72">
            <v>496.84</v>
          </cell>
          <cell r="N72">
            <v>282.08</v>
          </cell>
          <cell r="O72">
            <v>194.48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476.56</v>
          </cell>
          <cell r="AA72">
            <v>6574.94</v>
          </cell>
          <cell r="AB72">
            <v>142.68</v>
          </cell>
          <cell r="AC72">
            <v>256.82</v>
          </cell>
          <cell r="AD72">
            <v>685.06</v>
          </cell>
          <cell r="AE72">
            <v>163.06</v>
          </cell>
          <cell r="AF72">
            <v>141.04</v>
          </cell>
          <cell r="AG72">
            <v>4076.4</v>
          </cell>
          <cell r="AH72">
            <v>1084.56</v>
          </cell>
          <cell r="AI72">
            <v>407.64</v>
          </cell>
          <cell r="AJ72">
            <v>81.52</v>
          </cell>
          <cell r="AK72">
            <v>0</v>
          </cell>
          <cell r="AL72">
            <v>5954.22</v>
          </cell>
        </row>
        <row r="74">
          <cell r="A74" t="str">
            <v>Departamento 4105 CDE SECRETARIA DE ORGANIZACION</v>
          </cell>
        </row>
        <row r="75">
          <cell r="A75" t="str">
            <v>00061</v>
          </cell>
          <cell r="B75" t="str">
            <v>Arreola Castañeda Alberto</v>
          </cell>
          <cell r="C75">
            <v>9999.9</v>
          </cell>
          <cell r="D75">
            <v>0</v>
          </cell>
          <cell r="E75">
            <v>3614.72</v>
          </cell>
          <cell r="F75">
            <v>0</v>
          </cell>
          <cell r="G75">
            <v>13614.62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1485.88</v>
          </cell>
          <cell r="N75">
            <v>1485.88</v>
          </cell>
          <cell r="O75">
            <v>387.72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1873.6</v>
          </cell>
          <cell r="AA75">
            <v>11741.02</v>
          </cell>
          <cell r="AB75">
            <v>264.56</v>
          </cell>
          <cell r="AC75">
            <v>476.2</v>
          </cell>
          <cell r="AD75">
            <v>883.57</v>
          </cell>
          <cell r="AE75">
            <v>302.33999999999997</v>
          </cell>
          <cell r="AF75">
            <v>272.3</v>
          </cell>
          <cell r="AG75">
            <v>7558.66</v>
          </cell>
          <cell r="AH75">
            <v>1624.33</v>
          </cell>
          <cell r="AI75">
            <v>755.86</v>
          </cell>
          <cell r="AJ75">
            <v>151.18</v>
          </cell>
          <cell r="AK75">
            <v>0</v>
          </cell>
          <cell r="AL75">
            <v>10664.67</v>
          </cell>
        </row>
        <row r="76">
          <cell r="A76" t="str">
            <v>00158</v>
          </cell>
          <cell r="B76" t="str">
            <v>Melendez Quezada Owen Mario</v>
          </cell>
          <cell r="C76">
            <v>9168</v>
          </cell>
          <cell r="D76">
            <v>0</v>
          </cell>
          <cell r="E76">
            <v>0</v>
          </cell>
          <cell r="F76">
            <v>0</v>
          </cell>
          <cell r="G76">
            <v>9168</v>
          </cell>
          <cell r="H76">
            <v>0</v>
          </cell>
          <cell r="I76">
            <v>951.19</v>
          </cell>
          <cell r="J76">
            <v>0</v>
          </cell>
          <cell r="K76">
            <v>0</v>
          </cell>
          <cell r="L76">
            <v>0</v>
          </cell>
          <cell r="M76">
            <v>727.1</v>
          </cell>
          <cell r="N76">
            <v>727.1</v>
          </cell>
          <cell r="O76">
            <v>262.41000000000003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14.55</v>
          </cell>
          <cell r="Y76">
            <v>0</v>
          </cell>
          <cell r="Z76">
            <v>1955.25</v>
          </cell>
          <cell r="AA76">
            <v>7212.75</v>
          </cell>
          <cell r="AB76">
            <v>185.5</v>
          </cell>
          <cell r="AC76">
            <v>333.9</v>
          </cell>
          <cell r="AD76">
            <v>754.82</v>
          </cell>
          <cell r="AE76">
            <v>212</v>
          </cell>
          <cell r="AF76">
            <v>183.36</v>
          </cell>
          <cell r="AG76">
            <v>5300.02</v>
          </cell>
          <cell r="AH76">
            <v>1274.22</v>
          </cell>
          <cell r="AI76">
            <v>530</v>
          </cell>
          <cell r="AJ76">
            <v>106</v>
          </cell>
          <cell r="AK76">
            <v>0</v>
          </cell>
          <cell r="AL76">
            <v>7605.6</v>
          </cell>
        </row>
        <row r="77">
          <cell r="A77" t="str">
            <v>00517</v>
          </cell>
          <cell r="B77" t="str">
            <v>Alvarado Rojas Mayra Alejandra</v>
          </cell>
          <cell r="C77">
            <v>6430.5</v>
          </cell>
          <cell r="D77">
            <v>0</v>
          </cell>
          <cell r="E77">
            <v>0</v>
          </cell>
          <cell r="F77">
            <v>0</v>
          </cell>
          <cell r="G77">
            <v>6430.5</v>
          </cell>
          <cell r="H77">
            <v>0</v>
          </cell>
          <cell r="I77">
            <v>0</v>
          </cell>
          <cell r="J77">
            <v>2451.17</v>
          </cell>
          <cell r="K77">
            <v>-250.2</v>
          </cell>
          <cell r="L77">
            <v>0</v>
          </cell>
          <cell r="M77">
            <v>429.26</v>
          </cell>
          <cell r="N77">
            <v>179.06</v>
          </cell>
          <cell r="O77">
            <v>176.62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160</v>
          </cell>
          <cell r="Y77">
            <v>0</v>
          </cell>
          <cell r="Z77">
            <v>2966.85</v>
          </cell>
          <cell r="AA77">
            <v>3463.65</v>
          </cell>
          <cell r="AB77">
            <v>130.13999999999999</v>
          </cell>
          <cell r="AC77">
            <v>234.24</v>
          </cell>
          <cell r="AD77">
            <v>670.23</v>
          </cell>
          <cell r="AE77">
            <v>148.72</v>
          </cell>
          <cell r="AF77">
            <v>128.62</v>
          </cell>
          <cell r="AG77">
            <v>3718.06</v>
          </cell>
          <cell r="AH77">
            <v>1034.6099999999999</v>
          </cell>
          <cell r="AI77">
            <v>371.8</v>
          </cell>
          <cell r="AJ77">
            <v>74.36</v>
          </cell>
          <cell r="AK77">
            <v>0</v>
          </cell>
          <cell r="AL77">
            <v>5476.17</v>
          </cell>
        </row>
        <row r="78">
          <cell r="A78" t="str">
            <v>00837</v>
          </cell>
          <cell r="B78" t="str">
            <v>Ortiz Mora Jose Alberto</v>
          </cell>
          <cell r="C78">
            <v>9999.9</v>
          </cell>
          <cell r="D78">
            <v>0</v>
          </cell>
          <cell r="E78">
            <v>3614.72</v>
          </cell>
          <cell r="F78">
            <v>0</v>
          </cell>
          <cell r="G78">
            <v>13614.62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1485.88</v>
          </cell>
          <cell r="N78">
            <v>1485.88</v>
          </cell>
          <cell r="O78">
            <v>387.72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1873.6</v>
          </cell>
          <cell r="AA78">
            <v>11741.02</v>
          </cell>
          <cell r="AB78">
            <v>264.56</v>
          </cell>
          <cell r="AC78">
            <v>476.2</v>
          </cell>
          <cell r="AD78">
            <v>883.57</v>
          </cell>
          <cell r="AE78">
            <v>302.33999999999997</v>
          </cell>
          <cell r="AF78">
            <v>272.3</v>
          </cell>
          <cell r="AG78">
            <v>7558.66</v>
          </cell>
          <cell r="AH78">
            <v>1624.33</v>
          </cell>
          <cell r="AI78">
            <v>755.86</v>
          </cell>
          <cell r="AJ78">
            <v>151.18</v>
          </cell>
          <cell r="AK78">
            <v>0</v>
          </cell>
          <cell r="AL78">
            <v>10664.67</v>
          </cell>
        </row>
        <row r="79">
          <cell r="A79" t="str">
            <v>Total Depto</v>
          </cell>
          <cell r="C79" t="str">
            <v xml:space="preserve">  -----------------------</v>
          </cell>
          <cell r="D79" t="str">
            <v xml:space="preserve">  -----------------------</v>
          </cell>
          <cell r="E79" t="str">
            <v xml:space="preserve">  -----------------------</v>
          </cell>
          <cell r="F79" t="str">
            <v xml:space="preserve">  -----------------------</v>
          </cell>
          <cell r="G79" t="str">
            <v xml:space="preserve">  -----------------------</v>
          </cell>
          <cell r="H79" t="str">
            <v xml:space="preserve">  -----------------------</v>
          </cell>
          <cell r="I79" t="str">
            <v xml:space="preserve">  -----------------------</v>
          </cell>
          <cell r="J79" t="str">
            <v xml:space="preserve">  -----------------------</v>
          </cell>
          <cell r="K79" t="str">
            <v xml:space="preserve">  -----------------------</v>
          </cell>
          <cell r="L79" t="str">
            <v xml:space="preserve">  -----------------------</v>
          </cell>
          <cell r="M79" t="str">
            <v xml:space="preserve">  -----------------------</v>
          </cell>
          <cell r="N79" t="str">
            <v xml:space="preserve">  -----------------------</v>
          </cell>
          <cell r="O79" t="str">
            <v xml:space="preserve">  -----------------------</v>
          </cell>
          <cell r="P79" t="str">
            <v xml:space="preserve">  -----------------------</v>
          </cell>
          <cell r="Q79" t="str">
            <v xml:space="preserve">  -----------------------</v>
          </cell>
          <cell r="R79" t="str">
            <v xml:space="preserve">  -----------------------</v>
          </cell>
          <cell r="S79" t="str">
            <v xml:space="preserve">  -----------------------</v>
          </cell>
          <cell r="T79" t="str">
            <v xml:space="preserve">  -----------------------</v>
          </cell>
          <cell r="U79" t="str">
            <v xml:space="preserve">  -----------------------</v>
          </cell>
          <cell r="V79" t="str">
            <v xml:space="preserve">  -----------------------</v>
          </cell>
          <cell r="W79" t="str">
            <v xml:space="preserve">  -----------------------</v>
          </cell>
          <cell r="X79" t="str">
            <v xml:space="preserve">  -----------------------</v>
          </cell>
          <cell r="Y79" t="str">
            <v xml:space="preserve">  -----------------------</v>
          </cell>
          <cell r="Z79" t="str">
            <v xml:space="preserve">  -----------------------</v>
          </cell>
          <cell r="AA79" t="str">
            <v xml:space="preserve">  -----------------------</v>
          </cell>
          <cell r="AB79" t="str">
            <v xml:space="preserve">  -----------------------</v>
          </cell>
          <cell r="AC79" t="str">
            <v xml:space="preserve">  -----------------------</v>
          </cell>
          <cell r="AD79" t="str">
            <v xml:space="preserve">  -----------------------</v>
          </cell>
          <cell r="AE79" t="str">
            <v xml:space="preserve">  -----------------------</v>
          </cell>
          <cell r="AF79" t="str">
            <v xml:space="preserve">  -----------------------</v>
          </cell>
          <cell r="AG79" t="str">
            <v xml:space="preserve">  -----------------------</v>
          </cell>
          <cell r="AH79" t="str">
            <v xml:space="preserve">  -----------------------</v>
          </cell>
          <cell r="AI79" t="str">
            <v xml:space="preserve">  -----------------------</v>
          </cell>
          <cell r="AJ79" t="str">
            <v xml:space="preserve">  -----------------------</v>
          </cell>
          <cell r="AK79" t="str">
            <v xml:space="preserve">  -----------------------</v>
          </cell>
          <cell r="AL79" t="str">
            <v xml:space="preserve">  -----------------------</v>
          </cell>
        </row>
        <row r="80">
          <cell r="C80">
            <v>35598.300000000003</v>
          </cell>
          <cell r="D80">
            <v>0</v>
          </cell>
          <cell r="E80">
            <v>7229.44</v>
          </cell>
          <cell r="F80">
            <v>0</v>
          </cell>
          <cell r="G80">
            <v>42827.74</v>
          </cell>
          <cell r="H80">
            <v>0</v>
          </cell>
          <cell r="I80">
            <v>951.19</v>
          </cell>
          <cell r="J80">
            <v>2451.17</v>
          </cell>
          <cell r="K80">
            <v>-250.2</v>
          </cell>
          <cell r="L80">
            <v>0</v>
          </cell>
          <cell r="M80">
            <v>4128.12</v>
          </cell>
          <cell r="N80">
            <v>3877.92</v>
          </cell>
          <cell r="O80">
            <v>1214.47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174.55</v>
          </cell>
          <cell r="Y80">
            <v>0</v>
          </cell>
          <cell r="Z80">
            <v>8669.2999999999993</v>
          </cell>
          <cell r="AA80">
            <v>34158.44</v>
          </cell>
          <cell r="AB80">
            <v>844.76</v>
          </cell>
          <cell r="AC80">
            <v>1520.54</v>
          </cell>
          <cell r="AD80">
            <v>3192.19</v>
          </cell>
          <cell r="AE80">
            <v>965.4</v>
          </cell>
          <cell r="AF80">
            <v>856.58</v>
          </cell>
          <cell r="AG80">
            <v>24135.4</v>
          </cell>
          <cell r="AH80">
            <v>5557.49</v>
          </cell>
          <cell r="AI80">
            <v>2413.52</v>
          </cell>
          <cell r="AJ80">
            <v>482.72</v>
          </cell>
          <cell r="AK80">
            <v>0</v>
          </cell>
          <cell r="AL80">
            <v>34411.11</v>
          </cell>
        </row>
        <row r="82">
          <cell r="A82" t="str">
            <v>Departamento 4106 CDE SECRETARIA DE ACCION ELECTORAL</v>
          </cell>
        </row>
        <row r="83">
          <cell r="A83" t="str">
            <v>00202</v>
          </cell>
          <cell r="B83" t="str">
            <v>Arciniega Oropeza Alejandra Paola</v>
          </cell>
          <cell r="C83">
            <v>9168</v>
          </cell>
          <cell r="D83">
            <v>0</v>
          </cell>
          <cell r="E83">
            <v>0</v>
          </cell>
          <cell r="F83">
            <v>0</v>
          </cell>
          <cell r="G83">
            <v>9168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727.1</v>
          </cell>
          <cell r="N83">
            <v>727.1</v>
          </cell>
          <cell r="O83">
            <v>270.85000000000002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997.95</v>
          </cell>
          <cell r="AA83">
            <v>8170.05</v>
          </cell>
          <cell r="AB83">
            <v>190.84</v>
          </cell>
          <cell r="AC83">
            <v>343.52</v>
          </cell>
          <cell r="AD83">
            <v>763.53</v>
          </cell>
          <cell r="AE83">
            <v>218.12</v>
          </cell>
          <cell r="AF83">
            <v>183.36</v>
          </cell>
          <cell r="AG83">
            <v>5452.8</v>
          </cell>
          <cell r="AH83">
            <v>1297.8900000000001</v>
          </cell>
          <cell r="AI83">
            <v>545.28</v>
          </cell>
          <cell r="AJ83">
            <v>109.06</v>
          </cell>
          <cell r="AK83">
            <v>0</v>
          </cell>
          <cell r="AL83">
            <v>7806.51</v>
          </cell>
        </row>
        <row r="84">
          <cell r="A84" t="str">
            <v>00743</v>
          </cell>
          <cell r="B84" t="str">
            <v>Martinez Macias  Norma Irene</v>
          </cell>
          <cell r="C84">
            <v>11544</v>
          </cell>
          <cell r="D84">
            <v>0</v>
          </cell>
          <cell r="E84">
            <v>0</v>
          </cell>
          <cell r="F84">
            <v>0</v>
          </cell>
          <cell r="G84">
            <v>11544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1100.74</v>
          </cell>
          <cell r="N84">
            <v>1100.74</v>
          </cell>
          <cell r="O84">
            <v>338.62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1439.36</v>
          </cell>
          <cell r="AA84">
            <v>10104.64</v>
          </cell>
          <cell r="AB84">
            <v>233.58</v>
          </cell>
          <cell r="AC84">
            <v>420.44</v>
          </cell>
          <cell r="AD84">
            <v>833.12</v>
          </cell>
          <cell r="AE84">
            <v>266.94</v>
          </cell>
          <cell r="AF84">
            <v>230.88</v>
          </cell>
          <cell r="AG84">
            <v>6673.66</v>
          </cell>
          <cell r="AH84">
            <v>1487.14</v>
          </cell>
          <cell r="AI84">
            <v>667.36</v>
          </cell>
          <cell r="AJ84">
            <v>133.47999999999999</v>
          </cell>
          <cell r="AK84">
            <v>0</v>
          </cell>
          <cell r="AL84">
            <v>9459.4599999999991</v>
          </cell>
        </row>
        <row r="85">
          <cell r="A85" t="str">
            <v>00888</v>
          </cell>
          <cell r="B85" t="str">
            <v>Palacios Morquecho Ruben Efrain</v>
          </cell>
          <cell r="C85">
            <v>8004</v>
          </cell>
          <cell r="D85">
            <v>0</v>
          </cell>
          <cell r="E85">
            <v>9425.48</v>
          </cell>
          <cell r="F85">
            <v>0</v>
          </cell>
          <cell r="G85">
            <v>17429.48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2300.7399999999998</v>
          </cell>
          <cell r="N85">
            <v>2300.7399999999998</v>
          </cell>
          <cell r="O85">
            <v>303.19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2603.9299999999998</v>
          </cell>
          <cell r="AA85">
            <v>14825.55</v>
          </cell>
          <cell r="AB85">
            <v>211.24</v>
          </cell>
          <cell r="AC85">
            <v>380.22</v>
          </cell>
          <cell r="AD85">
            <v>796.74</v>
          </cell>
          <cell r="AE85">
            <v>241.42</v>
          </cell>
          <cell r="AF85">
            <v>348.58</v>
          </cell>
          <cell r="AG85">
            <v>6035.36</v>
          </cell>
          <cell r="AH85">
            <v>1388.2</v>
          </cell>
          <cell r="AI85">
            <v>603.54</v>
          </cell>
          <cell r="AJ85">
            <v>120.7</v>
          </cell>
          <cell r="AK85">
            <v>0</v>
          </cell>
          <cell r="AL85">
            <v>8737.7999999999993</v>
          </cell>
        </row>
        <row r="86">
          <cell r="A86" t="str">
            <v>Total Depto</v>
          </cell>
          <cell r="C86" t="str">
            <v xml:space="preserve">  -----------------------</v>
          </cell>
          <cell r="D86" t="str">
            <v xml:space="preserve">  -----------------------</v>
          </cell>
          <cell r="E86" t="str">
            <v xml:space="preserve">  -----------------------</v>
          </cell>
          <cell r="F86" t="str">
            <v xml:space="preserve">  -----------------------</v>
          </cell>
          <cell r="G86" t="str">
            <v xml:space="preserve">  -----------------------</v>
          </cell>
          <cell r="H86" t="str">
            <v xml:space="preserve">  -----------------------</v>
          </cell>
          <cell r="I86" t="str">
            <v xml:space="preserve">  -----------------------</v>
          </cell>
          <cell r="J86" t="str">
            <v xml:space="preserve">  -----------------------</v>
          </cell>
          <cell r="K86" t="str">
            <v xml:space="preserve">  -----------------------</v>
          </cell>
          <cell r="L86" t="str">
            <v xml:space="preserve">  -----------------------</v>
          </cell>
          <cell r="M86" t="str">
            <v xml:space="preserve">  -----------------------</v>
          </cell>
          <cell r="N86" t="str">
            <v xml:space="preserve">  -----------------------</v>
          </cell>
          <cell r="O86" t="str">
            <v xml:space="preserve">  -----------------------</v>
          </cell>
          <cell r="P86" t="str">
            <v xml:space="preserve">  -----------------------</v>
          </cell>
          <cell r="Q86" t="str">
            <v xml:space="preserve">  -----------------------</v>
          </cell>
          <cell r="R86" t="str">
            <v xml:space="preserve">  -----------------------</v>
          </cell>
          <cell r="S86" t="str">
            <v xml:space="preserve">  -----------------------</v>
          </cell>
          <cell r="T86" t="str">
            <v xml:space="preserve">  -----------------------</v>
          </cell>
          <cell r="U86" t="str">
            <v xml:space="preserve">  -----------------------</v>
          </cell>
          <cell r="V86" t="str">
            <v xml:space="preserve">  -----------------------</v>
          </cell>
          <cell r="W86" t="str">
            <v xml:space="preserve">  -----------------------</v>
          </cell>
          <cell r="X86" t="str">
            <v xml:space="preserve">  -----------------------</v>
          </cell>
          <cell r="Y86" t="str">
            <v xml:space="preserve">  -----------------------</v>
          </cell>
          <cell r="Z86" t="str">
            <v xml:space="preserve">  -----------------------</v>
          </cell>
          <cell r="AA86" t="str">
            <v xml:space="preserve">  -----------------------</v>
          </cell>
          <cell r="AB86" t="str">
            <v xml:space="preserve">  -----------------------</v>
          </cell>
          <cell r="AC86" t="str">
            <v xml:space="preserve">  -----------------------</v>
          </cell>
          <cell r="AD86" t="str">
            <v xml:space="preserve">  -----------------------</v>
          </cell>
          <cell r="AE86" t="str">
            <v xml:space="preserve">  -----------------------</v>
          </cell>
          <cell r="AF86" t="str">
            <v xml:space="preserve">  -----------------------</v>
          </cell>
          <cell r="AG86" t="str">
            <v xml:space="preserve">  -----------------------</v>
          </cell>
          <cell r="AH86" t="str">
            <v xml:space="preserve">  -----------------------</v>
          </cell>
          <cell r="AI86" t="str">
            <v xml:space="preserve">  -----------------------</v>
          </cell>
          <cell r="AJ86" t="str">
            <v xml:space="preserve">  -----------------------</v>
          </cell>
          <cell r="AK86" t="str">
            <v xml:space="preserve">  -----------------------</v>
          </cell>
          <cell r="AL86" t="str">
            <v xml:space="preserve">  -----------------------</v>
          </cell>
        </row>
        <row r="87">
          <cell r="C87">
            <v>28716</v>
          </cell>
          <cell r="D87">
            <v>0</v>
          </cell>
          <cell r="E87">
            <v>9425.48</v>
          </cell>
          <cell r="F87">
            <v>0</v>
          </cell>
          <cell r="G87">
            <v>38141.480000000003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4128.58</v>
          </cell>
          <cell r="N87">
            <v>4128.58</v>
          </cell>
          <cell r="O87">
            <v>912.66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5041.24</v>
          </cell>
          <cell r="AA87">
            <v>33100.239999999998</v>
          </cell>
          <cell r="AB87">
            <v>635.66</v>
          </cell>
          <cell r="AC87">
            <v>1144.18</v>
          </cell>
          <cell r="AD87">
            <v>2393.39</v>
          </cell>
          <cell r="AE87">
            <v>726.48</v>
          </cell>
          <cell r="AF87">
            <v>762.82</v>
          </cell>
          <cell r="AG87">
            <v>18161.82</v>
          </cell>
          <cell r="AH87">
            <v>4173.2299999999996</v>
          </cell>
          <cell r="AI87">
            <v>1816.18</v>
          </cell>
          <cell r="AJ87">
            <v>363.24</v>
          </cell>
          <cell r="AK87">
            <v>0</v>
          </cell>
          <cell r="AL87">
            <v>26003.77</v>
          </cell>
        </row>
        <row r="89">
          <cell r="A89" t="str">
            <v>Departamento 4107 CDE SECRETARIA DE FINANZAS Y ADMINISTRA</v>
          </cell>
        </row>
        <row r="90">
          <cell r="A90" t="str">
            <v>00001</v>
          </cell>
          <cell r="B90" t="str">
            <v>Andrade Padilla Daniel</v>
          </cell>
          <cell r="C90">
            <v>11767.5</v>
          </cell>
          <cell r="D90">
            <v>0</v>
          </cell>
          <cell r="E90">
            <v>784.5</v>
          </cell>
          <cell r="F90">
            <v>0</v>
          </cell>
          <cell r="G90">
            <v>12552</v>
          </cell>
          <cell r="H90">
            <v>0</v>
          </cell>
          <cell r="I90">
            <v>1889.77</v>
          </cell>
          <cell r="J90">
            <v>0</v>
          </cell>
          <cell r="K90">
            <v>0</v>
          </cell>
          <cell r="L90">
            <v>0</v>
          </cell>
          <cell r="M90">
            <v>1283.6400000000001</v>
          </cell>
          <cell r="N90">
            <v>1283.6400000000001</v>
          </cell>
          <cell r="O90">
            <v>345.79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50</v>
          </cell>
          <cell r="Y90">
            <v>0</v>
          </cell>
          <cell r="Z90">
            <v>3569.2</v>
          </cell>
          <cell r="AA90">
            <v>8982.7999999999993</v>
          </cell>
          <cell r="AB90">
            <v>238.1</v>
          </cell>
          <cell r="AC90">
            <v>428.58</v>
          </cell>
          <cell r="AD90">
            <v>840.49</v>
          </cell>
          <cell r="AE90">
            <v>272.12</v>
          </cell>
          <cell r="AF90">
            <v>251.04</v>
          </cell>
          <cell r="AG90">
            <v>6802.8</v>
          </cell>
          <cell r="AH90">
            <v>1507.17</v>
          </cell>
          <cell r="AI90">
            <v>680.28</v>
          </cell>
          <cell r="AJ90">
            <v>136.06</v>
          </cell>
          <cell r="AK90">
            <v>0</v>
          </cell>
          <cell r="AL90">
            <v>9649.4699999999993</v>
          </cell>
        </row>
        <row r="91">
          <cell r="A91" t="str">
            <v>00003</v>
          </cell>
          <cell r="B91" t="str">
            <v>Carbajal Ruvalcaba Ma.  De Jesús</v>
          </cell>
          <cell r="C91">
            <v>5187</v>
          </cell>
          <cell r="D91">
            <v>0</v>
          </cell>
          <cell r="E91">
            <v>345.8</v>
          </cell>
          <cell r="F91">
            <v>0</v>
          </cell>
          <cell r="G91">
            <v>5532.8</v>
          </cell>
          <cell r="H91">
            <v>0</v>
          </cell>
          <cell r="I91">
            <v>0</v>
          </cell>
          <cell r="J91">
            <v>0</v>
          </cell>
          <cell r="K91">
            <v>-294.63</v>
          </cell>
          <cell r="L91">
            <v>0</v>
          </cell>
          <cell r="M91">
            <v>336.35</v>
          </cell>
          <cell r="N91">
            <v>41.72</v>
          </cell>
          <cell r="O91">
            <v>142.41999999999999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184.14</v>
          </cell>
          <cell r="AA91">
            <v>5348.66</v>
          </cell>
          <cell r="AB91">
            <v>104.96</v>
          </cell>
          <cell r="AC91">
            <v>188.92</v>
          </cell>
          <cell r="AD91">
            <v>645.04999999999995</v>
          </cell>
          <cell r="AE91">
            <v>119.94</v>
          </cell>
          <cell r="AF91">
            <v>110.66</v>
          </cell>
          <cell r="AG91">
            <v>2998.66</v>
          </cell>
          <cell r="AH91">
            <v>938.93</v>
          </cell>
          <cell r="AI91">
            <v>299.86</v>
          </cell>
          <cell r="AJ91">
            <v>59.98</v>
          </cell>
          <cell r="AK91">
            <v>0</v>
          </cell>
          <cell r="AL91">
            <v>4528.03</v>
          </cell>
        </row>
        <row r="92">
          <cell r="A92" t="str">
            <v>00021</v>
          </cell>
          <cell r="B92" t="str">
            <v>Rojas Lopez Miguel Angel</v>
          </cell>
          <cell r="C92">
            <v>7918.2</v>
          </cell>
          <cell r="D92">
            <v>0</v>
          </cell>
          <cell r="E92">
            <v>527.88</v>
          </cell>
          <cell r="F92">
            <v>0</v>
          </cell>
          <cell r="G92">
            <v>8446.08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648.55999999999995</v>
          </cell>
          <cell r="N92">
            <v>648.55999999999995</v>
          </cell>
          <cell r="O92">
            <v>229.49</v>
          </cell>
          <cell r="P92">
            <v>900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1778.05</v>
          </cell>
          <cell r="AA92">
            <v>6668.03</v>
          </cell>
          <cell r="AB92">
            <v>164.76</v>
          </cell>
          <cell r="AC92">
            <v>296.56</v>
          </cell>
          <cell r="AD92">
            <v>721.04</v>
          </cell>
          <cell r="AE92">
            <v>188.3</v>
          </cell>
          <cell r="AF92">
            <v>168.92</v>
          </cell>
          <cell r="AG92">
            <v>4707.3</v>
          </cell>
          <cell r="AH92">
            <v>1182.3599999999999</v>
          </cell>
          <cell r="AI92">
            <v>470.74</v>
          </cell>
          <cell r="AJ92">
            <v>94.14</v>
          </cell>
          <cell r="AK92">
            <v>0</v>
          </cell>
          <cell r="AL92">
            <v>6811.76</v>
          </cell>
        </row>
        <row r="93">
          <cell r="A93" t="str">
            <v>00080</v>
          </cell>
          <cell r="B93" t="str">
            <v>Romero Romero Ingrid</v>
          </cell>
          <cell r="C93">
            <v>15504</v>
          </cell>
          <cell r="D93">
            <v>0</v>
          </cell>
          <cell r="E93">
            <v>0</v>
          </cell>
          <cell r="F93">
            <v>0</v>
          </cell>
          <cell r="G93">
            <v>15504</v>
          </cell>
          <cell r="H93">
            <v>0</v>
          </cell>
          <cell r="I93">
            <v>3409.69</v>
          </cell>
          <cell r="J93">
            <v>0</v>
          </cell>
          <cell r="K93">
            <v>0</v>
          </cell>
          <cell r="L93">
            <v>0</v>
          </cell>
          <cell r="M93">
            <v>1889.46</v>
          </cell>
          <cell r="N93">
            <v>1889.46</v>
          </cell>
          <cell r="O93">
            <v>465.67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100</v>
          </cell>
          <cell r="Y93">
            <v>0</v>
          </cell>
          <cell r="Z93">
            <v>5864.82</v>
          </cell>
          <cell r="AA93">
            <v>9639.18</v>
          </cell>
          <cell r="AB93">
            <v>313.7</v>
          </cell>
          <cell r="AC93">
            <v>564.66</v>
          </cell>
          <cell r="AD93">
            <v>963.61</v>
          </cell>
          <cell r="AE93">
            <v>358.52</v>
          </cell>
          <cell r="AF93">
            <v>310.08</v>
          </cell>
          <cell r="AG93">
            <v>8962.7999999999993</v>
          </cell>
          <cell r="AH93">
            <v>1841.97</v>
          </cell>
          <cell r="AI93">
            <v>896.28</v>
          </cell>
          <cell r="AJ93">
            <v>179.26</v>
          </cell>
          <cell r="AK93">
            <v>0</v>
          </cell>
          <cell r="AL93">
            <v>12548.91</v>
          </cell>
        </row>
        <row r="94">
          <cell r="A94" t="str">
            <v>00165</v>
          </cell>
          <cell r="B94" t="str">
            <v>Gomez Dueñas Roselia</v>
          </cell>
          <cell r="C94">
            <v>5187</v>
          </cell>
          <cell r="D94">
            <v>0</v>
          </cell>
          <cell r="E94">
            <v>345.8</v>
          </cell>
          <cell r="F94">
            <v>0</v>
          </cell>
          <cell r="G94">
            <v>5532.8</v>
          </cell>
          <cell r="H94">
            <v>0</v>
          </cell>
          <cell r="I94">
            <v>0</v>
          </cell>
          <cell r="J94">
            <v>1787.24</v>
          </cell>
          <cell r="K94">
            <v>-294.63</v>
          </cell>
          <cell r="L94">
            <v>0</v>
          </cell>
          <cell r="M94">
            <v>336.35</v>
          </cell>
          <cell r="N94">
            <v>41.72</v>
          </cell>
          <cell r="O94">
            <v>142.41999999999999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102.84</v>
          </cell>
          <cell r="Y94">
            <v>0</v>
          </cell>
          <cell r="Z94">
            <v>2074.2199999999998</v>
          </cell>
          <cell r="AA94">
            <v>3458.58</v>
          </cell>
          <cell r="AB94">
            <v>104.96</v>
          </cell>
          <cell r="AC94">
            <v>188.92</v>
          </cell>
          <cell r="AD94">
            <v>645.04999999999995</v>
          </cell>
          <cell r="AE94">
            <v>119.94</v>
          </cell>
          <cell r="AF94">
            <v>110.66</v>
          </cell>
          <cell r="AG94">
            <v>2998.66</v>
          </cell>
          <cell r="AH94">
            <v>938.93</v>
          </cell>
          <cell r="AI94">
            <v>299.86</v>
          </cell>
          <cell r="AJ94">
            <v>59.98</v>
          </cell>
          <cell r="AK94">
            <v>0</v>
          </cell>
          <cell r="AL94">
            <v>4528.03</v>
          </cell>
        </row>
        <row r="95">
          <cell r="A95" t="str">
            <v>00169</v>
          </cell>
          <cell r="B95" t="str">
            <v>Tovar Lopez Rogelio</v>
          </cell>
          <cell r="C95">
            <v>15750</v>
          </cell>
          <cell r="D95">
            <v>0</v>
          </cell>
          <cell r="E95">
            <v>0</v>
          </cell>
          <cell r="F95">
            <v>0</v>
          </cell>
          <cell r="G95">
            <v>15750</v>
          </cell>
          <cell r="H95">
            <v>0</v>
          </cell>
          <cell r="I95">
            <v>1739.12</v>
          </cell>
          <cell r="J95">
            <v>0</v>
          </cell>
          <cell r="K95">
            <v>0</v>
          </cell>
          <cell r="L95">
            <v>0</v>
          </cell>
          <cell r="M95">
            <v>1942</v>
          </cell>
          <cell r="N95">
            <v>1942</v>
          </cell>
          <cell r="O95">
            <v>473.55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50</v>
          </cell>
          <cell r="Y95">
            <v>0</v>
          </cell>
          <cell r="Z95">
            <v>4204.67</v>
          </cell>
          <cell r="AA95">
            <v>11545.33</v>
          </cell>
          <cell r="AB95">
            <v>318.68</v>
          </cell>
          <cell r="AC95">
            <v>573.64</v>
          </cell>
          <cell r="AD95">
            <v>971.74</v>
          </cell>
          <cell r="AE95">
            <v>364.22</v>
          </cell>
          <cell r="AF95">
            <v>315</v>
          </cell>
          <cell r="AG95">
            <v>9105.2800000000007</v>
          </cell>
          <cell r="AH95">
            <v>1864.06</v>
          </cell>
          <cell r="AI95">
            <v>910.52</v>
          </cell>
          <cell r="AJ95">
            <v>182.1</v>
          </cell>
          <cell r="AK95">
            <v>0</v>
          </cell>
          <cell r="AL95">
            <v>12741.18</v>
          </cell>
        </row>
        <row r="96">
          <cell r="A96" t="str">
            <v>00187</v>
          </cell>
          <cell r="B96" t="str">
            <v>Gallegos Negrete Rosa Elena</v>
          </cell>
          <cell r="C96">
            <v>6660</v>
          </cell>
          <cell r="D96">
            <v>0</v>
          </cell>
          <cell r="E96">
            <v>0</v>
          </cell>
          <cell r="F96">
            <v>0</v>
          </cell>
          <cell r="G96">
            <v>6660</v>
          </cell>
          <cell r="H96">
            <v>0</v>
          </cell>
          <cell r="I96">
            <v>0</v>
          </cell>
          <cell r="J96">
            <v>2218.89</v>
          </cell>
          <cell r="K96">
            <v>-250.2</v>
          </cell>
          <cell r="L96">
            <v>0</v>
          </cell>
          <cell r="M96">
            <v>454.24</v>
          </cell>
          <cell r="N96">
            <v>204.04</v>
          </cell>
          <cell r="O96">
            <v>182.86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160</v>
          </cell>
          <cell r="Y96">
            <v>0</v>
          </cell>
          <cell r="Z96">
            <v>2765.79</v>
          </cell>
          <cell r="AA96">
            <v>3894.21</v>
          </cell>
          <cell r="AB96">
            <v>134.74</v>
          </cell>
          <cell r="AC96">
            <v>242.54</v>
          </cell>
          <cell r="AD96">
            <v>674.83</v>
          </cell>
          <cell r="AE96">
            <v>154</v>
          </cell>
          <cell r="AF96">
            <v>133.19999999999999</v>
          </cell>
          <cell r="AG96">
            <v>3849.88</v>
          </cell>
          <cell r="AH96">
            <v>1052.1099999999999</v>
          </cell>
          <cell r="AI96">
            <v>384.98</v>
          </cell>
          <cell r="AJ96">
            <v>77</v>
          </cell>
          <cell r="AK96">
            <v>0</v>
          </cell>
          <cell r="AL96">
            <v>5651.17</v>
          </cell>
        </row>
        <row r="97">
          <cell r="A97" t="str">
            <v>00451</v>
          </cell>
          <cell r="B97" t="str">
            <v>Partida Ceja Francisco Javier</v>
          </cell>
          <cell r="C97">
            <v>9168</v>
          </cell>
          <cell r="D97">
            <v>0</v>
          </cell>
          <cell r="E97">
            <v>611.20000000000005</v>
          </cell>
          <cell r="F97">
            <v>0</v>
          </cell>
          <cell r="G97">
            <v>9779.2000000000007</v>
          </cell>
          <cell r="H97">
            <v>0</v>
          </cell>
          <cell r="I97">
            <v>0</v>
          </cell>
          <cell r="J97">
            <v>734.18</v>
          </cell>
          <cell r="K97">
            <v>0</v>
          </cell>
          <cell r="L97">
            <v>0</v>
          </cell>
          <cell r="M97">
            <v>816.7</v>
          </cell>
          <cell r="N97">
            <v>816.7</v>
          </cell>
          <cell r="O97">
            <v>270.73</v>
          </cell>
          <cell r="P97">
            <v>600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2421.61</v>
          </cell>
          <cell r="AA97">
            <v>7357.59</v>
          </cell>
          <cell r="AB97">
            <v>190.76</v>
          </cell>
          <cell r="AC97">
            <v>343.36</v>
          </cell>
          <cell r="AD97">
            <v>763.39</v>
          </cell>
          <cell r="AE97">
            <v>218</v>
          </cell>
          <cell r="AF97">
            <v>195.58</v>
          </cell>
          <cell r="AG97">
            <v>5450.26</v>
          </cell>
          <cell r="AH97">
            <v>1297.51</v>
          </cell>
          <cell r="AI97">
            <v>545.02</v>
          </cell>
          <cell r="AJ97">
            <v>109</v>
          </cell>
          <cell r="AK97">
            <v>0</v>
          </cell>
          <cell r="AL97">
            <v>7815.37</v>
          </cell>
        </row>
        <row r="98">
          <cell r="A98" t="str">
            <v>00461</v>
          </cell>
          <cell r="B98" t="str">
            <v>Borrayo De La Cruz Ericka Guillermina</v>
          </cell>
          <cell r="C98">
            <v>5187</v>
          </cell>
          <cell r="D98">
            <v>0</v>
          </cell>
          <cell r="E98">
            <v>345.8</v>
          </cell>
          <cell r="F98">
            <v>0</v>
          </cell>
          <cell r="G98">
            <v>5532.8</v>
          </cell>
          <cell r="H98">
            <v>0</v>
          </cell>
          <cell r="I98">
            <v>0</v>
          </cell>
          <cell r="J98">
            <v>0</v>
          </cell>
          <cell r="K98">
            <v>-294.63</v>
          </cell>
          <cell r="L98">
            <v>0</v>
          </cell>
          <cell r="M98">
            <v>336.35</v>
          </cell>
          <cell r="N98">
            <v>41.72</v>
          </cell>
          <cell r="O98">
            <v>142.41999999999999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184.14</v>
          </cell>
          <cell r="AA98">
            <v>5348.66</v>
          </cell>
          <cell r="AB98">
            <v>104.96</v>
          </cell>
          <cell r="AC98">
            <v>188.92</v>
          </cell>
          <cell r="AD98">
            <v>645.04999999999995</v>
          </cell>
          <cell r="AE98">
            <v>119.94</v>
          </cell>
          <cell r="AF98">
            <v>110.66</v>
          </cell>
          <cell r="AG98">
            <v>2998.66</v>
          </cell>
          <cell r="AH98">
            <v>938.93</v>
          </cell>
          <cell r="AI98">
            <v>299.86</v>
          </cell>
          <cell r="AJ98">
            <v>59.98</v>
          </cell>
          <cell r="AK98">
            <v>0</v>
          </cell>
          <cell r="AL98">
            <v>4528.03</v>
          </cell>
        </row>
        <row r="99">
          <cell r="A99" t="str">
            <v>00836</v>
          </cell>
          <cell r="B99" t="str">
            <v>Arredondo Zuñiga Victor Manuel</v>
          </cell>
          <cell r="C99">
            <v>6384</v>
          </cell>
          <cell r="D99">
            <v>0</v>
          </cell>
          <cell r="E99">
            <v>0</v>
          </cell>
          <cell r="F99">
            <v>0</v>
          </cell>
          <cell r="G99">
            <v>6384</v>
          </cell>
          <cell r="H99">
            <v>0</v>
          </cell>
          <cell r="I99">
            <v>0</v>
          </cell>
          <cell r="J99">
            <v>0</v>
          </cell>
          <cell r="K99">
            <v>-250.2</v>
          </cell>
          <cell r="L99">
            <v>0</v>
          </cell>
          <cell r="M99">
            <v>424.2</v>
          </cell>
          <cell r="N99">
            <v>174</v>
          </cell>
          <cell r="O99">
            <v>175.32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349.32</v>
          </cell>
          <cell r="AA99">
            <v>6034.68</v>
          </cell>
          <cell r="AB99">
            <v>129.18</v>
          </cell>
          <cell r="AC99">
            <v>232.5</v>
          </cell>
          <cell r="AD99">
            <v>669.25</v>
          </cell>
          <cell r="AE99">
            <v>147.62</v>
          </cell>
          <cell r="AF99">
            <v>127.68</v>
          </cell>
          <cell r="AG99">
            <v>3690.6</v>
          </cell>
          <cell r="AH99">
            <v>1030.93</v>
          </cell>
          <cell r="AI99">
            <v>369.06</v>
          </cell>
          <cell r="AJ99">
            <v>73.819999999999993</v>
          </cell>
          <cell r="AK99">
            <v>0</v>
          </cell>
          <cell r="AL99">
            <v>5439.71</v>
          </cell>
        </row>
        <row r="100">
          <cell r="A100" t="str">
            <v>00839</v>
          </cell>
          <cell r="B100" t="str">
            <v>Reyes Granada Araceli Janeth</v>
          </cell>
          <cell r="C100">
            <v>9000</v>
          </cell>
          <cell r="D100">
            <v>0</v>
          </cell>
          <cell r="E100">
            <v>3332.84</v>
          </cell>
          <cell r="F100">
            <v>0</v>
          </cell>
          <cell r="G100">
            <v>12332.84</v>
          </cell>
          <cell r="H100">
            <v>0</v>
          </cell>
          <cell r="I100">
            <v>2164.08</v>
          </cell>
          <cell r="J100">
            <v>0</v>
          </cell>
          <cell r="K100">
            <v>0</v>
          </cell>
          <cell r="L100">
            <v>0</v>
          </cell>
          <cell r="M100">
            <v>1242.0999999999999</v>
          </cell>
          <cell r="N100">
            <v>1242.0999999999999</v>
          </cell>
          <cell r="O100">
            <v>310.08999999999997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40.49</v>
          </cell>
          <cell r="Y100">
            <v>0</v>
          </cell>
          <cell r="Z100">
            <v>3756.76</v>
          </cell>
          <cell r="AA100">
            <v>8576.08</v>
          </cell>
          <cell r="AB100">
            <v>215.58</v>
          </cell>
          <cell r="AC100">
            <v>388.04</v>
          </cell>
          <cell r="AD100">
            <v>803.81</v>
          </cell>
          <cell r="AE100">
            <v>246.38</v>
          </cell>
          <cell r="AF100">
            <v>246.66</v>
          </cell>
          <cell r="AG100">
            <v>6159.3</v>
          </cell>
          <cell r="AH100">
            <v>1407.43</v>
          </cell>
          <cell r="AI100">
            <v>615.94000000000005</v>
          </cell>
          <cell r="AJ100">
            <v>123.18</v>
          </cell>
          <cell r="AK100">
            <v>0</v>
          </cell>
          <cell r="AL100">
            <v>8798.89</v>
          </cell>
        </row>
        <row r="101">
          <cell r="A101" t="str">
            <v>00840</v>
          </cell>
          <cell r="B101" t="str">
            <v>Navarro Villa Lorena</v>
          </cell>
          <cell r="C101">
            <v>7500</v>
          </cell>
          <cell r="D101">
            <v>0</v>
          </cell>
          <cell r="E101">
            <v>2395.58</v>
          </cell>
          <cell r="F101">
            <v>0</v>
          </cell>
          <cell r="G101">
            <v>9895.58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827.12</v>
          </cell>
          <cell r="N101">
            <v>827.12</v>
          </cell>
          <cell r="O101">
            <v>274.24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1101.3599999999999</v>
          </cell>
          <cell r="AA101">
            <v>8794.2199999999993</v>
          </cell>
          <cell r="AB101">
            <v>192.98</v>
          </cell>
          <cell r="AC101">
            <v>347.38</v>
          </cell>
          <cell r="AD101">
            <v>767.03</v>
          </cell>
          <cell r="AE101">
            <v>220.56</v>
          </cell>
          <cell r="AF101">
            <v>197.92</v>
          </cell>
          <cell r="AG101">
            <v>5513.84</v>
          </cell>
          <cell r="AH101">
            <v>1307.3900000000001</v>
          </cell>
          <cell r="AI101">
            <v>551.38</v>
          </cell>
          <cell r="AJ101">
            <v>110.28</v>
          </cell>
          <cell r="AK101">
            <v>0</v>
          </cell>
          <cell r="AL101">
            <v>7901.37</v>
          </cell>
        </row>
        <row r="102">
          <cell r="A102" t="str">
            <v>00842</v>
          </cell>
          <cell r="B102" t="str">
            <v>Mendez Salcedo Jorge Alberto</v>
          </cell>
          <cell r="C102">
            <v>10440</v>
          </cell>
          <cell r="D102">
            <v>0</v>
          </cell>
          <cell r="E102">
            <v>6989.48</v>
          </cell>
          <cell r="F102">
            <v>0</v>
          </cell>
          <cell r="G102">
            <v>17429.48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2300.7399999999998</v>
          </cell>
          <cell r="N102">
            <v>2300.7399999999998</v>
          </cell>
          <cell r="O102">
            <v>496.99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2797.73</v>
          </cell>
          <cell r="AA102">
            <v>14631.75</v>
          </cell>
          <cell r="AB102">
            <v>333.44</v>
          </cell>
          <cell r="AC102">
            <v>600.20000000000005</v>
          </cell>
          <cell r="AD102">
            <v>995.75</v>
          </cell>
          <cell r="AE102">
            <v>381.08</v>
          </cell>
          <cell r="AF102">
            <v>348.58</v>
          </cell>
          <cell r="AG102">
            <v>9526.9599999999991</v>
          </cell>
          <cell r="AH102">
            <v>1929.39</v>
          </cell>
          <cell r="AI102">
            <v>952.7</v>
          </cell>
          <cell r="AJ102">
            <v>190.54</v>
          </cell>
          <cell r="AK102">
            <v>0</v>
          </cell>
          <cell r="AL102">
            <v>13329.25</v>
          </cell>
        </row>
        <row r="103">
          <cell r="A103" t="str">
            <v>00855</v>
          </cell>
          <cell r="B103" t="str">
            <v>Luna Medrano Cesar Alejandro</v>
          </cell>
          <cell r="C103">
            <v>7500</v>
          </cell>
          <cell r="D103">
            <v>0</v>
          </cell>
          <cell r="E103">
            <v>3055.28</v>
          </cell>
          <cell r="F103">
            <v>0</v>
          </cell>
          <cell r="G103">
            <v>10555.28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934.45</v>
          </cell>
          <cell r="N103">
            <v>934.45</v>
          </cell>
          <cell r="O103">
            <v>274.24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1208.69</v>
          </cell>
          <cell r="AA103">
            <v>9346.59</v>
          </cell>
          <cell r="AB103">
            <v>192.98</v>
          </cell>
          <cell r="AC103">
            <v>347.38</v>
          </cell>
          <cell r="AD103">
            <v>767.03</v>
          </cell>
          <cell r="AE103">
            <v>220.56</v>
          </cell>
          <cell r="AF103">
            <v>211.11</v>
          </cell>
          <cell r="AG103">
            <v>5513.84</v>
          </cell>
          <cell r="AH103">
            <v>1307.3900000000001</v>
          </cell>
          <cell r="AI103">
            <v>551.38</v>
          </cell>
          <cell r="AJ103">
            <v>110.28</v>
          </cell>
          <cell r="AK103">
            <v>0</v>
          </cell>
          <cell r="AL103">
            <v>7914.56</v>
          </cell>
        </row>
        <row r="104">
          <cell r="A104" t="str">
            <v>00861</v>
          </cell>
          <cell r="B104" t="str">
            <v>Cuellar Hernandez Rocio Elizabeth</v>
          </cell>
          <cell r="C104">
            <v>3825.9</v>
          </cell>
          <cell r="D104">
            <v>0</v>
          </cell>
          <cell r="E104">
            <v>1250</v>
          </cell>
          <cell r="F104">
            <v>0</v>
          </cell>
          <cell r="G104">
            <v>5075.8999999999996</v>
          </cell>
          <cell r="H104">
            <v>0</v>
          </cell>
          <cell r="I104">
            <v>0</v>
          </cell>
          <cell r="J104">
            <v>0</v>
          </cell>
          <cell r="K104">
            <v>-324.87</v>
          </cell>
          <cell r="L104">
            <v>-106.06</v>
          </cell>
          <cell r="M104">
            <v>326.64999999999998</v>
          </cell>
          <cell r="N104">
            <v>107.83</v>
          </cell>
          <cell r="O104">
            <v>0</v>
          </cell>
          <cell r="P104">
            <v>0</v>
          </cell>
          <cell r="Q104">
            <v>0</v>
          </cell>
          <cell r="R104">
            <v>77.17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78.94</v>
          </cell>
          <cell r="AA104">
            <v>4996.96</v>
          </cell>
          <cell r="AB104">
            <v>105.05</v>
          </cell>
          <cell r="AC104">
            <v>189.1</v>
          </cell>
          <cell r="AD104">
            <v>656.83</v>
          </cell>
          <cell r="AE104">
            <v>88.47</v>
          </cell>
          <cell r="AF104">
            <v>101.52</v>
          </cell>
          <cell r="AG104">
            <v>2211.71</v>
          </cell>
          <cell r="AH104">
            <v>950.98</v>
          </cell>
          <cell r="AI104">
            <v>221.17</v>
          </cell>
          <cell r="AJ104">
            <v>44.23</v>
          </cell>
          <cell r="AK104">
            <v>0</v>
          </cell>
          <cell r="AL104">
            <v>3618.08</v>
          </cell>
        </row>
        <row r="105">
          <cell r="A105" t="str">
            <v>00862</v>
          </cell>
          <cell r="B105" t="str">
            <v>Ortiz Gallardo Yuri Ernestina</v>
          </cell>
          <cell r="C105">
            <v>3825.9</v>
          </cell>
          <cell r="D105">
            <v>0</v>
          </cell>
          <cell r="E105">
            <v>1250</v>
          </cell>
          <cell r="F105">
            <v>0</v>
          </cell>
          <cell r="G105">
            <v>5075.8999999999996</v>
          </cell>
          <cell r="H105">
            <v>0</v>
          </cell>
          <cell r="I105">
            <v>0</v>
          </cell>
          <cell r="J105">
            <v>0</v>
          </cell>
          <cell r="K105">
            <v>-324.87</v>
          </cell>
          <cell r="L105">
            <v>-106.06</v>
          </cell>
          <cell r="M105">
            <v>326.64999999999998</v>
          </cell>
          <cell r="N105">
            <v>107.83</v>
          </cell>
          <cell r="O105">
            <v>0</v>
          </cell>
          <cell r="P105">
            <v>2000</v>
          </cell>
          <cell r="Q105">
            <v>0</v>
          </cell>
          <cell r="R105">
            <v>77.17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2078.94</v>
          </cell>
          <cell r="AA105">
            <v>2996.96</v>
          </cell>
          <cell r="AB105">
            <v>105.05</v>
          </cell>
          <cell r="AC105">
            <v>189.1</v>
          </cell>
          <cell r="AD105">
            <v>656.83</v>
          </cell>
          <cell r="AE105">
            <v>88.47</v>
          </cell>
          <cell r="AF105">
            <v>101.52</v>
          </cell>
          <cell r="AG105">
            <v>2211.71</v>
          </cell>
          <cell r="AH105">
            <v>950.98</v>
          </cell>
          <cell r="AI105">
            <v>221.17</v>
          </cell>
          <cell r="AJ105">
            <v>44.23</v>
          </cell>
          <cell r="AK105">
            <v>0</v>
          </cell>
          <cell r="AL105">
            <v>3618.08</v>
          </cell>
        </row>
        <row r="106">
          <cell r="A106" t="str">
            <v>00863</v>
          </cell>
          <cell r="B106" t="str">
            <v>Larios Calvario Manuel</v>
          </cell>
          <cell r="C106">
            <v>6999.9</v>
          </cell>
          <cell r="D106">
            <v>0</v>
          </cell>
          <cell r="E106">
            <v>1476.42</v>
          </cell>
          <cell r="F106">
            <v>0</v>
          </cell>
          <cell r="G106">
            <v>8476.32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651.86</v>
          </cell>
          <cell r="N106">
            <v>651.86</v>
          </cell>
          <cell r="O106">
            <v>233.11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884.97</v>
          </cell>
          <cell r="AA106">
            <v>7591.35</v>
          </cell>
          <cell r="AB106">
            <v>167.04</v>
          </cell>
          <cell r="AC106">
            <v>300.68</v>
          </cell>
          <cell r="AD106">
            <v>724.76</v>
          </cell>
          <cell r="AE106">
            <v>190.9</v>
          </cell>
          <cell r="AF106">
            <v>169.52</v>
          </cell>
          <cell r="AG106">
            <v>4772.7</v>
          </cell>
          <cell r="AH106">
            <v>1192.48</v>
          </cell>
          <cell r="AI106">
            <v>477.26</v>
          </cell>
          <cell r="AJ106">
            <v>95.46</v>
          </cell>
          <cell r="AK106">
            <v>0</v>
          </cell>
          <cell r="AL106">
            <v>6898.32</v>
          </cell>
        </row>
        <row r="107">
          <cell r="A107" t="str">
            <v>00879</v>
          </cell>
          <cell r="B107" t="str">
            <v>Santana Aguilar Maria Felix</v>
          </cell>
          <cell r="C107">
            <v>7500</v>
          </cell>
          <cell r="D107">
            <v>0</v>
          </cell>
          <cell r="E107">
            <v>2395.58</v>
          </cell>
          <cell r="F107">
            <v>0</v>
          </cell>
          <cell r="G107">
            <v>9895.58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827.12</v>
          </cell>
          <cell r="N107">
            <v>827.12</v>
          </cell>
          <cell r="O107">
            <v>274.24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1101.3599999999999</v>
          </cell>
          <cell r="AA107">
            <v>8794.2199999999993</v>
          </cell>
          <cell r="AB107">
            <v>192.98</v>
          </cell>
          <cell r="AC107">
            <v>347.38</v>
          </cell>
          <cell r="AD107">
            <v>767.03</v>
          </cell>
          <cell r="AE107">
            <v>220.56</v>
          </cell>
          <cell r="AF107">
            <v>197.92</v>
          </cell>
          <cell r="AG107">
            <v>5513.84</v>
          </cell>
          <cell r="AH107">
            <v>1307.3900000000001</v>
          </cell>
          <cell r="AI107">
            <v>551.38</v>
          </cell>
          <cell r="AJ107">
            <v>110.28</v>
          </cell>
          <cell r="AK107">
            <v>0</v>
          </cell>
          <cell r="AL107">
            <v>7901.37</v>
          </cell>
        </row>
        <row r="108">
          <cell r="A108" t="str">
            <v>Total Depto</v>
          </cell>
          <cell r="C108" t="str">
            <v xml:space="preserve">  -----------------------</v>
          </cell>
          <cell r="D108" t="str">
            <v xml:space="preserve">  -----------------------</v>
          </cell>
          <cell r="E108" t="str">
            <v xml:space="preserve">  -----------------------</v>
          </cell>
          <cell r="F108" t="str">
            <v xml:space="preserve">  -----------------------</v>
          </cell>
          <cell r="G108" t="str">
            <v xml:space="preserve">  -----------------------</v>
          </cell>
          <cell r="H108" t="str">
            <v xml:space="preserve">  -----------------------</v>
          </cell>
          <cell r="I108" t="str">
            <v xml:space="preserve">  -----------------------</v>
          </cell>
          <cell r="J108" t="str">
            <v xml:space="preserve">  -----------------------</v>
          </cell>
          <cell r="K108" t="str">
            <v xml:space="preserve">  -----------------------</v>
          </cell>
          <cell r="L108" t="str">
            <v xml:space="preserve">  -----------------------</v>
          </cell>
          <cell r="M108" t="str">
            <v xml:space="preserve">  -----------------------</v>
          </cell>
          <cell r="N108" t="str">
            <v xml:space="preserve">  -----------------------</v>
          </cell>
          <cell r="O108" t="str">
            <v xml:space="preserve">  -----------------------</v>
          </cell>
          <cell r="P108" t="str">
            <v xml:space="preserve">  -----------------------</v>
          </cell>
          <cell r="Q108" t="str">
            <v xml:space="preserve">  -----------------------</v>
          </cell>
          <cell r="R108" t="str">
            <v xml:space="preserve">  -----------------------</v>
          </cell>
          <cell r="S108" t="str">
            <v xml:space="preserve">  -----------------------</v>
          </cell>
          <cell r="T108" t="str">
            <v xml:space="preserve">  -----------------------</v>
          </cell>
          <cell r="U108" t="str">
            <v xml:space="preserve">  -----------------------</v>
          </cell>
          <cell r="V108" t="str">
            <v xml:space="preserve">  -----------------------</v>
          </cell>
          <cell r="W108" t="str">
            <v xml:space="preserve">  -----------------------</v>
          </cell>
          <cell r="X108" t="str">
            <v xml:space="preserve">  -----------------------</v>
          </cell>
          <cell r="Y108" t="str">
            <v xml:space="preserve">  -----------------------</v>
          </cell>
          <cell r="Z108" t="str">
            <v xml:space="preserve">  -----------------------</v>
          </cell>
          <cell r="AA108" t="str">
            <v xml:space="preserve">  -----------------------</v>
          </cell>
          <cell r="AB108" t="str">
            <v xml:space="preserve">  -----------------------</v>
          </cell>
          <cell r="AC108" t="str">
            <v xml:space="preserve">  -----------------------</v>
          </cell>
          <cell r="AD108" t="str">
            <v xml:space="preserve">  -----------------------</v>
          </cell>
          <cell r="AE108" t="str">
            <v xml:space="preserve">  -----------------------</v>
          </cell>
          <cell r="AF108" t="str">
            <v xml:space="preserve">  -----------------------</v>
          </cell>
          <cell r="AG108" t="str">
            <v xml:space="preserve">  -----------------------</v>
          </cell>
          <cell r="AH108" t="str">
            <v xml:space="preserve">  -----------------------</v>
          </cell>
          <cell r="AI108" t="str">
            <v xml:space="preserve">  -----------------------</v>
          </cell>
          <cell r="AJ108" t="str">
            <v xml:space="preserve">  -----------------------</v>
          </cell>
          <cell r="AK108" t="str">
            <v xml:space="preserve">  -----------------------</v>
          </cell>
          <cell r="AL108" t="str">
            <v xml:space="preserve">  -----------------------</v>
          </cell>
        </row>
        <row r="109">
          <cell r="C109">
            <v>145304.4</v>
          </cell>
          <cell r="D109">
            <v>0</v>
          </cell>
          <cell r="E109">
            <v>25106.16</v>
          </cell>
          <cell r="F109">
            <v>0</v>
          </cell>
          <cell r="G109">
            <v>170410.56</v>
          </cell>
          <cell r="H109">
            <v>0</v>
          </cell>
          <cell r="I109">
            <v>9202.66</v>
          </cell>
          <cell r="J109">
            <v>4740.3100000000004</v>
          </cell>
          <cell r="K109">
            <v>-2034.03</v>
          </cell>
          <cell r="L109">
            <v>-212.12</v>
          </cell>
          <cell r="M109">
            <v>15904.54</v>
          </cell>
          <cell r="N109">
            <v>14082.61</v>
          </cell>
          <cell r="O109">
            <v>4433.58</v>
          </cell>
          <cell r="P109">
            <v>3500</v>
          </cell>
          <cell r="Q109">
            <v>0</v>
          </cell>
          <cell r="R109">
            <v>154.34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503.33</v>
          </cell>
          <cell r="Y109">
            <v>0</v>
          </cell>
          <cell r="Z109">
            <v>36404.71</v>
          </cell>
          <cell r="AA109">
            <v>134005.85</v>
          </cell>
          <cell r="AB109">
            <v>3309.9</v>
          </cell>
          <cell r="AC109">
            <v>5957.86</v>
          </cell>
          <cell r="AD109">
            <v>13678.57</v>
          </cell>
          <cell r="AE109">
            <v>3719.58</v>
          </cell>
          <cell r="AF109">
            <v>3408.23</v>
          </cell>
          <cell r="AG109">
            <v>92988.800000000003</v>
          </cell>
          <cell r="AH109">
            <v>22946.33</v>
          </cell>
          <cell r="AI109">
            <v>9298.84</v>
          </cell>
          <cell r="AJ109">
            <v>1859.8</v>
          </cell>
          <cell r="AK109">
            <v>0</v>
          </cell>
          <cell r="AL109">
            <v>134221.57999999999</v>
          </cell>
        </row>
        <row r="111">
          <cell r="A111" t="str">
            <v>Departamento 4109 CDE SECRETARIA DE COMUNICACION SOCIAL</v>
          </cell>
        </row>
        <row r="112">
          <cell r="A112" t="str">
            <v>00005</v>
          </cell>
          <cell r="B112" t="str">
            <v>Contreras García Lucila</v>
          </cell>
          <cell r="C112">
            <v>14409</v>
          </cell>
          <cell r="D112">
            <v>0</v>
          </cell>
          <cell r="E112">
            <v>0</v>
          </cell>
          <cell r="F112">
            <v>0</v>
          </cell>
          <cell r="G112">
            <v>14409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1655.56</v>
          </cell>
          <cell r="N112">
            <v>1655.56</v>
          </cell>
          <cell r="O112">
            <v>430.53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2086.09</v>
          </cell>
          <cell r="AA112">
            <v>12322.91</v>
          </cell>
          <cell r="AB112">
            <v>291.54000000000002</v>
          </cell>
          <cell r="AC112">
            <v>524.78</v>
          </cell>
          <cell r="AD112">
            <v>927.52</v>
          </cell>
          <cell r="AE112">
            <v>333.2</v>
          </cell>
          <cell r="AF112">
            <v>288.18</v>
          </cell>
          <cell r="AG112">
            <v>8329.7999999999993</v>
          </cell>
          <cell r="AH112">
            <v>1743.84</v>
          </cell>
          <cell r="AI112">
            <v>832.98</v>
          </cell>
          <cell r="AJ112">
            <v>166.6</v>
          </cell>
          <cell r="AK112">
            <v>0</v>
          </cell>
          <cell r="AL112">
            <v>11694.6</v>
          </cell>
        </row>
        <row r="113">
          <cell r="A113" t="str">
            <v>00869</v>
          </cell>
          <cell r="B113" t="str">
            <v>Resendiz Mora Martha Dolores</v>
          </cell>
          <cell r="C113">
            <v>14250</v>
          </cell>
          <cell r="D113">
            <v>0</v>
          </cell>
          <cell r="E113">
            <v>9537.56</v>
          </cell>
          <cell r="F113">
            <v>0</v>
          </cell>
          <cell r="G113">
            <v>23787.56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3658.82</v>
          </cell>
          <cell r="N113">
            <v>3658.82</v>
          </cell>
          <cell r="O113">
            <v>714.76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4373.58</v>
          </cell>
          <cell r="AA113">
            <v>19413.98</v>
          </cell>
          <cell r="AB113">
            <v>470.78</v>
          </cell>
          <cell r="AC113">
            <v>847.42</v>
          </cell>
          <cell r="AD113">
            <v>1219.45</v>
          </cell>
          <cell r="AE113">
            <v>538.04</v>
          </cell>
          <cell r="AF113">
            <v>475.76</v>
          </cell>
          <cell r="AG113">
            <v>13451.1</v>
          </cell>
          <cell r="AH113">
            <v>2537.65</v>
          </cell>
          <cell r="AI113">
            <v>1345.12</v>
          </cell>
          <cell r="AJ113">
            <v>269.02</v>
          </cell>
          <cell r="AK113">
            <v>0</v>
          </cell>
          <cell r="AL113">
            <v>18616.689999999999</v>
          </cell>
        </row>
        <row r="114">
          <cell r="A114" t="str">
            <v>00891</v>
          </cell>
          <cell r="B114" t="str">
            <v>Anguiano Santiago Jorge Alejandro</v>
          </cell>
          <cell r="C114">
            <v>1050</v>
          </cell>
          <cell r="D114">
            <v>0</v>
          </cell>
          <cell r="E114">
            <v>3450</v>
          </cell>
          <cell r="F114">
            <v>0</v>
          </cell>
          <cell r="G114">
            <v>4500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354.41</v>
          </cell>
          <cell r="N114">
            <v>354.41</v>
          </cell>
          <cell r="O114">
            <v>61.79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416.2</v>
          </cell>
          <cell r="AA114">
            <v>4083.8</v>
          </cell>
          <cell r="AB114">
            <v>45.53</v>
          </cell>
          <cell r="AC114">
            <v>81.95</v>
          </cell>
          <cell r="AD114">
            <v>319.77</v>
          </cell>
          <cell r="AE114">
            <v>52.03</v>
          </cell>
          <cell r="AF114">
            <v>90</v>
          </cell>
          <cell r="AG114">
            <v>1300.73</v>
          </cell>
          <cell r="AH114">
            <v>447.25</v>
          </cell>
          <cell r="AI114">
            <v>130.07</v>
          </cell>
          <cell r="AJ114">
            <v>26.01</v>
          </cell>
          <cell r="AK114">
            <v>0</v>
          </cell>
          <cell r="AL114">
            <v>2046.09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</row>
        <row r="116">
          <cell r="C116">
            <v>29709</v>
          </cell>
          <cell r="D116">
            <v>0</v>
          </cell>
          <cell r="E116">
            <v>12987.56</v>
          </cell>
          <cell r="F116">
            <v>0</v>
          </cell>
          <cell r="G116">
            <v>42696.56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5668.79</v>
          </cell>
          <cell r="N116">
            <v>5668.79</v>
          </cell>
          <cell r="O116">
            <v>1207.08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6875.87</v>
          </cell>
          <cell r="AA116">
            <v>35820.69</v>
          </cell>
          <cell r="AB116">
            <v>807.85</v>
          </cell>
          <cell r="AC116">
            <v>1454.15</v>
          </cell>
          <cell r="AD116">
            <v>2466.7399999999998</v>
          </cell>
          <cell r="AE116">
            <v>923.27</v>
          </cell>
          <cell r="AF116">
            <v>853.94</v>
          </cell>
          <cell r="AG116">
            <v>23081.63</v>
          </cell>
          <cell r="AH116">
            <v>4728.74</v>
          </cell>
          <cell r="AI116">
            <v>2308.17</v>
          </cell>
          <cell r="AJ116">
            <v>461.63</v>
          </cell>
          <cell r="AK116">
            <v>0</v>
          </cell>
          <cell r="AL116">
            <v>32357.38</v>
          </cell>
        </row>
        <row r="118">
          <cell r="A118" t="str">
            <v>Departamento 4112 CDE SECRETARIA TECNICA DEL CPE</v>
          </cell>
        </row>
        <row r="119">
          <cell r="A119" t="str">
            <v>00864</v>
          </cell>
          <cell r="B119" t="str">
            <v>Gonzalez Ramirez Miriam Noemi</v>
          </cell>
          <cell r="C119">
            <v>6000</v>
          </cell>
          <cell r="D119">
            <v>0</v>
          </cell>
          <cell r="E119">
            <v>2139.6999999999998</v>
          </cell>
          <cell r="F119">
            <v>0</v>
          </cell>
          <cell r="G119">
            <v>8139.7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615.22</v>
          </cell>
          <cell r="N119">
            <v>615.22</v>
          </cell>
          <cell r="O119">
            <v>219.13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834.35</v>
          </cell>
          <cell r="AA119">
            <v>7305.35</v>
          </cell>
          <cell r="AB119">
            <v>158.22</v>
          </cell>
          <cell r="AC119">
            <v>284.82</v>
          </cell>
          <cell r="AD119">
            <v>710.42</v>
          </cell>
          <cell r="AE119">
            <v>180.84</v>
          </cell>
          <cell r="AF119">
            <v>162.80000000000001</v>
          </cell>
          <cell r="AG119">
            <v>4520.84</v>
          </cell>
          <cell r="AH119">
            <v>1153.46</v>
          </cell>
          <cell r="AI119">
            <v>452.08</v>
          </cell>
          <cell r="AJ119">
            <v>90.42</v>
          </cell>
          <cell r="AK119">
            <v>0</v>
          </cell>
          <cell r="AL119">
            <v>6560.44</v>
          </cell>
        </row>
        <row r="120">
          <cell r="A120" t="str">
            <v>00868</v>
          </cell>
          <cell r="B120" t="str">
            <v>Lopez Samano Claudia</v>
          </cell>
          <cell r="C120">
            <v>6000</v>
          </cell>
          <cell r="D120">
            <v>0</v>
          </cell>
          <cell r="E120">
            <v>2139.6999999999998</v>
          </cell>
          <cell r="F120">
            <v>0</v>
          </cell>
          <cell r="G120">
            <v>8139.7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615.22</v>
          </cell>
          <cell r="N120">
            <v>615.22</v>
          </cell>
          <cell r="O120">
            <v>219.13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834.35</v>
          </cell>
          <cell r="AA120">
            <v>7305.35</v>
          </cell>
          <cell r="AB120">
            <v>158.22</v>
          </cell>
          <cell r="AC120">
            <v>284.82</v>
          </cell>
          <cell r="AD120">
            <v>710.42</v>
          </cell>
          <cell r="AE120">
            <v>180.84</v>
          </cell>
          <cell r="AF120">
            <v>162.80000000000001</v>
          </cell>
          <cell r="AG120">
            <v>4520.84</v>
          </cell>
          <cell r="AH120">
            <v>1153.46</v>
          </cell>
          <cell r="AI120">
            <v>452.08</v>
          </cell>
          <cell r="AJ120">
            <v>90.42</v>
          </cell>
          <cell r="AK120">
            <v>0</v>
          </cell>
          <cell r="AL120">
            <v>6560.44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</row>
        <row r="122">
          <cell r="C122">
            <v>12000</v>
          </cell>
          <cell r="D122">
            <v>0</v>
          </cell>
          <cell r="E122">
            <v>4279.3999999999996</v>
          </cell>
          <cell r="F122">
            <v>0</v>
          </cell>
          <cell r="G122">
            <v>16279.4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1230.44</v>
          </cell>
          <cell r="N122">
            <v>1230.44</v>
          </cell>
          <cell r="O122">
            <v>438.26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1668.7</v>
          </cell>
          <cell r="AA122">
            <v>14610.7</v>
          </cell>
          <cell r="AB122">
            <v>316.44</v>
          </cell>
          <cell r="AC122">
            <v>569.64</v>
          </cell>
          <cell r="AD122">
            <v>1420.84</v>
          </cell>
          <cell r="AE122">
            <v>361.68</v>
          </cell>
          <cell r="AF122">
            <v>325.60000000000002</v>
          </cell>
          <cell r="AG122">
            <v>9041.68</v>
          </cell>
          <cell r="AH122">
            <v>2306.92</v>
          </cell>
          <cell r="AI122">
            <v>904.16</v>
          </cell>
          <cell r="AJ122">
            <v>180.84</v>
          </cell>
          <cell r="AK122">
            <v>0</v>
          </cell>
          <cell r="AL122">
            <v>13120.88</v>
          </cell>
        </row>
        <row r="124">
          <cell r="A124" t="str">
            <v>Departamento 4117 CDE COMISION DE JUSTICIA PARTIDARIA</v>
          </cell>
        </row>
        <row r="125">
          <cell r="A125" t="str">
            <v>00071</v>
          </cell>
          <cell r="B125" t="str">
            <v>Huerta Gomez Elizabeth</v>
          </cell>
          <cell r="C125">
            <v>10906.25</v>
          </cell>
          <cell r="D125">
            <v>2181.25</v>
          </cell>
          <cell r="E125">
            <v>0</v>
          </cell>
          <cell r="F125">
            <v>0</v>
          </cell>
          <cell r="G125">
            <v>13087.5</v>
          </cell>
          <cell r="H125">
            <v>0</v>
          </cell>
          <cell r="I125">
            <v>0</v>
          </cell>
          <cell r="J125">
            <v>3569.52</v>
          </cell>
          <cell r="K125">
            <v>0</v>
          </cell>
          <cell r="L125">
            <v>0</v>
          </cell>
          <cell r="M125">
            <v>1377.34</v>
          </cell>
          <cell r="N125">
            <v>1377.34</v>
          </cell>
          <cell r="O125">
            <v>388.14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100</v>
          </cell>
          <cell r="Y125">
            <v>0</v>
          </cell>
          <cell r="Z125">
            <v>5435</v>
          </cell>
          <cell r="AA125">
            <v>7652.5</v>
          </cell>
          <cell r="AB125">
            <v>264.8</v>
          </cell>
          <cell r="AC125">
            <v>476.64</v>
          </cell>
          <cell r="AD125">
            <v>883.97</v>
          </cell>
          <cell r="AE125">
            <v>302.64</v>
          </cell>
          <cell r="AF125">
            <v>261.76</v>
          </cell>
          <cell r="AG125">
            <v>7565.84</v>
          </cell>
          <cell r="AH125">
            <v>1625.41</v>
          </cell>
          <cell r="AI125">
            <v>756.58</v>
          </cell>
          <cell r="AJ125">
            <v>151.32</v>
          </cell>
          <cell r="AK125">
            <v>0</v>
          </cell>
          <cell r="AL125">
            <v>10663.55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</row>
        <row r="127">
          <cell r="C127">
            <v>10906.25</v>
          </cell>
          <cell r="D127">
            <v>2181.25</v>
          </cell>
          <cell r="E127">
            <v>0</v>
          </cell>
          <cell r="F127">
            <v>0</v>
          </cell>
          <cell r="G127">
            <v>13087.5</v>
          </cell>
          <cell r="H127">
            <v>0</v>
          </cell>
          <cell r="I127">
            <v>0</v>
          </cell>
          <cell r="J127">
            <v>3569.52</v>
          </cell>
          <cell r="K127">
            <v>0</v>
          </cell>
          <cell r="L127">
            <v>0</v>
          </cell>
          <cell r="M127">
            <v>1377.34</v>
          </cell>
          <cell r="N127">
            <v>1377.34</v>
          </cell>
          <cell r="O127">
            <v>388.14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100</v>
          </cell>
          <cell r="Y127">
            <v>0</v>
          </cell>
          <cell r="Z127">
            <v>5435</v>
          </cell>
          <cell r="AA127">
            <v>7652.5</v>
          </cell>
          <cell r="AB127">
            <v>264.8</v>
          </cell>
          <cell r="AC127">
            <v>476.64</v>
          </cell>
          <cell r="AD127">
            <v>883.97</v>
          </cell>
          <cell r="AE127">
            <v>302.64</v>
          </cell>
          <cell r="AF127">
            <v>261.76</v>
          </cell>
          <cell r="AG127">
            <v>7565.84</v>
          </cell>
          <cell r="AH127">
            <v>1625.41</v>
          </cell>
          <cell r="AI127">
            <v>756.58</v>
          </cell>
          <cell r="AJ127">
            <v>151.32</v>
          </cell>
          <cell r="AK127">
            <v>0</v>
          </cell>
          <cell r="AL127">
            <v>10663.55</v>
          </cell>
        </row>
        <row r="129">
          <cell r="A129" t="str">
            <v>Departamento 4118 CDE COMISION ESTATAL DE PROCESOS INTERN</v>
          </cell>
        </row>
        <row r="130">
          <cell r="A130" t="str">
            <v>00042</v>
          </cell>
          <cell r="B130" t="str">
            <v>Muciño Velazquez Erika Viviana</v>
          </cell>
          <cell r="C130">
            <v>9800.7000000000007</v>
          </cell>
          <cell r="D130">
            <v>0</v>
          </cell>
          <cell r="E130">
            <v>0</v>
          </cell>
          <cell r="F130">
            <v>0</v>
          </cell>
          <cell r="G130">
            <v>9800.7000000000007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811.94</v>
          </cell>
          <cell r="N130">
            <v>811.94</v>
          </cell>
          <cell r="O130">
            <v>282.67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1094.6099999999999</v>
          </cell>
          <cell r="AA130">
            <v>8706.09</v>
          </cell>
          <cell r="AB130">
            <v>198.3</v>
          </cell>
          <cell r="AC130">
            <v>356.94</v>
          </cell>
          <cell r="AD130">
            <v>775.67</v>
          </cell>
          <cell r="AE130">
            <v>226.64</v>
          </cell>
          <cell r="AF130">
            <v>196.02</v>
          </cell>
          <cell r="AG130">
            <v>5665.8</v>
          </cell>
          <cell r="AH130">
            <v>1330.91</v>
          </cell>
          <cell r="AI130">
            <v>566.58000000000004</v>
          </cell>
          <cell r="AJ130">
            <v>113.32</v>
          </cell>
          <cell r="AK130">
            <v>0</v>
          </cell>
          <cell r="AL130">
            <v>8099.27</v>
          </cell>
        </row>
        <row r="131">
          <cell r="A131" t="str">
            <v>00856</v>
          </cell>
          <cell r="B131" t="str">
            <v>Iñiguez Ibarra Gustavo</v>
          </cell>
          <cell r="C131">
            <v>9990</v>
          </cell>
          <cell r="D131">
            <v>0</v>
          </cell>
          <cell r="E131">
            <v>1120.74</v>
          </cell>
          <cell r="F131">
            <v>0</v>
          </cell>
          <cell r="G131">
            <v>11110.74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1023.1</v>
          </cell>
          <cell r="N131">
            <v>1023.1</v>
          </cell>
          <cell r="O131">
            <v>319.33999999999997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1342.44</v>
          </cell>
          <cell r="AA131">
            <v>9768.2999999999993</v>
          </cell>
          <cell r="AB131">
            <v>221.42</v>
          </cell>
          <cell r="AC131">
            <v>398.56</v>
          </cell>
          <cell r="AD131">
            <v>813.32</v>
          </cell>
          <cell r="AE131">
            <v>253.06</v>
          </cell>
          <cell r="AF131">
            <v>222.22</v>
          </cell>
          <cell r="AG131">
            <v>6326.4</v>
          </cell>
          <cell r="AH131">
            <v>1433.3</v>
          </cell>
          <cell r="AI131">
            <v>632.64</v>
          </cell>
          <cell r="AJ131">
            <v>126.52</v>
          </cell>
          <cell r="AK131">
            <v>0</v>
          </cell>
          <cell r="AL131">
            <v>8994.14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</row>
        <row r="133">
          <cell r="C133">
            <v>19790.7</v>
          </cell>
          <cell r="D133">
            <v>0</v>
          </cell>
          <cell r="E133">
            <v>1120.74</v>
          </cell>
          <cell r="F133">
            <v>0</v>
          </cell>
          <cell r="G133">
            <v>20911.439999999999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1835.04</v>
          </cell>
          <cell r="N133">
            <v>1835.04</v>
          </cell>
          <cell r="O133">
            <v>602.01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2437.0500000000002</v>
          </cell>
          <cell r="AA133">
            <v>18474.39</v>
          </cell>
          <cell r="AB133">
            <v>419.72</v>
          </cell>
          <cell r="AC133">
            <v>755.5</v>
          </cell>
          <cell r="AD133">
            <v>1588.99</v>
          </cell>
          <cell r="AE133">
            <v>479.7</v>
          </cell>
          <cell r="AF133">
            <v>418.24</v>
          </cell>
          <cell r="AG133">
            <v>11992.2</v>
          </cell>
          <cell r="AH133">
            <v>2764.21</v>
          </cell>
          <cell r="AI133">
            <v>1199.22</v>
          </cell>
          <cell r="AJ133">
            <v>239.84</v>
          </cell>
          <cell r="AK133">
            <v>0</v>
          </cell>
          <cell r="AL133">
            <v>17093.41</v>
          </cell>
        </row>
        <row r="135">
          <cell r="A135" t="str">
            <v>Departamento 4123 CDE SECRETARIA DE ATENCION P DISCAPACIDA</v>
          </cell>
        </row>
        <row r="136">
          <cell r="A136" t="str">
            <v>00276</v>
          </cell>
          <cell r="B136" t="str">
            <v>Mata Avila Jesus</v>
          </cell>
          <cell r="C136">
            <v>10275</v>
          </cell>
          <cell r="D136">
            <v>0</v>
          </cell>
          <cell r="E136">
            <v>0</v>
          </cell>
          <cell r="F136">
            <v>0</v>
          </cell>
          <cell r="G136">
            <v>10275</v>
          </cell>
          <cell r="H136">
            <v>0</v>
          </cell>
          <cell r="I136">
            <v>1233.03</v>
          </cell>
          <cell r="J136">
            <v>0</v>
          </cell>
          <cell r="K136">
            <v>0</v>
          </cell>
          <cell r="L136">
            <v>0</v>
          </cell>
          <cell r="M136">
            <v>887.84</v>
          </cell>
          <cell r="N136">
            <v>887.84</v>
          </cell>
          <cell r="O136">
            <v>297.93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50</v>
          </cell>
          <cell r="Y136">
            <v>0</v>
          </cell>
          <cell r="Z136">
            <v>2468.8000000000002</v>
          </cell>
          <cell r="AA136">
            <v>7806.2</v>
          </cell>
          <cell r="AB136">
            <v>207.9</v>
          </cell>
          <cell r="AC136">
            <v>374.22</v>
          </cell>
          <cell r="AD136">
            <v>791.3</v>
          </cell>
          <cell r="AE136">
            <v>237.6</v>
          </cell>
          <cell r="AF136">
            <v>205.5</v>
          </cell>
          <cell r="AG136">
            <v>5940</v>
          </cell>
          <cell r="AH136">
            <v>1373.42</v>
          </cell>
          <cell r="AI136">
            <v>594</v>
          </cell>
          <cell r="AJ136">
            <v>118.8</v>
          </cell>
          <cell r="AK136">
            <v>0</v>
          </cell>
          <cell r="AL136">
            <v>8469.32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</row>
        <row r="138">
          <cell r="C138">
            <v>10275</v>
          </cell>
          <cell r="D138">
            <v>0</v>
          </cell>
          <cell r="E138">
            <v>0</v>
          </cell>
          <cell r="F138">
            <v>0</v>
          </cell>
          <cell r="G138">
            <v>10275</v>
          </cell>
          <cell r="H138">
            <v>0</v>
          </cell>
          <cell r="I138">
            <v>1233.03</v>
          </cell>
          <cell r="J138">
            <v>0</v>
          </cell>
          <cell r="K138">
            <v>0</v>
          </cell>
          <cell r="L138">
            <v>0</v>
          </cell>
          <cell r="M138">
            <v>887.84</v>
          </cell>
          <cell r="N138">
            <v>887.84</v>
          </cell>
          <cell r="O138">
            <v>297.93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50</v>
          </cell>
          <cell r="Y138">
            <v>0</v>
          </cell>
          <cell r="Z138">
            <v>2468.8000000000002</v>
          </cell>
          <cell r="AA138">
            <v>7806.2</v>
          </cell>
          <cell r="AB138">
            <v>207.9</v>
          </cell>
          <cell r="AC138">
            <v>374.22</v>
          </cell>
          <cell r="AD138">
            <v>791.3</v>
          </cell>
          <cell r="AE138">
            <v>237.6</v>
          </cell>
          <cell r="AF138">
            <v>205.5</v>
          </cell>
          <cell r="AG138">
            <v>5940</v>
          </cell>
          <cell r="AH138">
            <v>1373.42</v>
          </cell>
          <cell r="AI138">
            <v>594</v>
          </cell>
          <cell r="AJ138">
            <v>118.8</v>
          </cell>
          <cell r="AK138">
            <v>0</v>
          </cell>
          <cell r="AL138">
            <v>8469.32</v>
          </cell>
        </row>
        <row r="140">
          <cell r="A140" t="str">
            <v>Departamento 4221 COM MUN TONALA</v>
          </cell>
        </row>
        <row r="141">
          <cell r="A141" t="str">
            <v>00848</v>
          </cell>
          <cell r="B141" t="str">
            <v>Rivas Padilla Margarita</v>
          </cell>
          <cell r="C141">
            <v>9999.9</v>
          </cell>
          <cell r="D141">
            <v>0</v>
          </cell>
          <cell r="E141">
            <v>6603.04</v>
          </cell>
          <cell r="F141">
            <v>0</v>
          </cell>
          <cell r="G141">
            <v>16602.939999999999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2124.1799999999998</v>
          </cell>
          <cell r="N141">
            <v>2124.1799999999998</v>
          </cell>
          <cell r="O141">
            <v>469.32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2593.5</v>
          </cell>
          <cell r="AA141">
            <v>14009.44</v>
          </cell>
          <cell r="AB141">
            <v>316</v>
          </cell>
          <cell r="AC141">
            <v>568.78</v>
          </cell>
          <cell r="AD141">
            <v>967.35</v>
          </cell>
          <cell r="AE141">
            <v>361.14</v>
          </cell>
          <cell r="AF141">
            <v>332.06</v>
          </cell>
          <cell r="AG141">
            <v>9028.36</v>
          </cell>
          <cell r="AH141">
            <v>1852.13</v>
          </cell>
          <cell r="AI141">
            <v>902.84</v>
          </cell>
          <cell r="AJ141">
            <v>180.56</v>
          </cell>
          <cell r="AK141">
            <v>0</v>
          </cell>
          <cell r="AL141">
            <v>12657.09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</row>
        <row r="143">
          <cell r="C143">
            <v>9999.9</v>
          </cell>
          <cell r="D143">
            <v>0</v>
          </cell>
          <cell r="E143">
            <v>6603.04</v>
          </cell>
          <cell r="F143">
            <v>0</v>
          </cell>
          <cell r="G143">
            <v>16602.939999999999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2124.1799999999998</v>
          </cell>
          <cell r="N143">
            <v>2124.1799999999998</v>
          </cell>
          <cell r="O143">
            <v>469.32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2593.5</v>
          </cell>
          <cell r="AA143">
            <v>14009.44</v>
          </cell>
          <cell r="AB143">
            <v>316</v>
          </cell>
          <cell r="AC143">
            <v>568.78</v>
          </cell>
          <cell r="AD143">
            <v>967.35</v>
          </cell>
          <cell r="AE143">
            <v>361.14</v>
          </cell>
          <cell r="AF143">
            <v>332.06</v>
          </cell>
          <cell r="AG143">
            <v>9028.36</v>
          </cell>
          <cell r="AH143">
            <v>1852.13</v>
          </cell>
          <cell r="AI143">
            <v>902.84</v>
          </cell>
          <cell r="AJ143">
            <v>180.56</v>
          </cell>
          <cell r="AK143">
            <v>0</v>
          </cell>
          <cell r="AL143">
            <v>12657.09</v>
          </cell>
        </row>
        <row r="145">
          <cell r="A145" t="str">
            <v>Departamento 4301 SECT MOVIMIENTO TERRITORIAL</v>
          </cell>
        </row>
        <row r="146">
          <cell r="A146" t="str">
            <v>00015</v>
          </cell>
          <cell r="B146" t="str">
            <v>López Hueso Tayde Lucina</v>
          </cell>
          <cell r="C146">
            <v>14409</v>
          </cell>
          <cell r="D146">
            <v>0</v>
          </cell>
          <cell r="E146">
            <v>0</v>
          </cell>
          <cell r="F146">
            <v>0</v>
          </cell>
          <cell r="G146">
            <v>14409</v>
          </cell>
          <cell r="H146">
            <v>0</v>
          </cell>
          <cell r="I146">
            <v>3772.05</v>
          </cell>
          <cell r="J146">
            <v>0</v>
          </cell>
          <cell r="K146">
            <v>0</v>
          </cell>
          <cell r="L146">
            <v>0</v>
          </cell>
          <cell r="M146">
            <v>1655.56</v>
          </cell>
          <cell r="N146">
            <v>1655.56</v>
          </cell>
          <cell r="O146">
            <v>430.53</v>
          </cell>
          <cell r="P146">
            <v>1000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100</v>
          </cell>
          <cell r="Y146">
            <v>0</v>
          </cell>
          <cell r="Z146">
            <v>6958.14</v>
          </cell>
          <cell r="AA146">
            <v>7450.86</v>
          </cell>
          <cell r="AB146">
            <v>291.54000000000002</v>
          </cell>
          <cell r="AC146">
            <v>524.76</v>
          </cell>
          <cell r="AD146">
            <v>927.51</v>
          </cell>
          <cell r="AE146">
            <v>333.18</v>
          </cell>
          <cell r="AF146">
            <v>288.18</v>
          </cell>
          <cell r="AG146">
            <v>8329.64</v>
          </cell>
          <cell r="AH146">
            <v>1743.81</v>
          </cell>
          <cell r="AI146">
            <v>832.96</v>
          </cell>
          <cell r="AJ146">
            <v>166.6</v>
          </cell>
          <cell r="AK146">
            <v>0</v>
          </cell>
          <cell r="AL146">
            <v>11694.37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</row>
        <row r="148">
          <cell r="C148">
            <v>14409</v>
          </cell>
          <cell r="D148">
            <v>0</v>
          </cell>
          <cell r="E148">
            <v>0</v>
          </cell>
          <cell r="F148">
            <v>0</v>
          </cell>
          <cell r="G148">
            <v>14409</v>
          </cell>
          <cell r="H148">
            <v>0</v>
          </cell>
          <cell r="I148">
            <v>3772.05</v>
          </cell>
          <cell r="J148">
            <v>0</v>
          </cell>
          <cell r="K148">
            <v>0</v>
          </cell>
          <cell r="L148">
            <v>0</v>
          </cell>
          <cell r="M148">
            <v>1655.56</v>
          </cell>
          <cell r="N148">
            <v>1655.56</v>
          </cell>
          <cell r="O148">
            <v>430.53</v>
          </cell>
          <cell r="P148">
            <v>1000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100</v>
          </cell>
          <cell r="Y148">
            <v>0</v>
          </cell>
          <cell r="Z148">
            <v>6958.14</v>
          </cell>
          <cell r="AA148">
            <v>7450.86</v>
          </cell>
          <cell r="AB148">
            <v>291.54000000000002</v>
          </cell>
          <cell r="AC148">
            <v>524.76</v>
          </cell>
          <cell r="AD148">
            <v>927.51</v>
          </cell>
          <cell r="AE148">
            <v>333.18</v>
          </cell>
          <cell r="AF148">
            <v>288.18</v>
          </cell>
          <cell r="AG148">
            <v>8329.64</v>
          </cell>
          <cell r="AH148">
            <v>1743.81</v>
          </cell>
          <cell r="AI148">
            <v>832.96</v>
          </cell>
          <cell r="AJ148">
            <v>166.6</v>
          </cell>
          <cell r="AK148">
            <v>0</v>
          </cell>
          <cell r="AL148">
            <v>11694.37</v>
          </cell>
        </row>
        <row r="150">
          <cell r="A150" t="str">
            <v>Departamento 4303 SECT FRENTE JUVENIL REVOLUCIONARIO</v>
          </cell>
        </row>
        <row r="151">
          <cell r="A151" t="str">
            <v>00858</v>
          </cell>
          <cell r="B151" t="str">
            <v>Chavez Mora Jesus Armando</v>
          </cell>
          <cell r="C151">
            <v>6000</v>
          </cell>
          <cell r="D151">
            <v>0</v>
          </cell>
          <cell r="E151">
            <v>2139.6999999999998</v>
          </cell>
          <cell r="F151">
            <v>0</v>
          </cell>
          <cell r="G151">
            <v>8139.7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615.22</v>
          </cell>
          <cell r="N151">
            <v>615.22</v>
          </cell>
          <cell r="O151">
            <v>219.13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834.35</v>
          </cell>
          <cell r="AA151">
            <v>7305.35</v>
          </cell>
          <cell r="AB151">
            <v>158.22</v>
          </cell>
          <cell r="AC151">
            <v>284.82</v>
          </cell>
          <cell r="AD151">
            <v>710.42</v>
          </cell>
          <cell r="AE151">
            <v>180.84</v>
          </cell>
          <cell r="AF151">
            <v>162.80000000000001</v>
          </cell>
          <cell r="AG151">
            <v>4520.84</v>
          </cell>
          <cell r="AH151">
            <v>1153.46</v>
          </cell>
          <cell r="AI151">
            <v>452.08</v>
          </cell>
          <cell r="AJ151">
            <v>90.42</v>
          </cell>
          <cell r="AK151">
            <v>0</v>
          </cell>
          <cell r="AL151">
            <v>6560.44</v>
          </cell>
        </row>
        <row r="152">
          <cell r="A152" t="str">
            <v>00859</v>
          </cell>
          <cell r="B152" t="str">
            <v>Cisneros Gabriel Juan Fernando</v>
          </cell>
          <cell r="C152">
            <v>6000</v>
          </cell>
          <cell r="D152">
            <v>0</v>
          </cell>
          <cell r="E152">
            <v>2139.6999999999998</v>
          </cell>
          <cell r="F152">
            <v>0</v>
          </cell>
          <cell r="G152">
            <v>8139.7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615.22</v>
          </cell>
          <cell r="N152">
            <v>615.22</v>
          </cell>
          <cell r="O152">
            <v>219.13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834.35</v>
          </cell>
          <cell r="AA152">
            <v>7305.35</v>
          </cell>
          <cell r="AB152">
            <v>158.22</v>
          </cell>
          <cell r="AC152">
            <v>284.82</v>
          </cell>
          <cell r="AD152">
            <v>710.42</v>
          </cell>
          <cell r="AE152">
            <v>180.84</v>
          </cell>
          <cell r="AF152">
            <v>162.80000000000001</v>
          </cell>
          <cell r="AG152">
            <v>4520.84</v>
          </cell>
          <cell r="AH152">
            <v>1153.46</v>
          </cell>
          <cell r="AI152">
            <v>452.08</v>
          </cell>
          <cell r="AJ152">
            <v>90.42</v>
          </cell>
          <cell r="AK152">
            <v>0</v>
          </cell>
          <cell r="AL152">
            <v>6560.44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</row>
        <row r="154">
          <cell r="C154">
            <v>12000</v>
          </cell>
          <cell r="D154">
            <v>0</v>
          </cell>
          <cell r="E154">
            <v>4279.3999999999996</v>
          </cell>
          <cell r="F154">
            <v>0</v>
          </cell>
          <cell r="G154">
            <v>16279.4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1230.44</v>
          </cell>
          <cell r="N154">
            <v>1230.44</v>
          </cell>
          <cell r="O154">
            <v>438.26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1668.7</v>
          </cell>
          <cell r="AA154">
            <v>14610.7</v>
          </cell>
          <cell r="AB154">
            <v>316.44</v>
          </cell>
          <cell r="AC154">
            <v>569.64</v>
          </cell>
          <cell r="AD154">
            <v>1420.84</v>
          </cell>
          <cell r="AE154">
            <v>361.68</v>
          </cell>
          <cell r="AF154">
            <v>325.60000000000002</v>
          </cell>
          <cell r="AG154">
            <v>9041.68</v>
          </cell>
          <cell r="AH154">
            <v>2306.92</v>
          </cell>
          <cell r="AI154">
            <v>904.16</v>
          </cell>
          <cell r="AJ154">
            <v>180.84</v>
          </cell>
          <cell r="AK154">
            <v>0</v>
          </cell>
          <cell r="AL154">
            <v>13120.88</v>
          </cell>
        </row>
        <row r="156">
          <cell r="A156" t="str">
            <v>Departamento 4501 ORG CNC</v>
          </cell>
        </row>
        <row r="157">
          <cell r="A157" t="str">
            <v>00091</v>
          </cell>
          <cell r="B157" t="str">
            <v>Gonzalez Hernandez Javier</v>
          </cell>
          <cell r="C157">
            <v>4251</v>
          </cell>
          <cell r="D157">
            <v>0</v>
          </cell>
          <cell r="E157">
            <v>0</v>
          </cell>
          <cell r="F157">
            <v>0</v>
          </cell>
          <cell r="G157">
            <v>4251</v>
          </cell>
          <cell r="H157">
            <v>0</v>
          </cell>
          <cell r="I157">
            <v>0</v>
          </cell>
          <cell r="J157">
            <v>0</v>
          </cell>
          <cell r="K157">
            <v>-377.42</v>
          </cell>
          <cell r="L157">
            <v>-133.86000000000001</v>
          </cell>
          <cell r="M157">
            <v>243.58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-133.86000000000001</v>
          </cell>
          <cell r="AA157">
            <v>4384.8599999999997</v>
          </cell>
          <cell r="AB157">
            <v>116.72</v>
          </cell>
          <cell r="AC157">
            <v>210.12</v>
          </cell>
          <cell r="AD157">
            <v>656.83</v>
          </cell>
          <cell r="AE157">
            <v>98.3</v>
          </cell>
          <cell r="AF157">
            <v>85.02</v>
          </cell>
          <cell r="AG157">
            <v>2457.46</v>
          </cell>
          <cell r="AH157">
            <v>983.67</v>
          </cell>
          <cell r="AI157">
            <v>245.74</v>
          </cell>
          <cell r="AJ157">
            <v>49.14</v>
          </cell>
          <cell r="AK157">
            <v>0</v>
          </cell>
          <cell r="AL157">
            <v>3919.33</v>
          </cell>
        </row>
        <row r="158">
          <cell r="A158" t="str">
            <v>00096</v>
          </cell>
          <cell r="B158" t="str">
            <v>Sanchez Sanchez Micaela</v>
          </cell>
          <cell r="C158">
            <v>4251</v>
          </cell>
          <cell r="D158">
            <v>0</v>
          </cell>
          <cell r="E158">
            <v>0</v>
          </cell>
          <cell r="F158">
            <v>0</v>
          </cell>
          <cell r="G158">
            <v>4251</v>
          </cell>
          <cell r="H158">
            <v>0</v>
          </cell>
          <cell r="I158">
            <v>0</v>
          </cell>
          <cell r="J158">
            <v>0</v>
          </cell>
          <cell r="K158">
            <v>-377.42</v>
          </cell>
          <cell r="L158">
            <v>-133.86000000000001</v>
          </cell>
          <cell r="M158">
            <v>243.58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-133.86000000000001</v>
          </cell>
          <cell r="AA158">
            <v>4384.8599999999997</v>
          </cell>
          <cell r="AB158">
            <v>116.72</v>
          </cell>
          <cell r="AC158">
            <v>210.12</v>
          </cell>
          <cell r="AD158">
            <v>656.83</v>
          </cell>
          <cell r="AE158">
            <v>98.3</v>
          </cell>
          <cell r="AF158">
            <v>85.02</v>
          </cell>
          <cell r="AG158">
            <v>2457.46</v>
          </cell>
          <cell r="AH158">
            <v>983.67</v>
          </cell>
          <cell r="AI158">
            <v>245.74</v>
          </cell>
          <cell r="AJ158">
            <v>49.14</v>
          </cell>
          <cell r="AK158">
            <v>0</v>
          </cell>
          <cell r="AL158">
            <v>3919.33</v>
          </cell>
        </row>
        <row r="159">
          <cell r="A159" t="str">
            <v>00849</v>
          </cell>
          <cell r="B159" t="str">
            <v>Chavira Vargas Jose Trinidad</v>
          </cell>
          <cell r="C159">
            <v>6600</v>
          </cell>
          <cell r="D159">
            <v>0</v>
          </cell>
          <cell r="E159">
            <v>2105.1</v>
          </cell>
          <cell r="F159">
            <v>0</v>
          </cell>
          <cell r="G159">
            <v>8705.1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676.74</v>
          </cell>
          <cell r="N159">
            <v>676.74</v>
          </cell>
          <cell r="O159">
            <v>237.45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914.19</v>
          </cell>
          <cell r="AA159">
            <v>7790.91</v>
          </cell>
          <cell r="AB159">
            <v>169.78</v>
          </cell>
          <cell r="AC159">
            <v>305.60000000000002</v>
          </cell>
          <cell r="AD159">
            <v>729.2</v>
          </cell>
          <cell r="AE159">
            <v>194.02</v>
          </cell>
          <cell r="AF159">
            <v>174.1</v>
          </cell>
          <cell r="AG159">
            <v>4850.7</v>
          </cell>
          <cell r="AH159">
            <v>1204.58</v>
          </cell>
          <cell r="AI159">
            <v>485.06</v>
          </cell>
          <cell r="AJ159">
            <v>97.02</v>
          </cell>
          <cell r="AK159">
            <v>0</v>
          </cell>
          <cell r="AL159">
            <v>7005.48</v>
          </cell>
        </row>
        <row r="160">
          <cell r="A160" t="str">
            <v>00853</v>
          </cell>
          <cell r="B160" t="str">
            <v>Ayala Rodriguez Eliazer</v>
          </cell>
          <cell r="C160">
            <v>12000</v>
          </cell>
          <cell r="D160">
            <v>0</v>
          </cell>
          <cell r="E160">
            <v>8000</v>
          </cell>
          <cell r="F160">
            <v>0</v>
          </cell>
          <cell r="G160">
            <v>20000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2849.8</v>
          </cell>
          <cell r="N160">
            <v>2849.8</v>
          </cell>
          <cell r="O160">
            <v>585.23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3435.03</v>
          </cell>
          <cell r="AA160">
            <v>16564.97</v>
          </cell>
          <cell r="AB160">
            <v>389.12</v>
          </cell>
          <cell r="AC160">
            <v>700.4</v>
          </cell>
          <cell r="AD160">
            <v>1086.4100000000001</v>
          </cell>
          <cell r="AE160">
            <v>444.7</v>
          </cell>
          <cell r="AF160">
            <v>400</v>
          </cell>
          <cell r="AG160">
            <v>11117.54</v>
          </cell>
          <cell r="AH160">
            <v>2175.9299999999998</v>
          </cell>
          <cell r="AI160">
            <v>1111.76</v>
          </cell>
          <cell r="AJ160">
            <v>222.36</v>
          </cell>
          <cell r="AK160">
            <v>0</v>
          </cell>
          <cell r="AL160">
            <v>15472.29</v>
          </cell>
        </row>
        <row r="161">
          <cell r="A161" t="str">
            <v>00871</v>
          </cell>
          <cell r="B161" t="str">
            <v>Gonzalez Vizcaino Maria Lucia</v>
          </cell>
          <cell r="C161">
            <v>9999.9</v>
          </cell>
          <cell r="D161">
            <v>0</v>
          </cell>
          <cell r="E161">
            <v>1110.8399999999999</v>
          </cell>
          <cell r="F161">
            <v>0</v>
          </cell>
          <cell r="G161">
            <v>11110.74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1023.1</v>
          </cell>
          <cell r="N161">
            <v>1023.1</v>
          </cell>
          <cell r="O161">
            <v>319.41000000000003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1342.51</v>
          </cell>
          <cell r="AA161">
            <v>9768.23</v>
          </cell>
          <cell r="AB161">
            <v>221.46</v>
          </cell>
          <cell r="AC161">
            <v>398.62</v>
          </cell>
          <cell r="AD161">
            <v>813.38</v>
          </cell>
          <cell r="AE161">
            <v>253.1</v>
          </cell>
          <cell r="AF161">
            <v>222.22</v>
          </cell>
          <cell r="AG161">
            <v>6327.3</v>
          </cell>
          <cell r="AH161">
            <v>1433.46</v>
          </cell>
          <cell r="AI161">
            <v>632.74</v>
          </cell>
          <cell r="AJ161">
            <v>126.54</v>
          </cell>
          <cell r="AK161">
            <v>0</v>
          </cell>
          <cell r="AL161">
            <v>8995.36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</row>
        <row r="163">
          <cell r="C163">
            <v>37101.9</v>
          </cell>
          <cell r="D163">
            <v>0</v>
          </cell>
          <cell r="E163">
            <v>11215.94</v>
          </cell>
          <cell r="F163">
            <v>0</v>
          </cell>
          <cell r="G163">
            <v>48317.84</v>
          </cell>
          <cell r="H163">
            <v>0</v>
          </cell>
          <cell r="I163">
            <v>0</v>
          </cell>
          <cell r="J163">
            <v>0</v>
          </cell>
          <cell r="K163">
            <v>-754.84</v>
          </cell>
          <cell r="L163">
            <v>-267.72000000000003</v>
          </cell>
          <cell r="M163">
            <v>5036.8</v>
          </cell>
          <cell r="N163">
            <v>4549.6400000000003</v>
          </cell>
          <cell r="O163">
            <v>1142.0899999999999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5424.01</v>
          </cell>
          <cell r="AA163">
            <v>42893.83</v>
          </cell>
          <cell r="AB163">
            <v>1013.8</v>
          </cell>
          <cell r="AC163">
            <v>1824.86</v>
          </cell>
          <cell r="AD163">
            <v>3942.65</v>
          </cell>
          <cell r="AE163">
            <v>1088.42</v>
          </cell>
          <cell r="AF163">
            <v>966.36</v>
          </cell>
          <cell r="AG163">
            <v>27210.46</v>
          </cell>
          <cell r="AH163">
            <v>6781.31</v>
          </cell>
          <cell r="AI163">
            <v>2721.04</v>
          </cell>
          <cell r="AJ163">
            <v>544.20000000000005</v>
          </cell>
          <cell r="AK163">
            <v>0</v>
          </cell>
          <cell r="AL163">
            <v>39311.79</v>
          </cell>
        </row>
        <row r="165">
          <cell r="A165" t="str">
            <v>Departamento 4502 ORG CNOP</v>
          </cell>
        </row>
        <row r="166">
          <cell r="A166" t="str">
            <v>00781</v>
          </cell>
          <cell r="B166" t="str">
            <v>Hernandez Diaz Genesis</v>
          </cell>
          <cell r="C166">
            <v>6384</v>
          </cell>
          <cell r="D166">
            <v>0</v>
          </cell>
          <cell r="E166">
            <v>0</v>
          </cell>
          <cell r="F166">
            <v>0</v>
          </cell>
          <cell r="G166">
            <v>6384</v>
          </cell>
          <cell r="H166">
            <v>0</v>
          </cell>
          <cell r="I166">
            <v>0</v>
          </cell>
          <cell r="J166">
            <v>2374.46</v>
          </cell>
          <cell r="K166">
            <v>-250.2</v>
          </cell>
          <cell r="L166">
            <v>0</v>
          </cell>
          <cell r="M166">
            <v>424.2</v>
          </cell>
          <cell r="N166">
            <v>174</v>
          </cell>
          <cell r="O166">
            <v>175.32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91.98</v>
          </cell>
          <cell r="Y166">
            <v>0</v>
          </cell>
          <cell r="Z166">
            <v>2815.76</v>
          </cell>
          <cell r="AA166">
            <v>3568.24</v>
          </cell>
          <cell r="AB166">
            <v>129.16</v>
          </cell>
          <cell r="AC166">
            <v>232.5</v>
          </cell>
          <cell r="AD166">
            <v>669.25</v>
          </cell>
          <cell r="AE166">
            <v>147.62</v>
          </cell>
          <cell r="AF166">
            <v>127.68</v>
          </cell>
          <cell r="AG166">
            <v>3690.44</v>
          </cell>
          <cell r="AH166">
            <v>1030.9100000000001</v>
          </cell>
          <cell r="AI166">
            <v>369.04</v>
          </cell>
          <cell r="AJ166">
            <v>73.8</v>
          </cell>
          <cell r="AK166">
            <v>0</v>
          </cell>
          <cell r="AL166">
            <v>5439.49</v>
          </cell>
        </row>
        <row r="167">
          <cell r="A167" t="str">
            <v>00881</v>
          </cell>
          <cell r="B167" t="str">
            <v>Vazquez Ochoa Ismael Isaac</v>
          </cell>
          <cell r="C167">
            <v>9999.9</v>
          </cell>
          <cell r="D167">
            <v>0</v>
          </cell>
          <cell r="E167">
            <v>10000.1</v>
          </cell>
          <cell r="F167">
            <v>0</v>
          </cell>
          <cell r="G167">
            <v>20000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2849.8</v>
          </cell>
          <cell r="N167">
            <v>2849.8</v>
          </cell>
          <cell r="O167">
            <v>562.02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3411.82</v>
          </cell>
          <cell r="AA167">
            <v>16588.18</v>
          </cell>
          <cell r="AB167">
            <v>374.46</v>
          </cell>
          <cell r="AC167">
            <v>674.04</v>
          </cell>
          <cell r="AD167">
            <v>1062.56</v>
          </cell>
          <cell r="AE167">
            <v>427.96</v>
          </cell>
          <cell r="AF167">
            <v>400</v>
          </cell>
          <cell r="AG167">
            <v>10699.04</v>
          </cell>
          <cell r="AH167">
            <v>2111.06</v>
          </cell>
          <cell r="AI167">
            <v>1069.9000000000001</v>
          </cell>
          <cell r="AJ167">
            <v>213.98</v>
          </cell>
          <cell r="AK167">
            <v>0</v>
          </cell>
          <cell r="AL167">
            <v>14921.94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  <cell r="AK168" t="str">
            <v xml:space="preserve">  -----------------------</v>
          </cell>
          <cell r="AL168" t="str">
            <v xml:space="preserve">  -----------------------</v>
          </cell>
        </row>
        <row r="169">
          <cell r="C169">
            <v>16383.9</v>
          </cell>
          <cell r="D169">
            <v>0</v>
          </cell>
          <cell r="E169">
            <v>10000.1</v>
          </cell>
          <cell r="F169">
            <v>0</v>
          </cell>
          <cell r="G169">
            <v>26384</v>
          </cell>
          <cell r="H169">
            <v>0</v>
          </cell>
          <cell r="I169">
            <v>0</v>
          </cell>
          <cell r="J169">
            <v>2374.46</v>
          </cell>
          <cell r="K169">
            <v>-250.2</v>
          </cell>
          <cell r="L169">
            <v>0</v>
          </cell>
          <cell r="M169">
            <v>3274</v>
          </cell>
          <cell r="N169">
            <v>3023.8</v>
          </cell>
          <cell r="O169">
            <v>737.34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91.98</v>
          </cell>
          <cell r="Y169">
            <v>0</v>
          </cell>
          <cell r="Z169">
            <v>6227.58</v>
          </cell>
          <cell r="AA169">
            <v>20156.419999999998</v>
          </cell>
          <cell r="AB169">
            <v>503.62</v>
          </cell>
          <cell r="AC169">
            <v>906.54</v>
          </cell>
          <cell r="AD169">
            <v>1731.81</v>
          </cell>
          <cell r="AE169">
            <v>575.58000000000004</v>
          </cell>
          <cell r="AF169">
            <v>527.67999999999995</v>
          </cell>
          <cell r="AG169">
            <v>14389.48</v>
          </cell>
          <cell r="AH169">
            <v>3141.97</v>
          </cell>
          <cell r="AI169">
            <v>1438.94</v>
          </cell>
          <cell r="AJ169">
            <v>287.77999999999997</v>
          </cell>
          <cell r="AK169">
            <v>0</v>
          </cell>
          <cell r="AL169">
            <v>20361.43</v>
          </cell>
        </row>
        <row r="171">
          <cell r="A171" t="str">
            <v>Departamento 4712 COM MUN ZAPOPAN</v>
          </cell>
        </row>
        <row r="172">
          <cell r="A172" t="str">
            <v>00850</v>
          </cell>
          <cell r="B172" t="str">
            <v>Becerra Iñiguez Julio Ricardo</v>
          </cell>
          <cell r="C172">
            <v>4251</v>
          </cell>
          <cell r="D172">
            <v>0</v>
          </cell>
          <cell r="E172">
            <v>0</v>
          </cell>
          <cell r="F172">
            <v>0</v>
          </cell>
          <cell r="G172">
            <v>4251</v>
          </cell>
          <cell r="H172">
            <v>0</v>
          </cell>
          <cell r="I172">
            <v>0</v>
          </cell>
          <cell r="J172">
            <v>0</v>
          </cell>
          <cell r="K172">
            <v>-377.42</v>
          </cell>
          <cell r="L172">
            <v>-133.86000000000001</v>
          </cell>
          <cell r="M172">
            <v>243.58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-133.86000000000001</v>
          </cell>
          <cell r="AA172">
            <v>4384.8599999999997</v>
          </cell>
          <cell r="AB172">
            <v>116.72</v>
          </cell>
          <cell r="AC172">
            <v>210.12</v>
          </cell>
          <cell r="AD172">
            <v>656.83</v>
          </cell>
          <cell r="AE172">
            <v>98.3</v>
          </cell>
          <cell r="AF172">
            <v>85.02</v>
          </cell>
          <cell r="AG172">
            <v>2457.46</v>
          </cell>
          <cell r="AH172">
            <v>983.67</v>
          </cell>
          <cell r="AI172">
            <v>245.74</v>
          </cell>
          <cell r="AJ172">
            <v>49.14</v>
          </cell>
          <cell r="AK172">
            <v>0</v>
          </cell>
          <cell r="AL172">
            <v>3919.33</v>
          </cell>
        </row>
        <row r="173">
          <cell r="A173" t="str">
            <v>00875</v>
          </cell>
          <cell r="B173" t="str">
            <v>Sanchez Parrilla Daniel Trinidad</v>
          </cell>
          <cell r="C173">
            <v>6000</v>
          </cell>
          <cell r="D173">
            <v>0</v>
          </cell>
          <cell r="E173">
            <v>2000</v>
          </cell>
          <cell r="F173">
            <v>0</v>
          </cell>
          <cell r="G173">
            <v>8000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600.02</v>
          </cell>
          <cell r="N173">
            <v>600.02</v>
          </cell>
          <cell r="O173">
            <v>215.35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815.37</v>
          </cell>
          <cell r="AA173">
            <v>7184.63</v>
          </cell>
          <cell r="AB173">
            <v>155.82</v>
          </cell>
          <cell r="AC173">
            <v>280.48</v>
          </cell>
          <cell r="AD173">
            <v>706.51</v>
          </cell>
          <cell r="AE173">
            <v>178.08</v>
          </cell>
          <cell r="AF173">
            <v>160</v>
          </cell>
          <cell r="AG173">
            <v>4452.1400000000003</v>
          </cell>
          <cell r="AH173">
            <v>1142.81</v>
          </cell>
          <cell r="AI173">
            <v>445.22</v>
          </cell>
          <cell r="AJ173">
            <v>89.04</v>
          </cell>
          <cell r="AK173">
            <v>0</v>
          </cell>
          <cell r="AL173">
            <v>6467.29</v>
          </cell>
        </row>
        <row r="174">
          <cell r="A174" t="str">
            <v>00876</v>
          </cell>
          <cell r="B174" t="str">
            <v>Perez Palacios Jorge Antonio</v>
          </cell>
          <cell r="C174">
            <v>6000</v>
          </cell>
          <cell r="D174">
            <v>0</v>
          </cell>
          <cell r="E174">
            <v>2000</v>
          </cell>
          <cell r="F174">
            <v>0</v>
          </cell>
          <cell r="G174">
            <v>8000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600.02</v>
          </cell>
          <cell r="N174">
            <v>600.02</v>
          </cell>
          <cell r="O174">
            <v>215.35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815.37</v>
          </cell>
          <cell r="AA174">
            <v>7184.63</v>
          </cell>
          <cell r="AB174">
            <v>155.82</v>
          </cell>
          <cell r="AC174">
            <v>280.48</v>
          </cell>
          <cell r="AD174">
            <v>706.51</v>
          </cell>
          <cell r="AE174">
            <v>178.08</v>
          </cell>
          <cell r="AF174">
            <v>160</v>
          </cell>
          <cell r="AG174">
            <v>4452.1400000000003</v>
          </cell>
          <cell r="AH174">
            <v>1142.81</v>
          </cell>
          <cell r="AI174">
            <v>445.22</v>
          </cell>
          <cell r="AJ174">
            <v>89.04</v>
          </cell>
          <cell r="AK174">
            <v>0</v>
          </cell>
          <cell r="AL174">
            <v>6467.29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</row>
        <row r="176">
          <cell r="C176">
            <v>16251</v>
          </cell>
          <cell r="D176">
            <v>0</v>
          </cell>
          <cell r="E176">
            <v>4000</v>
          </cell>
          <cell r="F176">
            <v>0</v>
          </cell>
          <cell r="G176">
            <v>20251</v>
          </cell>
          <cell r="H176">
            <v>0</v>
          </cell>
          <cell r="I176">
            <v>0</v>
          </cell>
          <cell r="J176">
            <v>0</v>
          </cell>
          <cell r="K176">
            <v>-377.42</v>
          </cell>
          <cell r="L176">
            <v>-133.86000000000001</v>
          </cell>
          <cell r="M176">
            <v>1443.62</v>
          </cell>
          <cell r="N176">
            <v>1200.04</v>
          </cell>
          <cell r="O176">
            <v>430.7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1496.88</v>
          </cell>
          <cell r="AA176">
            <v>18754.12</v>
          </cell>
          <cell r="AB176">
            <v>428.36</v>
          </cell>
          <cell r="AC176">
            <v>771.08</v>
          </cell>
          <cell r="AD176">
            <v>2069.85</v>
          </cell>
          <cell r="AE176">
            <v>454.46</v>
          </cell>
          <cell r="AF176">
            <v>405.02</v>
          </cell>
          <cell r="AG176">
            <v>11361.74</v>
          </cell>
          <cell r="AH176">
            <v>3269.29</v>
          </cell>
          <cell r="AI176">
            <v>1136.18</v>
          </cell>
          <cell r="AJ176">
            <v>227.22</v>
          </cell>
          <cell r="AK176">
            <v>0</v>
          </cell>
          <cell r="AL176">
            <v>16853.91</v>
          </cell>
        </row>
        <row r="178">
          <cell r="A178" t="str">
            <v>Departamento 4741 COM MUN GUADALAJARA</v>
          </cell>
        </row>
        <row r="179">
          <cell r="A179" t="str">
            <v>00164</v>
          </cell>
          <cell r="B179" t="str">
            <v>Rodriguez Rodriguez Jose Luis</v>
          </cell>
          <cell r="C179">
            <v>2834.1</v>
          </cell>
          <cell r="D179">
            <v>0</v>
          </cell>
          <cell r="E179">
            <v>0</v>
          </cell>
          <cell r="F179">
            <v>0</v>
          </cell>
          <cell r="G179">
            <v>2834.1</v>
          </cell>
          <cell r="H179">
            <v>0</v>
          </cell>
          <cell r="I179">
            <v>0</v>
          </cell>
          <cell r="J179">
            <v>0</v>
          </cell>
          <cell r="K179">
            <v>-361.13</v>
          </cell>
          <cell r="L179">
            <v>-208.24</v>
          </cell>
          <cell r="M179">
            <v>152.88999999999999</v>
          </cell>
          <cell r="N179">
            <v>0</v>
          </cell>
          <cell r="O179">
            <v>86.47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-121.77</v>
          </cell>
          <cell r="AA179">
            <v>2955.87</v>
          </cell>
          <cell r="AB179">
            <v>63.71</v>
          </cell>
          <cell r="AC179">
            <v>114.67</v>
          </cell>
          <cell r="AD179">
            <v>420.97</v>
          </cell>
          <cell r="AE179">
            <v>109.22</v>
          </cell>
          <cell r="AF179">
            <v>56.68</v>
          </cell>
          <cell r="AG179">
            <v>1820.19</v>
          </cell>
          <cell r="AH179">
            <v>599.35</v>
          </cell>
          <cell r="AI179">
            <v>273.02</v>
          </cell>
          <cell r="AJ179">
            <v>36.4</v>
          </cell>
          <cell r="AK179">
            <v>0</v>
          </cell>
          <cell r="AL179">
            <v>2894.86</v>
          </cell>
        </row>
        <row r="180">
          <cell r="A180" t="str">
            <v>00878</v>
          </cell>
          <cell r="B180" t="str">
            <v>Tovar Covarrubias Brianda Jackeline</v>
          </cell>
          <cell r="C180">
            <v>6378</v>
          </cell>
          <cell r="D180">
            <v>0</v>
          </cell>
          <cell r="E180">
            <v>0</v>
          </cell>
          <cell r="F180">
            <v>0</v>
          </cell>
          <cell r="G180">
            <v>6378</v>
          </cell>
          <cell r="H180">
            <v>0</v>
          </cell>
          <cell r="I180">
            <v>0</v>
          </cell>
          <cell r="J180">
            <v>0</v>
          </cell>
          <cell r="K180">
            <v>-250.2</v>
          </cell>
          <cell r="L180">
            <v>0</v>
          </cell>
          <cell r="M180">
            <v>423.56</v>
          </cell>
          <cell r="N180">
            <v>173.36</v>
          </cell>
          <cell r="O180">
            <v>175.14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348.5</v>
          </cell>
          <cell r="AA180">
            <v>6029.5</v>
          </cell>
          <cell r="AB180">
            <v>129.04</v>
          </cell>
          <cell r="AC180">
            <v>232.28</v>
          </cell>
          <cell r="AD180">
            <v>669.13</v>
          </cell>
          <cell r="AE180">
            <v>147.47999999999999</v>
          </cell>
          <cell r="AF180">
            <v>127.56</v>
          </cell>
          <cell r="AG180">
            <v>3687.12</v>
          </cell>
          <cell r="AH180">
            <v>1030.45</v>
          </cell>
          <cell r="AI180">
            <v>368.72</v>
          </cell>
          <cell r="AJ180">
            <v>73.739999999999995</v>
          </cell>
          <cell r="AK180">
            <v>0</v>
          </cell>
          <cell r="AL180">
            <v>5435.07</v>
          </cell>
        </row>
        <row r="181">
          <cell r="A181" t="str">
            <v>00880</v>
          </cell>
          <cell r="B181" t="str">
            <v>Macias Lopez Roberto</v>
          </cell>
          <cell r="C181">
            <v>4458</v>
          </cell>
          <cell r="D181">
            <v>0</v>
          </cell>
          <cell r="E181">
            <v>2360</v>
          </cell>
          <cell r="F181">
            <v>0</v>
          </cell>
          <cell r="G181">
            <v>6818</v>
          </cell>
          <cell r="H181">
            <v>0</v>
          </cell>
          <cell r="I181">
            <v>0</v>
          </cell>
          <cell r="J181">
            <v>0</v>
          </cell>
          <cell r="K181">
            <v>-125.1</v>
          </cell>
          <cell r="L181">
            <v>0</v>
          </cell>
          <cell r="M181">
            <v>471.42</v>
          </cell>
          <cell r="N181">
            <v>346.32</v>
          </cell>
          <cell r="O181">
            <v>165.84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512.16</v>
          </cell>
          <cell r="AA181">
            <v>6305.84</v>
          </cell>
          <cell r="AB181">
            <v>122.22</v>
          </cell>
          <cell r="AC181">
            <v>219.98</v>
          </cell>
          <cell r="AD181">
            <v>662.29</v>
          </cell>
          <cell r="AE181">
            <v>139.68</v>
          </cell>
          <cell r="AF181">
            <v>136.36000000000001</v>
          </cell>
          <cell r="AG181">
            <v>3491.84</v>
          </cell>
          <cell r="AH181">
            <v>1004.49</v>
          </cell>
          <cell r="AI181">
            <v>349.18</v>
          </cell>
          <cell r="AJ181">
            <v>69.84</v>
          </cell>
          <cell r="AK181">
            <v>0</v>
          </cell>
          <cell r="AL181">
            <v>5191.3900000000003</v>
          </cell>
        </row>
        <row r="182">
          <cell r="A182" t="str">
            <v>Total Depto</v>
          </cell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</row>
        <row r="183">
          <cell r="C183">
            <v>13670.1</v>
          </cell>
          <cell r="D183">
            <v>0</v>
          </cell>
          <cell r="E183">
            <v>2360</v>
          </cell>
          <cell r="F183">
            <v>0</v>
          </cell>
          <cell r="G183">
            <v>16030.1</v>
          </cell>
          <cell r="H183">
            <v>0</v>
          </cell>
          <cell r="I183">
            <v>0</v>
          </cell>
          <cell r="J183">
            <v>0</v>
          </cell>
          <cell r="K183">
            <v>-736.43</v>
          </cell>
          <cell r="L183">
            <v>-208.24</v>
          </cell>
          <cell r="M183">
            <v>1047.8699999999999</v>
          </cell>
          <cell r="N183">
            <v>519.67999999999995</v>
          </cell>
          <cell r="O183">
            <v>427.45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738.89</v>
          </cell>
          <cell r="AA183">
            <v>15291.21</v>
          </cell>
          <cell r="AB183">
            <v>314.97000000000003</v>
          </cell>
          <cell r="AC183">
            <v>566.92999999999995</v>
          </cell>
          <cell r="AD183">
            <v>1752.39</v>
          </cell>
          <cell r="AE183">
            <v>396.38</v>
          </cell>
          <cell r="AF183">
            <v>320.60000000000002</v>
          </cell>
          <cell r="AG183">
            <v>8999.15</v>
          </cell>
          <cell r="AH183">
            <v>2634.29</v>
          </cell>
          <cell r="AI183">
            <v>990.92</v>
          </cell>
          <cell r="AJ183">
            <v>179.98</v>
          </cell>
          <cell r="AK183">
            <v>0</v>
          </cell>
          <cell r="AL183">
            <v>13521.32</v>
          </cell>
        </row>
        <row r="185">
          <cell r="A185" t="str">
            <v>Departamento 4794 COM MUN TEPATITLAN DE MORELOS</v>
          </cell>
        </row>
        <row r="186">
          <cell r="A186" t="str">
            <v>00279</v>
          </cell>
          <cell r="B186" t="str">
            <v>Bravo Garcia Andrea Nallely</v>
          </cell>
          <cell r="C186">
            <v>4458</v>
          </cell>
          <cell r="D186">
            <v>0</v>
          </cell>
          <cell r="E186">
            <v>1842</v>
          </cell>
          <cell r="F186">
            <v>0</v>
          </cell>
          <cell r="G186">
            <v>6300</v>
          </cell>
          <cell r="H186">
            <v>0</v>
          </cell>
          <cell r="I186">
            <v>0</v>
          </cell>
          <cell r="J186">
            <v>0</v>
          </cell>
          <cell r="K186">
            <v>-250.2</v>
          </cell>
          <cell r="L186">
            <v>0</v>
          </cell>
          <cell r="M186">
            <v>415.06</v>
          </cell>
          <cell r="N186">
            <v>164.86</v>
          </cell>
          <cell r="O186">
            <v>165.44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330.3</v>
          </cell>
          <cell r="AA186">
            <v>5969.7</v>
          </cell>
          <cell r="AB186">
            <v>121.9</v>
          </cell>
          <cell r="AC186">
            <v>219.42</v>
          </cell>
          <cell r="AD186">
            <v>661.99</v>
          </cell>
          <cell r="AE186">
            <v>139.32</v>
          </cell>
          <cell r="AF186">
            <v>126</v>
          </cell>
          <cell r="AG186">
            <v>3483</v>
          </cell>
          <cell r="AH186">
            <v>1003.31</v>
          </cell>
          <cell r="AI186">
            <v>348.3</v>
          </cell>
          <cell r="AJ186">
            <v>69.66</v>
          </cell>
          <cell r="AK186">
            <v>0</v>
          </cell>
          <cell r="AL186">
            <v>5169.59</v>
          </cell>
        </row>
        <row r="187">
          <cell r="A187" t="str">
            <v>Total Depto</v>
          </cell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</row>
        <row r="188">
          <cell r="C188">
            <v>4458</v>
          </cell>
          <cell r="D188">
            <v>0</v>
          </cell>
          <cell r="E188">
            <v>1842</v>
          </cell>
          <cell r="F188">
            <v>0</v>
          </cell>
          <cell r="G188">
            <v>6300</v>
          </cell>
          <cell r="H188">
            <v>0</v>
          </cell>
          <cell r="I188">
            <v>0</v>
          </cell>
          <cell r="J188">
            <v>0</v>
          </cell>
          <cell r="K188">
            <v>-250.2</v>
          </cell>
          <cell r="L188">
            <v>0</v>
          </cell>
          <cell r="M188">
            <v>415.06</v>
          </cell>
          <cell r="N188">
            <v>164.86</v>
          </cell>
          <cell r="O188">
            <v>165.44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330.3</v>
          </cell>
          <cell r="AA188">
            <v>5969.7</v>
          </cell>
          <cell r="AB188">
            <v>121.9</v>
          </cell>
          <cell r="AC188">
            <v>219.42</v>
          </cell>
          <cell r="AD188">
            <v>661.99</v>
          </cell>
          <cell r="AE188">
            <v>139.32</v>
          </cell>
          <cell r="AF188">
            <v>126</v>
          </cell>
          <cell r="AG188">
            <v>3483</v>
          </cell>
          <cell r="AH188">
            <v>1003.31</v>
          </cell>
          <cell r="AI188">
            <v>348.3</v>
          </cell>
          <cell r="AJ188">
            <v>69.66</v>
          </cell>
          <cell r="AK188">
            <v>0</v>
          </cell>
          <cell r="AL188">
            <v>5169.59</v>
          </cell>
        </row>
        <row r="190">
          <cell r="A190" t="str">
            <v>Departamento 4799 COM MUN TLAQUEPAQUE</v>
          </cell>
        </row>
        <row r="191">
          <cell r="A191" t="str">
            <v>00873</v>
          </cell>
          <cell r="B191" t="str">
            <v>Gonzalez Real  Blanca Lucero</v>
          </cell>
          <cell r="C191">
            <v>4251</v>
          </cell>
          <cell r="D191">
            <v>0</v>
          </cell>
          <cell r="E191">
            <v>96</v>
          </cell>
          <cell r="F191">
            <v>0</v>
          </cell>
          <cell r="G191">
            <v>4347</v>
          </cell>
          <cell r="H191">
            <v>0</v>
          </cell>
          <cell r="I191">
            <v>0</v>
          </cell>
          <cell r="J191">
            <v>0</v>
          </cell>
          <cell r="K191">
            <v>-377.42</v>
          </cell>
          <cell r="L191">
            <v>-127.72</v>
          </cell>
          <cell r="M191">
            <v>249.72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-127.72</v>
          </cell>
          <cell r="AA191">
            <v>4474.72</v>
          </cell>
          <cell r="AB191">
            <v>116.74</v>
          </cell>
          <cell r="AC191">
            <v>210.12</v>
          </cell>
          <cell r="AD191">
            <v>656.83</v>
          </cell>
          <cell r="AE191">
            <v>98.3</v>
          </cell>
          <cell r="AF191">
            <v>86.94</v>
          </cell>
          <cell r="AG191">
            <v>2457.5</v>
          </cell>
          <cell r="AH191">
            <v>983.69</v>
          </cell>
          <cell r="AI191">
            <v>245.76</v>
          </cell>
          <cell r="AJ191">
            <v>49.16</v>
          </cell>
          <cell r="AK191">
            <v>0</v>
          </cell>
          <cell r="AL191">
            <v>3921.35</v>
          </cell>
        </row>
        <row r="192">
          <cell r="A192" t="str">
            <v>Total Depto</v>
          </cell>
          <cell r="C192" t="str">
            <v xml:space="preserve">  -----------------------</v>
          </cell>
          <cell r="D192" t="str">
            <v xml:space="preserve">  -----------------------</v>
          </cell>
          <cell r="E192" t="str">
            <v xml:space="preserve">  -----------------------</v>
          </cell>
          <cell r="F192" t="str">
            <v xml:space="preserve">  -----------------------</v>
          </cell>
          <cell r="G192" t="str">
            <v xml:space="preserve">  -----------------------</v>
          </cell>
          <cell r="H192" t="str">
            <v xml:space="preserve">  -----------------------</v>
          </cell>
          <cell r="I192" t="str">
            <v xml:space="preserve">  -----------------------</v>
          </cell>
          <cell r="J192" t="str">
            <v xml:space="preserve">  -----------------------</v>
          </cell>
          <cell r="K192" t="str">
            <v xml:space="preserve">  -----------------------</v>
          </cell>
          <cell r="L192" t="str">
            <v xml:space="preserve">  -----------------------</v>
          </cell>
          <cell r="M192" t="str">
            <v xml:space="preserve">  -----------------------</v>
          </cell>
          <cell r="N192" t="str">
            <v xml:space="preserve">  -----------------------</v>
          </cell>
          <cell r="O192" t="str">
            <v xml:space="preserve">  -----------------------</v>
          </cell>
          <cell r="P192" t="str">
            <v xml:space="preserve">  -----------------------</v>
          </cell>
          <cell r="Q192" t="str">
            <v xml:space="preserve">  -----------------------</v>
          </cell>
          <cell r="R192" t="str">
            <v xml:space="preserve">  -----------------------</v>
          </cell>
          <cell r="S192" t="str">
            <v xml:space="preserve">  -----------------------</v>
          </cell>
          <cell r="T192" t="str">
            <v xml:space="preserve">  -----------------------</v>
          </cell>
          <cell r="U192" t="str">
            <v xml:space="preserve">  -----------------------</v>
          </cell>
          <cell r="V192" t="str">
            <v xml:space="preserve">  -----------------------</v>
          </cell>
          <cell r="W192" t="str">
            <v xml:space="preserve">  -----------------------</v>
          </cell>
          <cell r="X192" t="str">
            <v xml:space="preserve">  -----------------------</v>
          </cell>
          <cell r="Y192" t="str">
            <v xml:space="preserve">  -----------------------</v>
          </cell>
          <cell r="Z192" t="str">
            <v xml:space="preserve">  -----------------------</v>
          </cell>
          <cell r="AA192" t="str">
            <v xml:space="preserve">  -----------------------</v>
          </cell>
          <cell r="AB192" t="str">
            <v xml:space="preserve">  -----------------------</v>
          </cell>
          <cell r="AC192" t="str">
            <v xml:space="preserve">  -----------------------</v>
          </cell>
          <cell r="AD192" t="str">
            <v xml:space="preserve">  -----------------------</v>
          </cell>
          <cell r="AE192" t="str">
            <v xml:space="preserve">  -----------------------</v>
          </cell>
          <cell r="AF192" t="str">
            <v xml:space="preserve">  -----------------------</v>
          </cell>
          <cell r="AG192" t="str">
            <v xml:space="preserve">  -----------------------</v>
          </cell>
          <cell r="AH192" t="str">
            <v xml:space="preserve">  -----------------------</v>
          </cell>
          <cell r="AI192" t="str">
            <v xml:space="preserve">  -----------------------</v>
          </cell>
          <cell r="AJ192" t="str">
            <v xml:space="preserve">  -----------------------</v>
          </cell>
          <cell r="AK192" t="str">
            <v xml:space="preserve">  -----------------------</v>
          </cell>
          <cell r="AL192" t="str">
            <v xml:space="preserve">  -----------------------</v>
          </cell>
        </row>
        <row r="193">
          <cell r="C193">
            <v>4251</v>
          </cell>
          <cell r="D193">
            <v>0</v>
          </cell>
          <cell r="E193">
            <v>96</v>
          </cell>
          <cell r="F193">
            <v>0</v>
          </cell>
          <cell r="G193">
            <v>4347</v>
          </cell>
          <cell r="H193">
            <v>0</v>
          </cell>
          <cell r="I193">
            <v>0</v>
          </cell>
          <cell r="J193">
            <v>0</v>
          </cell>
          <cell r="K193">
            <v>-377.42</v>
          </cell>
          <cell r="L193">
            <v>-127.72</v>
          </cell>
          <cell r="M193">
            <v>249.72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-127.72</v>
          </cell>
          <cell r="AA193">
            <v>4474.72</v>
          </cell>
          <cell r="AB193">
            <v>116.74</v>
          </cell>
          <cell r="AC193">
            <v>210.12</v>
          </cell>
          <cell r="AD193">
            <v>656.83</v>
          </cell>
          <cell r="AE193">
            <v>98.3</v>
          </cell>
          <cell r="AF193">
            <v>86.94</v>
          </cell>
          <cell r="AG193">
            <v>2457.5</v>
          </cell>
          <cell r="AH193">
            <v>983.69</v>
          </cell>
          <cell r="AI193">
            <v>245.76</v>
          </cell>
          <cell r="AJ193">
            <v>49.16</v>
          </cell>
          <cell r="AK193">
            <v>0</v>
          </cell>
          <cell r="AL193">
            <v>3921.35</v>
          </cell>
        </row>
        <row r="195">
          <cell r="A195" t="str">
            <v>Departamento 9114 INSTITUTO REYES HEROLES</v>
          </cell>
        </row>
        <row r="196">
          <cell r="A196" t="str">
            <v>00093</v>
          </cell>
          <cell r="B196" t="str">
            <v>Hernandez Virgen Veronica</v>
          </cell>
          <cell r="C196">
            <v>9168</v>
          </cell>
          <cell r="D196">
            <v>0</v>
          </cell>
          <cell r="E196">
            <v>0</v>
          </cell>
          <cell r="F196">
            <v>0</v>
          </cell>
          <cell r="G196">
            <v>9168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727.1</v>
          </cell>
          <cell r="N196">
            <v>727.1</v>
          </cell>
          <cell r="O196">
            <v>262.35000000000002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989.45</v>
          </cell>
          <cell r="AA196">
            <v>8178.55</v>
          </cell>
          <cell r="AB196">
            <v>185.5</v>
          </cell>
          <cell r="AC196">
            <v>333.9</v>
          </cell>
          <cell r="AD196">
            <v>754.82</v>
          </cell>
          <cell r="AE196">
            <v>212</v>
          </cell>
          <cell r="AF196">
            <v>183.36</v>
          </cell>
          <cell r="AG196">
            <v>5299.94</v>
          </cell>
          <cell r="AH196">
            <v>1274.22</v>
          </cell>
          <cell r="AI196">
            <v>530</v>
          </cell>
          <cell r="AJ196">
            <v>106</v>
          </cell>
          <cell r="AK196">
            <v>0</v>
          </cell>
          <cell r="AL196">
            <v>7605.52</v>
          </cell>
        </row>
        <row r="197">
          <cell r="A197" t="str">
            <v>Total Depto</v>
          </cell>
          <cell r="C197" t="str">
            <v xml:space="preserve">  -----------------------</v>
          </cell>
          <cell r="D197" t="str">
            <v xml:space="preserve">  -----------------------</v>
          </cell>
          <cell r="E197" t="str">
            <v xml:space="preserve">  -----------------------</v>
          </cell>
          <cell r="F197" t="str">
            <v xml:space="preserve">  -----------------------</v>
          </cell>
          <cell r="G197" t="str">
            <v xml:space="preserve">  -----------------------</v>
          </cell>
          <cell r="H197" t="str">
            <v xml:space="preserve">  -----------------------</v>
          </cell>
          <cell r="I197" t="str">
            <v xml:space="preserve">  -----------------------</v>
          </cell>
          <cell r="J197" t="str">
            <v xml:space="preserve">  -----------------------</v>
          </cell>
          <cell r="K197" t="str">
            <v xml:space="preserve">  -----------------------</v>
          </cell>
          <cell r="L197" t="str">
            <v xml:space="preserve">  -----------------------</v>
          </cell>
          <cell r="M197" t="str">
            <v xml:space="preserve">  -----------------------</v>
          </cell>
          <cell r="N197" t="str">
            <v xml:space="preserve">  -----------------------</v>
          </cell>
          <cell r="O197" t="str">
            <v xml:space="preserve">  -----------------------</v>
          </cell>
          <cell r="P197" t="str">
            <v xml:space="preserve">  -----------------------</v>
          </cell>
          <cell r="Q197" t="str">
            <v xml:space="preserve">  -----------------------</v>
          </cell>
          <cell r="R197" t="str">
            <v xml:space="preserve">  -----------------------</v>
          </cell>
          <cell r="S197" t="str">
            <v xml:space="preserve">  -----------------------</v>
          </cell>
          <cell r="T197" t="str">
            <v xml:space="preserve">  -----------------------</v>
          </cell>
          <cell r="U197" t="str">
            <v xml:space="preserve">  -----------------------</v>
          </cell>
          <cell r="V197" t="str">
            <v xml:space="preserve">  -----------------------</v>
          </cell>
          <cell r="W197" t="str">
            <v xml:space="preserve">  -----------------------</v>
          </cell>
          <cell r="X197" t="str">
            <v xml:space="preserve">  -----------------------</v>
          </cell>
          <cell r="Y197" t="str">
            <v xml:space="preserve">  -----------------------</v>
          </cell>
          <cell r="Z197" t="str">
            <v xml:space="preserve">  -----------------------</v>
          </cell>
          <cell r="AA197" t="str">
            <v xml:space="preserve">  -----------------------</v>
          </cell>
          <cell r="AB197" t="str">
            <v xml:space="preserve">  -----------------------</v>
          </cell>
          <cell r="AC197" t="str">
            <v xml:space="preserve">  -----------------------</v>
          </cell>
          <cell r="AD197" t="str">
            <v xml:space="preserve">  -----------------------</v>
          </cell>
          <cell r="AE197" t="str">
            <v xml:space="preserve">  -----------------------</v>
          </cell>
          <cell r="AF197" t="str">
            <v xml:space="preserve">  -----------------------</v>
          </cell>
          <cell r="AG197" t="str">
            <v xml:space="preserve">  -----------------------</v>
          </cell>
          <cell r="AH197" t="str">
            <v xml:space="preserve">  -----------------------</v>
          </cell>
          <cell r="AI197" t="str">
            <v xml:space="preserve">  -----------------------</v>
          </cell>
          <cell r="AJ197" t="str">
            <v xml:space="preserve">  -----------------------</v>
          </cell>
          <cell r="AK197" t="str">
            <v xml:space="preserve">  -----------------------</v>
          </cell>
          <cell r="AL197" t="str">
            <v xml:space="preserve">  -----------------------</v>
          </cell>
        </row>
        <row r="198">
          <cell r="C198">
            <v>9168</v>
          </cell>
          <cell r="D198">
            <v>0</v>
          </cell>
          <cell r="E198">
            <v>0</v>
          </cell>
          <cell r="F198">
            <v>0</v>
          </cell>
          <cell r="G198">
            <v>9168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727.1</v>
          </cell>
          <cell r="N198">
            <v>727.1</v>
          </cell>
          <cell r="O198">
            <v>262.35000000000002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989.45</v>
          </cell>
          <cell r="AA198">
            <v>8178.55</v>
          </cell>
          <cell r="AB198">
            <v>185.5</v>
          </cell>
          <cell r="AC198">
            <v>333.9</v>
          </cell>
          <cell r="AD198">
            <v>754.82</v>
          </cell>
          <cell r="AE198">
            <v>212</v>
          </cell>
          <cell r="AF198">
            <v>183.36</v>
          </cell>
          <cell r="AG198">
            <v>5299.94</v>
          </cell>
          <cell r="AH198">
            <v>1274.22</v>
          </cell>
          <cell r="AI198">
            <v>530</v>
          </cell>
          <cell r="AJ198">
            <v>106</v>
          </cell>
          <cell r="AK198">
            <v>0</v>
          </cell>
          <cell r="AL198">
            <v>7605.52</v>
          </cell>
        </row>
        <row r="200">
          <cell r="A200" t="str">
            <v>Departamento 9115 CDE COORD DE ORG Y CONSERVACION DE ARCHI</v>
          </cell>
        </row>
        <row r="201">
          <cell r="A201" t="str">
            <v>00216</v>
          </cell>
          <cell r="B201" t="str">
            <v>Decena Hernandez Lizette</v>
          </cell>
          <cell r="C201">
            <v>10446</v>
          </cell>
          <cell r="D201">
            <v>0</v>
          </cell>
          <cell r="E201">
            <v>0</v>
          </cell>
          <cell r="F201">
            <v>0</v>
          </cell>
          <cell r="G201">
            <v>10446</v>
          </cell>
          <cell r="H201">
            <v>0</v>
          </cell>
          <cell r="I201">
            <v>0</v>
          </cell>
          <cell r="J201">
            <v>3836.35</v>
          </cell>
          <cell r="K201">
            <v>0</v>
          </cell>
          <cell r="L201">
            <v>0</v>
          </cell>
          <cell r="M201">
            <v>915.2</v>
          </cell>
          <cell r="N201">
            <v>915.2</v>
          </cell>
          <cell r="O201">
            <v>303.36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200</v>
          </cell>
          <cell r="Y201">
            <v>0</v>
          </cell>
          <cell r="Z201">
            <v>5254.91</v>
          </cell>
          <cell r="AA201">
            <v>5191.09</v>
          </cell>
          <cell r="AB201">
            <v>211.36</v>
          </cell>
          <cell r="AC201">
            <v>380.44</v>
          </cell>
          <cell r="AD201">
            <v>796.93</v>
          </cell>
          <cell r="AE201">
            <v>241.54</v>
          </cell>
          <cell r="AF201">
            <v>208.92</v>
          </cell>
          <cell r="AG201">
            <v>6038.64</v>
          </cell>
          <cell r="AH201">
            <v>1388.73</v>
          </cell>
          <cell r="AI201">
            <v>603.86</v>
          </cell>
          <cell r="AJ201">
            <v>120.78</v>
          </cell>
          <cell r="AK201">
            <v>0</v>
          </cell>
          <cell r="AL201">
            <v>8602.4699999999993</v>
          </cell>
        </row>
        <row r="202">
          <cell r="A202" t="str">
            <v>Total Depto</v>
          </cell>
          <cell r="C202" t="str">
            <v xml:space="preserve">  -----------------------</v>
          </cell>
          <cell r="D202" t="str">
            <v xml:space="preserve">  -----------------------</v>
          </cell>
          <cell r="E202" t="str">
            <v xml:space="preserve">  -----------------------</v>
          </cell>
          <cell r="F202" t="str">
            <v xml:space="preserve">  -----------------------</v>
          </cell>
          <cell r="G202" t="str">
            <v xml:space="preserve">  -----------------------</v>
          </cell>
          <cell r="H202" t="str">
            <v xml:space="preserve">  -----------------------</v>
          </cell>
          <cell r="I202" t="str">
            <v xml:space="preserve">  -----------------------</v>
          </cell>
          <cell r="J202" t="str">
            <v xml:space="preserve">  -----------------------</v>
          </cell>
          <cell r="K202" t="str">
            <v xml:space="preserve">  -----------------------</v>
          </cell>
          <cell r="L202" t="str">
            <v xml:space="preserve">  -----------------------</v>
          </cell>
          <cell r="M202" t="str">
            <v xml:space="preserve">  -----------------------</v>
          </cell>
          <cell r="N202" t="str">
            <v xml:space="preserve">  -----------------------</v>
          </cell>
          <cell r="O202" t="str">
            <v xml:space="preserve">  -----------------------</v>
          </cell>
          <cell r="P202" t="str">
            <v xml:space="preserve">  -----------------------</v>
          </cell>
          <cell r="Q202" t="str">
            <v xml:space="preserve">  -----------------------</v>
          </cell>
          <cell r="R202" t="str">
            <v xml:space="preserve">  -----------------------</v>
          </cell>
          <cell r="S202" t="str">
            <v xml:space="preserve">  -----------------------</v>
          </cell>
          <cell r="T202" t="str">
            <v xml:space="preserve">  -----------------------</v>
          </cell>
          <cell r="U202" t="str">
            <v xml:space="preserve">  -----------------------</v>
          </cell>
          <cell r="V202" t="str">
            <v xml:space="preserve">  -----------------------</v>
          </cell>
          <cell r="W202" t="str">
            <v xml:space="preserve">  -----------------------</v>
          </cell>
          <cell r="X202" t="str">
            <v xml:space="preserve">  -----------------------</v>
          </cell>
          <cell r="Y202" t="str">
            <v xml:space="preserve">  -----------------------</v>
          </cell>
          <cell r="Z202" t="str">
            <v xml:space="preserve">  -----------------------</v>
          </cell>
          <cell r="AA202" t="str">
            <v xml:space="preserve">  -----------------------</v>
          </cell>
          <cell r="AB202" t="str">
            <v xml:space="preserve">  -----------------------</v>
          </cell>
          <cell r="AC202" t="str">
            <v xml:space="preserve">  -----------------------</v>
          </cell>
          <cell r="AD202" t="str">
            <v xml:space="preserve">  -----------------------</v>
          </cell>
          <cell r="AE202" t="str">
            <v xml:space="preserve">  -----------------------</v>
          </cell>
          <cell r="AF202" t="str">
            <v xml:space="preserve">  -----------------------</v>
          </cell>
          <cell r="AG202" t="str">
            <v xml:space="preserve">  -----------------------</v>
          </cell>
          <cell r="AH202" t="str">
            <v xml:space="preserve">  -----------------------</v>
          </cell>
          <cell r="AI202" t="str">
            <v xml:space="preserve">  -----------------------</v>
          </cell>
          <cell r="AJ202" t="str">
            <v xml:space="preserve">  -----------------------</v>
          </cell>
          <cell r="AK202" t="str">
            <v xml:space="preserve">  -----------------------</v>
          </cell>
          <cell r="AL202" t="str">
            <v xml:space="preserve">  -----------------------</v>
          </cell>
        </row>
        <row r="203">
          <cell r="C203">
            <v>10446</v>
          </cell>
          <cell r="D203">
            <v>0</v>
          </cell>
          <cell r="E203">
            <v>0</v>
          </cell>
          <cell r="F203">
            <v>0</v>
          </cell>
          <cell r="G203">
            <v>10446</v>
          </cell>
          <cell r="H203">
            <v>0</v>
          </cell>
          <cell r="I203">
            <v>0</v>
          </cell>
          <cell r="J203">
            <v>3836.35</v>
          </cell>
          <cell r="K203">
            <v>0</v>
          </cell>
          <cell r="L203">
            <v>0</v>
          </cell>
          <cell r="M203">
            <v>915.2</v>
          </cell>
          <cell r="N203">
            <v>915.2</v>
          </cell>
          <cell r="O203">
            <v>303.36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200</v>
          </cell>
          <cell r="Y203">
            <v>0</v>
          </cell>
          <cell r="Z203">
            <v>5254.91</v>
          </cell>
          <cell r="AA203">
            <v>5191.09</v>
          </cell>
          <cell r="AB203">
            <v>211.36</v>
          </cell>
          <cell r="AC203">
            <v>380.44</v>
          </cell>
          <cell r="AD203">
            <v>796.93</v>
          </cell>
          <cell r="AE203">
            <v>241.54</v>
          </cell>
          <cell r="AF203">
            <v>208.92</v>
          </cell>
          <cell r="AG203">
            <v>6038.64</v>
          </cell>
          <cell r="AH203">
            <v>1388.73</v>
          </cell>
          <cell r="AI203">
            <v>603.86</v>
          </cell>
          <cell r="AJ203">
            <v>120.78</v>
          </cell>
          <cell r="AK203">
            <v>0</v>
          </cell>
          <cell r="AL203">
            <v>8602.4699999999993</v>
          </cell>
        </row>
        <row r="205">
          <cell r="A205"/>
          <cell r="C205" t="str">
            <v xml:space="preserve">  =============</v>
          </cell>
          <cell r="D205" t="str">
            <v xml:space="preserve">  =============</v>
          </cell>
          <cell r="E205" t="str">
            <v xml:space="preserve">  =============</v>
          </cell>
          <cell r="F205" t="str">
            <v xml:space="preserve">  =============</v>
          </cell>
          <cell r="G205" t="str">
            <v xml:space="preserve">  =============</v>
          </cell>
          <cell r="H205" t="str">
            <v xml:space="preserve">  =============</v>
          </cell>
          <cell r="I205" t="str">
            <v xml:space="preserve">  =============</v>
          </cell>
          <cell r="J205" t="str">
            <v xml:space="preserve">  =============</v>
          </cell>
          <cell r="K205" t="str">
            <v xml:space="preserve">  =============</v>
          </cell>
          <cell r="L205" t="str">
            <v xml:space="preserve">  =============</v>
          </cell>
          <cell r="M205" t="str">
            <v xml:space="preserve">  =============</v>
          </cell>
          <cell r="N205" t="str">
            <v xml:space="preserve">  =============</v>
          </cell>
          <cell r="O205" t="str">
            <v xml:space="preserve">  =============</v>
          </cell>
          <cell r="P205" t="str">
            <v xml:space="preserve">  =============</v>
          </cell>
          <cell r="Q205" t="str">
            <v xml:space="preserve">  =============</v>
          </cell>
          <cell r="R205" t="str">
            <v xml:space="preserve">  =============</v>
          </cell>
          <cell r="S205" t="str">
            <v xml:space="preserve">  =============</v>
          </cell>
          <cell r="T205" t="str">
            <v xml:space="preserve">  =============</v>
          </cell>
          <cell r="U205" t="str">
            <v xml:space="preserve">  =============</v>
          </cell>
          <cell r="V205" t="str">
            <v xml:space="preserve">  =============</v>
          </cell>
          <cell r="W205" t="str">
            <v xml:space="preserve">  =============</v>
          </cell>
          <cell r="X205" t="str">
            <v xml:space="preserve">  =============</v>
          </cell>
          <cell r="Y205" t="str">
            <v xml:space="preserve">  =============</v>
          </cell>
          <cell r="Z205" t="str">
            <v xml:space="preserve">  =============</v>
          </cell>
          <cell r="AA205" t="str">
            <v xml:space="preserve">  =============</v>
          </cell>
          <cell r="AB205" t="str">
            <v xml:space="preserve">  =============</v>
          </cell>
          <cell r="AC205" t="str">
            <v xml:space="preserve">  =============</v>
          </cell>
          <cell r="AD205" t="str">
            <v xml:space="preserve">  =============</v>
          </cell>
          <cell r="AE205" t="str">
            <v xml:space="preserve">  =============</v>
          </cell>
          <cell r="AF205" t="str">
            <v xml:space="preserve">  =============</v>
          </cell>
          <cell r="AG205" t="str">
            <v xml:space="preserve">  =============</v>
          </cell>
          <cell r="AH205" t="str">
            <v xml:space="preserve">  =============</v>
          </cell>
          <cell r="AI205" t="str">
            <v xml:space="preserve">  =============</v>
          </cell>
          <cell r="AJ205" t="str">
            <v xml:space="preserve">  =============</v>
          </cell>
          <cell r="AK205" t="str">
            <v xml:space="preserve">  =============</v>
          </cell>
          <cell r="AL205" t="str">
            <v xml:space="preserve">  =============</v>
          </cell>
        </row>
        <row r="206">
          <cell r="A206" t="str">
            <v>Total Gral.</v>
          </cell>
          <cell r="B206" t="str">
            <v xml:space="preserve"> </v>
          </cell>
          <cell r="C206">
            <v>643435.85</v>
          </cell>
          <cell r="D206">
            <v>2181.25</v>
          </cell>
          <cell r="E206">
            <v>213529.37</v>
          </cell>
          <cell r="F206">
            <v>0</v>
          </cell>
          <cell r="G206">
            <v>859146.47</v>
          </cell>
          <cell r="H206">
            <v>0</v>
          </cell>
          <cell r="I206">
            <v>17677.830000000002</v>
          </cell>
          <cell r="J206">
            <v>19337.3</v>
          </cell>
          <cell r="K206">
            <v>-6918.7</v>
          </cell>
          <cell r="L206">
            <v>-1351.24</v>
          </cell>
          <cell r="M206">
            <v>93008.46</v>
          </cell>
          <cell r="N206">
            <v>87440.82</v>
          </cell>
          <cell r="O206">
            <v>21502.61</v>
          </cell>
          <cell r="P206">
            <v>7500</v>
          </cell>
          <cell r="Q206">
            <v>0</v>
          </cell>
          <cell r="R206">
            <v>154.34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1429.17</v>
          </cell>
          <cell r="Y206">
            <v>0</v>
          </cell>
          <cell r="Z206">
            <v>153690.82999999999</v>
          </cell>
          <cell r="AA206">
            <v>705455.64</v>
          </cell>
          <cell r="AB206">
            <v>16025</v>
          </cell>
          <cell r="AC206">
            <v>28845.18</v>
          </cell>
          <cell r="AD206">
            <v>61868.97</v>
          </cell>
          <cell r="AE206">
            <v>18006.830000000002</v>
          </cell>
          <cell r="AF206">
            <v>17182.96</v>
          </cell>
          <cell r="AG206">
            <v>449257.44</v>
          </cell>
          <cell r="AH206">
            <v>106739.15</v>
          </cell>
          <cell r="AI206">
            <v>45016.71</v>
          </cell>
          <cell r="AJ206">
            <v>8985.1299999999992</v>
          </cell>
          <cell r="AK206">
            <v>0</v>
          </cell>
          <cell r="AL206">
            <v>645188.22</v>
          </cell>
        </row>
        <row r="208">
          <cell r="C208" t="str">
            <v xml:space="preserve"> </v>
          </cell>
          <cell r="D208" t="str">
            <v xml:space="preserve"> </v>
          </cell>
          <cell r="E208" t="str">
            <v xml:space="preserve"> 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  <cell r="I208" t="str">
            <v xml:space="preserve"> </v>
          </cell>
          <cell r="J208" t="str">
            <v xml:space="preserve"> </v>
          </cell>
          <cell r="K208" t="str">
            <v xml:space="preserve"> </v>
          </cell>
          <cell r="L208" t="str">
            <v xml:space="preserve"> </v>
          </cell>
          <cell r="M208" t="str">
            <v xml:space="preserve"> </v>
          </cell>
          <cell r="N208" t="str">
            <v xml:space="preserve"> </v>
          </cell>
          <cell r="O208" t="str">
            <v xml:space="preserve"> </v>
          </cell>
          <cell r="P208" t="str">
            <v xml:space="preserve"> </v>
          </cell>
          <cell r="Q208" t="str">
            <v xml:space="preserve"> </v>
          </cell>
          <cell r="R208" t="str">
            <v xml:space="preserve"> </v>
          </cell>
          <cell r="S208" t="str">
            <v xml:space="preserve"> </v>
          </cell>
          <cell r="T208" t="str">
            <v xml:space="preserve"> </v>
          </cell>
          <cell r="U208" t="str">
            <v xml:space="preserve"> </v>
          </cell>
          <cell r="V208" t="str">
            <v xml:space="preserve"> </v>
          </cell>
          <cell r="W208" t="str">
            <v xml:space="preserve"> </v>
          </cell>
          <cell r="X208" t="str">
            <v xml:space="preserve"> </v>
          </cell>
          <cell r="Y208" t="str">
            <v xml:space="preserve"> </v>
          </cell>
          <cell r="Z208" t="str">
            <v xml:space="preserve"> </v>
          </cell>
          <cell r="AA208" t="str">
            <v xml:space="preserve"> </v>
          </cell>
          <cell r="AB208" t="str">
            <v xml:space="preserve"> </v>
          </cell>
          <cell r="AC208" t="str">
            <v xml:space="preserve"> </v>
          </cell>
          <cell r="AD208" t="str">
            <v xml:space="preserve"> </v>
          </cell>
          <cell r="AE208" t="str">
            <v xml:space="preserve"> </v>
          </cell>
          <cell r="AF208" t="str">
            <v xml:space="preserve"> </v>
          </cell>
          <cell r="AG208" t="str">
            <v xml:space="preserve"> </v>
          </cell>
          <cell r="AH208" t="str">
            <v xml:space="preserve"> </v>
          </cell>
          <cell r="AI208" t="str">
            <v xml:space="preserve"> </v>
          </cell>
          <cell r="AJ208" t="str">
            <v xml:space="preserve"> </v>
          </cell>
          <cell r="AK208" t="str">
            <v xml:space="preserve"> </v>
          </cell>
        </row>
        <row r="209">
          <cell r="A209" t="str">
            <v xml:space="preserve"> </v>
          </cell>
          <cell r="B209" t="str">
            <v xml:space="preserve"> 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showGridLines="0" tabSelected="1" topLeftCell="C1" zoomScale="96" zoomScaleNormal="96" workbookViewId="0">
      <pane ySplit="6" topLeftCell="A127" activePane="bottomLeft" state="frozen"/>
      <selection pane="bottomLeft" activeCell="K7" sqref="K7:M138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0" t="s">
        <v>160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6" ht="30" x14ac:dyDescent="0.25">
      <c r="A3" s="42" t="s">
        <v>218</v>
      </c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4" t="s">
        <v>1</v>
      </c>
      <c r="B5" s="45" t="s">
        <v>2</v>
      </c>
      <c r="C5" s="45" t="s">
        <v>3</v>
      </c>
      <c r="D5" s="45" t="s">
        <v>4</v>
      </c>
      <c r="E5" s="46" t="s">
        <v>5</v>
      </c>
      <c r="F5" s="47"/>
      <c r="G5" s="47"/>
      <c r="H5" s="47"/>
      <c r="I5" s="47"/>
      <c r="J5" s="48"/>
      <c r="K5" s="39" t="s">
        <v>6</v>
      </c>
      <c r="L5" s="39" t="s">
        <v>7</v>
      </c>
      <c r="M5" s="39" t="s">
        <v>8</v>
      </c>
    </row>
    <row r="6" spans="1:16" s="5" customFormat="1" ht="47.25" customHeight="1" x14ac:dyDescent="0.25">
      <c r="A6" s="44"/>
      <c r="B6" s="45"/>
      <c r="C6" s="45"/>
      <c r="D6" s="45"/>
      <c r="E6" s="3" t="s">
        <v>9</v>
      </c>
      <c r="F6" s="3" t="s">
        <v>203</v>
      </c>
      <c r="G6" s="4" t="s">
        <v>10</v>
      </c>
      <c r="H6" s="4" t="s">
        <v>11</v>
      </c>
      <c r="I6" s="4" t="s">
        <v>12</v>
      </c>
      <c r="J6" s="4" t="s">
        <v>13</v>
      </c>
      <c r="K6" s="39"/>
      <c r="L6" s="39"/>
      <c r="M6" s="39"/>
    </row>
    <row r="7" spans="1:16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v>392.25</v>
      </c>
      <c r="F8" s="15">
        <f>VLOOKUP($A8,[2]Hoja1!$A$9:$AM$250,3,0)</f>
        <v>11767.5</v>
      </c>
      <c r="G8" s="15">
        <v>0</v>
      </c>
      <c r="H8" s="15">
        <f>VLOOKUP($A8,[2]Hoja1!$A$9:$AM$250,6,0)</f>
        <v>0</v>
      </c>
      <c r="I8" s="15">
        <f>VLOOKUP($A8,[2]Hoja1!$A$9:$AM$250,4,0)</f>
        <v>0</v>
      </c>
      <c r="J8" s="15">
        <f>VLOOKUP($A8,[2]Hoja1!$A$9:$AM$250,6,0)+VLOOKUP($A8,[2]Hoja1!$A$9:$AM$250,5,0)</f>
        <v>0</v>
      </c>
      <c r="K8" s="16">
        <f>SUM(F8:J8)</f>
        <v>11767.5</v>
      </c>
      <c r="L8" s="15">
        <f>VLOOKUP($A8,[2]Hoja1!$A$9:$AM$250,26,0)</f>
        <v>1486.59</v>
      </c>
      <c r="M8" s="16">
        <f>+K8-L8</f>
        <v>10280.91</v>
      </c>
      <c r="N8" s="17"/>
      <c r="O8" s="17"/>
      <c r="P8" s="17"/>
    </row>
    <row r="9" spans="1:16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v>392.25</v>
      </c>
      <c r="F9" s="15">
        <f>VLOOKUP($A9,[2]Hoja1!$A$9:$AM$250,3,0)</f>
        <v>11767.5</v>
      </c>
      <c r="G9" s="15">
        <v>0</v>
      </c>
      <c r="H9" s="15">
        <f>VLOOKUP($A9,[2]Hoja1!$A$9:$AM$250,6,0)</f>
        <v>0</v>
      </c>
      <c r="I9" s="15">
        <f>VLOOKUP($A9,[2]Hoja1!$A$9:$AM$250,4,0)</f>
        <v>0</v>
      </c>
      <c r="J9" s="15">
        <f>VLOOKUP($A9,[2]Hoja1!$A$9:$AM$250,6,0)+VLOOKUP($A9,[2]Hoja1!$A$9:$AM$250,5,0)</f>
        <v>1040</v>
      </c>
      <c r="K9" s="16">
        <f t="shared" ref="K9:K16" si="0">SUM(F9:J9)</f>
        <v>12807.5</v>
      </c>
      <c r="L9" s="15">
        <f>VLOOKUP($A9,[2]Hoja1!$A$9:$AM$250,26,0)</f>
        <v>1701.35</v>
      </c>
      <c r="M9" s="16">
        <f t="shared" ref="M9:M10" si="1">+K9-L9</f>
        <v>11106.15</v>
      </c>
      <c r="N9" s="17"/>
      <c r="O9" s="17"/>
    </row>
    <row r="10" spans="1:16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v>348.2</v>
      </c>
      <c r="F10" s="15">
        <f>VLOOKUP($A10,[2]Hoja1!$A$9:$AM$250,3,0)</f>
        <v>10446</v>
      </c>
      <c r="G10" s="15">
        <v>0</v>
      </c>
      <c r="H10" s="15">
        <f>VLOOKUP($A10,[2]Hoja1!$A$9:$AM$250,6,0)</f>
        <v>0</v>
      </c>
      <c r="I10" s="15">
        <f>VLOOKUP($A10,[2]Hoja1!$A$9:$AM$250,4,0)</f>
        <v>0</v>
      </c>
      <c r="J10" s="15">
        <f>VLOOKUP($A10,[2]Hoja1!$A$9:$AM$250,6,0)+VLOOKUP($A10,[2]Hoja1!$A$9:$AM$250,5,0)</f>
        <v>0</v>
      </c>
      <c r="K10" s="16">
        <f t="shared" si="0"/>
        <v>10446</v>
      </c>
      <c r="L10" s="15">
        <f>VLOOKUP($A10,[2]Hoja1!$A$9:$AM$250,26,0)</f>
        <v>1218.5999999999999</v>
      </c>
      <c r="M10" s="16">
        <f t="shared" si="1"/>
        <v>9227.4</v>
      </c>
      <c r="N10" s="17"/>
      <c r="O10" s="17"/>
    </row>
    <row r="11" spans="1:16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v>285</v>
      </c>
      <c r="F11" s="15">
        <f>VLOOKUP($A11,[2]Hoja1!$A$9:$AM$250,3,0)</f>
        <v>8550</v>
      </c>
      <c r="G11" s="15">
        <v>0</v>
      </c>
      <c r="H11" s="15">
        <f>VLOOKUP($A11,[2]Hoja1!$A$9:$AM$250,6,0)</f>
        <v>0</v>
      </c>
      <c r="I11" s="15">
        <f>VLOOKUP($A11,[2]Hoja1!$A$9:$AM$250,4,0)</f>
        <v>0</v>
      </c>
      <c r="J11" s="15">
        <f>VLOOKUP($A11,[2]Hoja1!$A$9:$AM$250,6,0)+VLOOKUP($A11,[2]Hoja1!$A$9:$AM$250,5,0)</f>
        <v>0</v>
      </c>
      <c r="K11" s="16">
        <f t="shared" si="0"/>
        <v>8550</v>
      </c>
      <c r="L11" s="15">
        <f>VLOOKUP($A11,[2]Hoja1!$A$9:$AM$250,26,0)</f>
        <v>4367.92</v>
      </c>
      <c r="M11" s="16">
        <f>+K11-L11</f>
        <v>4182.08</v>
      </c>
      <c r="N11" s="17"/>
      <c r="O11" s="17"/>
    </row>
    <row r="12" spans="1:16" s="11" customFormat="1" ht="10.5" customHeight="1" x14ac:dyDescent="0.25">
      <c r="A12" s="12" t="s">
        <v>164</v>
      </c>
      <c r="B12" s="13" t="s">
        <v>140</v>
      </c>
      <c r="C12" s="14" t="s">
        <v>145</v>
      </c>
      <c r="D12" s="14" t="s">
        <v>204</v>
      </c>
      <c r="E12" s="15">
        <v>348</v>
      </c>
      <c r="F12" s="15">
        <f>VLOOKUP($A12,[2]Hoja1!$A$9:$AM$250,3,0)</f>
        <v>10440</v>
      </c>
      <c r="G12" s="15">
        <v>0</v>
      </c>
      <c r="H12" s="15">
        <f>VLOOKUP($A12,[2]Hoja1!$A$9:$AM$250,6,0)</f>
        <v>0</v>
      </c>
      <c r="I12" s="15">
        <f>VLOOKUP($A12,[2]Hoja1!$A$9:$AM$250,4,0)</f>
        <v>0</v>
      </c>
      <c r="J12" s="15">
        <f>VLOOKUP($A12,[2]Hoja1!$A$9:$AM$250,6,0)+VLOOKUP($A12,[2]Hoja1!$A$9:$AM$250,5,0)</f>
        <v>6989.48</v>
      </c>
      <c r="K12" s="16">
        <f t="shared" si="0"/>
        <v>17429.48</v>
      </c>
      <c r="L12" s="15">
        <f>VLOOKUP($A12,[2]Hoja1!$A$9:$AM$250,26,0)</f>
        <v>2797.73</v>
      </c>
      <c r="M12" s="16">
        <f t="shared" ref="M12:M16" si="2">+K12-L12</f>
        <v>14631.75</v>
      </c>
      <c r="N12" s="17"/>
      <c r="O12" s="17"/>
    </row>
    <row r="13" spans="1:16" s="11" customFormat="1" ht="10.5" customHeight="1" x14ac:dyDescent="0.25">
      <c r="A13" s="12" t="s">
        <v>185</v>
      </c>
      <c r="B13" s="13" t="s">
        <v>141</v>
      </c>
      <c r="C13" s="14" t="s">
        <v>143</v>
      </c>
      <c r="D13" s="14" t="s">
        <v>204</v>
      </c>
      <c r="E13" s="15">
        <f>(+F13+I13)/30</f>
        <v>475</v>
      </c>
      <c r="F13" s="15">
        <f>VLOOKUP($A13,[2]Hoja1!$A$9:$AM$250,3,0)</f>
        <v>14250</v>
      </c>
      <c r="G13" s="15">
        <v>0</v>
      </c>
      <c r="H13" s="15">
        <f>VLOOKUP($A13,[2]Hoja1!$A$9:$AM$250,6,0)</f>
        <v>0</v>
      </c>
      <c r="I13" s="15">
        <f>VLOOKUP($A13,[2]Hoja1!$A$9:$AM$250,4,0)</f>
        <v>0</v>
      </c>
      <c r="J13" s="15">
        <f>VLOOKUP($A13,[2]Hoja1!$A$9:$AM$250,6,0)+VLOOKUP($A13,[2]Hoja1!$A$9:$AM$250,5,0)</f>
        <v>9537.56</v>
      </c>
      <c r="K13" s="16">
        <f t="shared" si="0"/>
        <v>23787.559999999998</v>
      </c>
      <c r="L13" s="15">
        <f>VLOOKUP($A13,[2]Hoja1!$A$9:$AM$250,26,0)</f>
        <v>4373.58</v>
      </c>
      <c r="M13" s="16">
        <f t="shared" si="2"/>
        <v>19413.979999999996</v>
      </c>
      <c r="N13" s="17"/>
      <c r="O13" s="17"/>
    </row>
    <row r="14" spans="1:16" s="11" customFormat="1" ht="10.5" customHeight="1" x14ac:dyDescent="0.25">
      <c r="A14" s="12" t="s">
        <v>165</v>
      </c>
      <c r="B14" s="13" t="s">
        <v>142</v>
      </c>
      <c r="C14" s="14" t="s">
        <v>145</v>
      </c>
      <c r="D14" s="14" t="s">
        <v>204</v>
      </c>
      <c r="E14" s="15">
        <v>348</v>
      </c>
      <c r="F14" s="15">
        <f>VLOOKUP($A14,[2]Hoja1!$A$9:$AM$250,3,0)</f>
        <v>10440</v>
      </c>
      <c r="G14" s="15">
        <v>0</v>
      </c>
      <c r="H14" s="15">
        <f>VLOOKUP($A14,[2]Hoja1!$A$9:$AM$250,6,0)</f>
        <v>0</v>
      </c>
      <c r="I14" s="15">
        <f>VLOOKUP($A14,[2]Hoja1!$A$9:$AM$250,4,0)</f>
        <v>0</v>
      </c>
      <c r="J14" s="15">
        <f>VLOOKUP($A14,[2]Hoja1!$A$9:$AM$250,6,0)+VLOOKUP($A14,[2]Hoja1!$A$9:$AM$250,5,0)</f>
        <v>6989.48</v>
      </c>
      <c r="K14" s="16">
        <f t="shared" si="0"/>
        <v>17429.48</v>
      </c>
      <c r="L14" s="15">
        <f>VLOOKUP($A14,[2]Hoja1!$A$9:$AM$250,26,0)</f>
        <v>2797.73</v>
      </c>
      <c r="M14" s="16">
        <f t="shared" si="2"/>
        <v>14631.75</v>
      </c>
      <c r="N14" s="17"/>
      <c r="O14" s="17"/>
    </row>
    <row r="15" spans="1:16" s="11" customFormat="1" ht="10.5" customHeight="1" x14ac:dyDescent="0.25">
      <c r="A15" s="12" t="s">
        <v>69</v>
      </c>
      <c r="B15" s="13" t="s">
        <v>161</v>
      </c>
      <c r="C15" s="14" t="s">
        <v>145</v>
      </c>
      <c r="D15" s="14" t="s">
        <v>204</v>
      </c>
      <c r="E15" s="15">
        <f>(+F15+I15)/30</f>
        <v>200</v>
      </c>
      <c r="F15" s="15">
        <f>VLOOKUP($A15,[2]Hoja1!$A$9:$AM$250,3,0)</f>
        <v>6000</v>
      </c>
      <c r="G15" s="15">
        <v>0</v>
      </c>
      <c r="H15" s="15">
        <f>VLOOKUP($A15,[2]Hoja1!$A$9:$AM$250,6,0)</f>
        <v>0</v>
      </c>
      <c r="I15" s="15">
        <f>VLOOKUP($A15,[2]Hoja1!$A$9:$AM$250,4,0)</f>
        <v>0</v>
      </c>
      <c r="J15" s="15">
        <f>VLOOKUP($A15,[2]Hoja1!$A$9:$AM$250,6,0)+VLOOKUP($A15,[2]Hoja1!$A$9:$AM$250,5,0)</f>
        <v>3285.44</v>
      </c>
      <c r="K15" s="16">
        <f t="shared" si="0"/>
        <v>9285.44</v>
      </c>
      <c r="L15" s="15">
        <f>VLOOKUP($A15,[2]Hoja1!$A$9:$AM$250,26,0)</f>
        <v>3620.25</v>
      </c>
      <c r="M15" s="16">
        <f t="shared" ref="M15" si="3">+K15-L15</f>
        <v>5665.1900000000005</v>
      </c>
      <c r="N15" s="17"/>
      <c r="O15" s="17"/>
    </row>
    <row r="16" spans="1:16" s="11" customFormat="1" ht="10.5" customHeight="1" x14ac:dyDescent="0.25">
      <c r="A16" s="12" t="s">
        <v>215</v>
      </c>
      <c r="B16" s="13" t="s">
        <v>216</v>
      </c>
      <c r="C16" s="14" t="s">
        <v>217</v>
      </c>
      <c r="D16" s="14" t="s">
        <v>204</v>
      </c>
      <c r="E16" s="15">
        <v>348</v>
      </c>
      <c r="F16" s="15">
        <f>VLOOKUP($A16,[2]Hoja1!$A$9:$AM$250,3,0)</f>
        <v>10440</v>
      </c>
      <c r="G16" s="15">
        <v>0</v>
      </c>
      <c r="H16" s="15">
        <f>VLOOKUP($A16,[2]Hoja1!$A$9:$AM$250,6,0)</f>
        <v>0</v>
      </c>
      <c r="I16" s="15">
        <f>VLOOKUP($A16,[2]Hoja1!$A$9:$AM$250,4,0)</f>
        <v>0</v>
      </c>
      <c r="J16" s="15">
        <f>VLOOKUP($A16,[2]Hoja1!$A$9:$AM$250,6,0)+VLOOKUP($A16,[2]Hoja1!$A$9:$AM$250,5,0)</f>
        <v>9894.39</v>
      </c>
      <c r="K16" s="16">
        <f t="shared" si="0"/>
        <v>20334.39</v>
      </c>
      <c r="L16" s="15">
        <f>VLOOKUP($A16,[2]Hoja1!$A$9:$AM$250,26,0)</f>
        <v>3224.42</v>
      </c>
      <c r="M16" s="16">
        <f t="shared" si="2"/>
        <v>17109.97</v>
      </c>
      <c r="N16" s="17"/>
      <c r="O16" s="17"/>
    </row>
    <row r="17" spans="1:15" s="11" customFormat="1" ht="10.5" customHeight="1" x14ac:dyDescent="0.25">
      <c r="A17" s="12"/>
      <c r="B17" s="18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5" s="11" customFormat="1" ht="17.25" customHeight="1" x14ac:dyDescent="0.25">
      <c r="A18" s="6" t="s">
        <v>193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5" s="11" customFormat="1" ht="10.5" customHeight="1" x14ac:dyDescent="0.25">
      <c r="A19" s="12" t="s">
        <v>19</v>
      </c>
      <c r="B19" s="13" t="s">
        <v>20</v>
      </c>
      <c r="C19" s="14" t="s">
        <v>194</v>
      </c>
      <c r="D19" s="14" t="s">
        <v>18</v>
      </c>
      <c r="E19" s="15">
        <v>348.2</v>
      </c>
      <c r="F19" s="15">
        <f>VLOOKUP($A19,[2]Hoja1!$A$9:$AM$250,3,0)</f>
        <v>10446</v>
      </c>
      <c r="G19" s="15">
        <v>0</v>
      </c>
      <c r="H19" s="15">
        <f>VLOOKUP($A19,[2]Hoja1!$A$9:$AM$250,6,0)</f>
        <v>0</v>
      </c>
      <c r="I19" s="15">
        <f>VLOOKUP($A19,[2]Hoja1!$A$9:$AM$250,4,0)</f>
        <v>0</v>
      </c>
      <c r="J19" s="15">
        <f>VLOOKUP($A19,[2]Hoja1!$A$9:$AM$250,6,0)+VLOOKUP($A19,[2]Hoja1!$A$9:$AM$250,5,0)</f>
        <v>0</v>
      </c>
      <c r="K19" s="16">
        <f>SUM(F19:J19)</f>
        <v>10446</v>
      </c>
      <c r="L19" s="15">
        <f>VLOOKUP($A19,[2]Hoja1!$A$9:$AM$250,26,0)</f>
        <v>5254.91</v>
      </c>
      <c r="M19" s="16">
        <f t="shared" ref="M19" si="4">+K19-L19</f>
        <v>5191.09</v>
      </c>
      <c r="N19" s="17"/>
      <c r="O19" s="17"/>
    </row>
    <row r="20" spans="1:15" s="11" customFormat="1" ht="10.5" customHeight="1" x14ac:dyDescent="0.25">
      <c r="A20" s="12"/>
      <c r="B20" s="18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5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5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v>235.05</v>
      </c>
      <c r="F22" s="15">
        <f>VLOOKUP($A22,[2]Hoja1!$A$9:$AM$250,3,0)</f>
        <v>7051.5</v>
      </c>
      <c r="G22" s="15">
        <v>0</v>
      </c>
      <c r="H22" s="15">
        <f>VLOOKUP($A22,[2]Hoja1!$A$9:$AM$250,6,0)</f>
        <v>0</v>
      </c>
      <c r="I22" s="15">
        <f>VLOOKUP($A22,[2]Hoja1!$A$9:$AM$250,4,0)</f>
        <v>0</v>
      </c>
      <c r="J22" s="15">
        <f>VLOOKUP($A22,[2]Hoja1!$A$9:$AM$250,6,0)+VLOOKUP($A22,[2]Hoja1!$A$9:$AM$250,5,0)</f>
        <v>0</v>
      </c>
      <c r="K22" s="16">
        <f t="shared" ref="K22:K24" si="5">SUM(F22:J22)</f>
        <v>7051.5</v>
      </c>
      <c r="L22" s="15">
        <f>VLOOKUP($A22,[2]Hoja1!$A$9:$AM$250,26,0)</f>
        <v>476.56</v>
      </c>
      <c r="M22" s="16">
        <f t="shared" ref="M22:M24" si="6">+K22-L22</f>
        <v>6574.94</v>
      </c>
      <c r="N22" s="17"/>
      <c r="O22" s="17"/>
    </row>
    <row r="23" spans="1:15" s="11" customFormat="1" ht="10.5" customHeight="1" x14ac:dyDescent="0.2">
      <c r="A23" s="30" t="s">
        <v>136</v>
      </c>
      <c r="B23" s="18" t="s">
        <v>157</v>
      </c>
      <c r="C23" s="14" t="s">
        <v>17</v>
      </c>
      <c r="D23" s="14" t="s">
        <v>204</v>
      </c>
      <c r="E23" s="15">
        <f>(+F23+I23)/30</f>
        <v>200</v>
      </c>
      <c r="F23" s="15">
        <f>VLOOKUP($A23,[2]Hoja1!$A$9:$AM$250,3,0)</f>
        <v>6000</v>
      </c>
      <c r="G23" s="15">
        <v>0</v>
      </c>
      <c r="H23" s="15">
        <f>VLOOKUP($A23,[2]Hoja1!$A$9:$AM$250,6,0)</f>
        <v>0</v>
      </c>
      <c r="I23" s="15">
        <f>VLOOKUP($A23,[2]Hoja1!$A$9:$AM$250,4,0)</f>
        <v>0</v>
      </c>
      <c r="J23" s="15">
        <f>VLOOKUP($A23,[2]Hoja1!$A$9:$AM$250,6,0)+VLOOKUP($A23,[2]Hoja1!$A$9:$AM$250,5,0)</f>
        <v>2705.1</v>
      </c>
      <c r="K23" s="16">
        <f t="shared" si="5"/>
        <v>8705.1</v>
      </c>
      <c r="L23" s="15">
        <f>VLOOKUP($A23,[2]Hoja1!$A$9:$AM$250,26,0)</f>
        <v>2911.32</v>
      </c>
      <c r="M23" s="16">
        <f t="shared" ref="M23" si="7">+K23-L23</f>
        <v>5793.7800000000007</v>
      </c>
    </row>
    <row r="24" spans="1:15" s="11" customFormat="1" ht="10.5" customHeight="1" x14ac:dyDescent="0.2">
      <c r="A24" s="30" t="s">
        <v>166</v>
      </c>
      <c r="B24" s="18" t="s">
        <v>144</v>
      </c>
      <c r="C24" s="14" t="s">
        <v>145</v>
      </c>
      <c r="D24" s="14" t="s">
        <v>204</v>
      </c>
      <c r="E24" s="15">
        <f>(+F24+I24)/30</f>
        <v>333.33</v>
      </c>
      <c r="F24" s="15">
        <f>VLOOKUP($A24,[2]Hoja1!$A$9:$AM$250,3,0)</f>
        <v>9999.9</v>
      </c>
      <c r="G24" s="15">
        <v>0</v>
      </c>
      <c r="H24" s="15">
        <f>VLOOKUP($A24,[2]Hoja1!$A$9:$AM$250,6,0)</f>
        <v>0</v>
      </c>
      <c r="I24" s="15">
        <f>VLOOKUP($A24,[2]Hoja1!$A$9:$AM$250,4,0)</f>
        <v>0</v>
      </c>
      <c r="J24" s="15">
        <f>VLOOKUP($A24,[2]Hoja1!$A$9:$AM$250,6,0)+VLOOKUP($A24,[2]Hoja1!$A$9:$AM$250,5,0)</f>
        <v>3614.72</v>
      </c>
      <c r="K24" s="16">
        <f t="shared" si="5"/>
        <v>13614.619999999999</v>
      </c>
      <c r="L24" s="15">
        <f>VLOOKUP($A24,[2]Hoja1!$A$9:$AM$250,26,0)</f>
        <v>1873.6</v>
      </c>
      <c r="M24" s="16">
        <f t="shared" si="6"/>
        <v>11741.019999999999</v>
      </c>
    </row>
    <row r="25" spans="1:15" s="11" customFormat="1" ht="10.5" customHeight="1" x14ac:dyDescent="0.25">
      <c r="A25" s="12"/>
      <c r="B25" s="18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5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5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v>305.60000000000002</v>
      </c>
      <c r="F27" s="15">
        <f>VLOOKUP($A27,[2]Hoja1!$A$9:$AM$250,3,0)</f>
        <v>9168</v>
      </c>
      <c r="G27" s="15">
        <v>0</v>
      </c>
      <c r="H27" s="15">
        <f>VLOOKUP($A27,[2]Hoja1!$A$9:$AM$250,6,0)</f>
        <v>0</v>
      </c>
      <c r="I27" s="15">
        <f>VLOOKUP($A27,[2]Hoja1!$A$9:$AM$250,4,0)</f>
        <v>0</v>
      </c>
      <c r="J27" s="15">
        <f>VLOOKUP($A27,[2]Hoja1!$A$9:$AM$250,6,0)+VLOOKUP($A27,[2]Hoja1!$A$9:$AM$250,5,0)</f>
        <v>0</v>
      </c>
      <c r="K27" s="16">
        <f t="shared" ref="K27:K29" si="8">SUM(F27:J27)</f>
        <v>9168</v>
      </c>
      <c r="L27" s="15">
        <f>VLOOKUP($A27,[2]Hoja1!$A$9:$AM$250,26,0)</f>
        <v>997.95</v>
      </c>
      <c r="M27" s="16">
        <f t="shared" ref="M27:M29" si="9">+K27-L27</f>
        <v>8170.05</v>
      </c>
      <c r="N27" s="17"/>
      <c r="O27" s="17"/>
    </row>
    <row r="28" spans="1:15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v>384.8</v>
      </c>
      <c r="F28" s="15">
        <f>VLOOKUP($A28,[2]Hoja1!$A$9:$AM$250,3,0)</f>
        <v>11544</v>
      </c>
      <c r="G28" s="15">
        <v>0</v>
      </c>
      <c r="H28" s="15">
        <f>VLOOKUP($A28,[2]Hoja1!$A$9:$AM$250,6,0)</f>
        <v>0</v>
      </c>
      <c r="I28" s="15">
        <f>VLOOKUP($A28,[2]Hoja1!$A$9:$AM$250,4,0)</f>
        <v>0</v>
      </c>
      <c r="J28" s="15">
        <f>VLOOKUP($A28,[2]Hoja1!$A$9:$AM$250,6,0)+VLOOKUP($A28,[2]Hoja1!$A$9:$AM$250,5,0)</f>
        <v>0</v>
      </c>
      <c r="K28" s="16">
        <f t="shared" ref="K28" si="10">SUM(F28:J28)</f>
        <v>11544</v>
      </c>
      <c r="L28" s="15">
        <f>VLOOKUP($A28,[2]Hoja1!$A$9:$AM$250,26,0)</f>
        <v>1439.36</v>
      </c>
      <c r="M28" s="16">
        <f t="shared" ref="M28" si="11">+K28-L28</f>
        <v>10104.64</v>
      </c>
      <c r="N28" s="17"/>
      <c r="O28" s="17"/>
    </row>
    <row r="29" spans="1:15" s="11" customFormat="1" ht="10.5" customHeight="1" x14ac:dyDescent="0.25">
      <c r="A29" s="12" t="s">
        <v>225</v>
      </c>
      <c r="B29" s="13" t="s">
        <v>226</v>
      </c>
      <c r="C29" s="14" t="s">
        <v>17</v>
      </c>
      <c r="D29" s="14" t="s">
        <v>18</v>
      </c>
      <c r="E29" s="15">
        <v>348</v>
      </c>
      <c r="F29" s="15">
        <f>VLOOKUP($A29,[2]Hoja1!$A$9:$AM$250,3,0)</f>
        <v>8004</v>
      </c>
      <c r="G29" s="15">
        <v>0</v>
      </c>
      <c r="H29" s="15">
        <f>VLOOKUP($A29,[2]Hoja1!$A$9:$AM$250,6,0)</f>
        <v>0</v>
      </c>
      <c r="I29" s="15">
        <f>VLOOKUP($A29,[2]Hoja1!$A$9:$AM$250,4,0)</f>
        <v>0</v>
      </c>
      <c r="J29" s="15">
        <f>VLOOKUP($A29,[2]Hoja1!$A$9:$AM$250,6,0)+VLOOKUP($A29,[2]Hoja1!$A$9:$AM$250,5,0)</f>
        <v>9425.48</v>
      </c>
      <c r="K29" s="16">
        <f t="shared" si="8"/>
        <v>17429.48</v>
      </c>
      <c r="L29" s="15">
        <f>VLOOKUP($A29,[2]Hoja1!$A$9:$AM$250,26,0)</f>
        <v>2603.9299999999998</v>
      </c>
      <c r="M29" s="16">
        <f t="shared" si="9"/>
        <v>14825.55</v>
      </c>
      <c r="N29" s="17"/>
      <c r="O29" s="17"/>
    </row>
    <row r="30" spans="1:15" s="11" customFormat="1" ht="10.5" customHeight="1" x14ac:dyDescent="0.25">
      <c r="A30" s="12"/>
      <c r="B30" s="18"/>
      <c r="C30" s="14"/>
      <c r="D30" s="14"/>
      <c r="E30" s="15"/>
      <c r="F30" s="15"/>
      <c r="G30" s="14"/>
      <c r="H30" s="14"/>
      <c r="I30" s="15"/>
      <c r="J30" s="14"/>
      <c r="K30" s="16"/>
      <c r="L30" s="16"/>
      <c r="M30" s="16"/>
    </row>
    <row r="31" spans="1:15" s="11" customFormat="1" ht="17.25" customHeight="1" x14ac:dyDescent="0.25">
      <c r="A31" s="6" t="s">
        <v>33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21" customFormat="1" ht="10.5" customHeight="1" x14ac:dyDescent="0.25">
      <c r="A32" s="19" t="s">
        <v>34</v>
      </c>
      <c r="B32" s="13" t="s">
        <v>35</v>
      </c>
      <c r="C32" s="20" t="s">
        <v>36</v>
      </c>
      <c r="D32" s="20" t="s">
        <v>18</v>
      </c>
      <c r="E32" s="15">
        <v>342.5</v>
      </c>
      <c r="F32" s="15">
        <f>VLOOKUP($A32,[2]Hoja1!$A$9:$AM$250,3,0)</f>
        <v>10275</v>
      </c>
      <c r="G32" s="15">
        <v>0</v>
      </c>
      <c r="H32" s="15">
        <f>VLOOKUP($A32,[2]Hoja1!$A$9:$AM$250,6,0)</f>
        <v>0</v>
      </c>
      <c r="I32" s="15">
        <f>VLOOKUP($A32,[2]Hoja1!$A$9:$AM$250,4,0)</f>
        <v>0</v>
      </c>
      <c r="J32" s="15">
        <f>VLOOKUP($A32,[2]Hoja1!$A$9:$AM$250,6,0)+VLOOKUP($A32,[2]Hoja1!$A$9:$AM$250,5,0)</f>
        <v>0</v>
      </c>
      <c r="K32" s="16">
        <f>SUM(F32:J32)</f>
        <v>10275</v>
      </c>
      <c r="L32" s="15">
        <f>VLOOKUP($A32,[2]Hoja1!$A$9:$AM$250,26,0)</f>
        <v>2468.8000000000002</v>
      </c>
      <c r="M32" s="16">
        <f t="shared" ref="M32" si="12">+K32-L32</f>
        <v>7806.2</v>
      </c>
      <c r="N32" s="17"/>
      <c r="O32" s="17"/>
    </row>
    <row r="33" spans="1:15" s="11" customFormat="1" ht="10.5" customHeight="1" x14ac:dyDescent="0.25">
      <c r="A33" s="22"/>
      <c r="B33" s="18"/>
      <c r="C33" s="14"/>
      <c r="D33" s="14"/>
      <c r="E33" s="15"/>
      <c r="F33" s="15"/>
      <c r="G33" s="14"/>
      <c r="H33" s="14"/>
      <c r="I33" s="14"/>
      <c r="J33" s="14"/>
      <c r="K33" s="16"/>
      <c r="L33" s="16"/>
      <c r="M33" s="16"/>
    </row>
    <row r="34" spans="1:15" s="11" customFormat="1" ht="17.25" customHeight="1" x14ac:dyDescent="0.25">
      <c r="A34" s="6" t="s">
        <v>37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5" s="11" customFormat="1" ht="10.5" customHeight="1" x14ac:dyDescent="0.25">
      <c r="A35" s="12" t="s">
        <v>38</v>
      </c>
      <c r="B35" s="13" t="s">
        <v>39</v>
      </c>
      <c r="C35" s="14" t="s">
        <v>17</v>
      </c>
      <c r="D35" s="14" t="s">
        <v>18</v>
      </c>
      <c r="E35" s="15">
        <v>480.3</v>
      </c>
      <c r="F35" s="15">
        <f>VLOOKUP($A35,[2]Hoja1!$A$9:$AM$250,3,0)</f>
        <v>14409</v>
      </c>
      <c r="G35" s="15">
        <v>0</v>
      </c>
      <c r="H35" s="15">
        <f>VLOOKUP($A35,[2]Hoja1!$A$9:$AM$250,6,0)</f>
        <v>0</v>
      </c>
      <c r="I35" s="15">
        <f>VLOOKUP($A35,[2]Hoja1!$A$9:$AM$250,4,0)</f>
        <v>0</v>
      </c>
      <c r="J35" s="15">
        <f>VLOOKUP($A35,[2]Hoja1!$A$9:$AM$250,6,0)+VLOOKUP($A35,[2]Hoja1!$A$9:$AM$250,5,0)</f>
        <v>0</v>
      </c>
      <c r="K35" s="16">
        <f t="shared" ref="K35:K37" si="13">SUM(F35:J35)</f>
        <v>14409</v>
      </c>
      <c r="L35" s="15">
        <f>VLOOKUP($A35,[2]Hoja1!$A$9:$AM$250,26,0)</f>
        <v>2086.09</v>
      </c>
      <c r="M35" s="16">
        <f t="shared" ref="M35:M37" si="14">+K35-L35</f>
        <v>12322.91</v>
      </c>
      <c r="N35" s="17"/>
      <c r="O35" s="17"/>
    </row>
    <row r="36" spans="1:15" s="11" customFormat="1" ht="10.5" customHeight="1" x14ac:dyDescent="0.25">
      <c r="A36" s="49" t="s">
        <v>223</v>
      </c>
      <c r="B36" s="13" t="s">
        <v>224</v>
      </c>
      <c r="C36" s="14" t="s">
        <v>17</v>
      </c>
      <c r="D36" s="14" t="s">
        <v>18</v>
      </c>
      <c r="E36" s="15">
        <v>480.3</v>
      </c>
      <c r="F36" s="15">
        <f>VLOOKUP($A36,[2]Hoja1!$A$9:$AM$250,3,0)</f>
        <v>1050</v>
      </c>
      <c r="G36" s="15">
        <v>0</v>
      </c>
      <c r="H36" s="15">
        <f>VLOOKUP($A36,[2]Hoja1!$A$9:$AM$250,6,0)</f>
        <v>0</v>
      </c>
      <c r="I36" s="15">
        <f>VLOOKUP($A36,[2]Hoja1!$A$9:$AM$250,4,0)</f>
        <v>0</v>
      </c>
      <c r="J36" s="15">
        <f>VLOOKUP($A36,[2]Hoja1!$A$9:$AM$250,6,0)+VLOOKUP($A36,[2]Hoja1!$A$9:$AM$250,5,0)</f>
        <v>3450</v>
      </c>
      <c r="K36" s="16">
        <f t="shared" ref="K36" si="15">SUM(F36:J36)</f>
        <v>4500</v>
      </c>
      <c r="L36" s="15">
        <f>VLOOKUP($A36,[2]Hoja1!$A$9:$AM$250,26,0)</f>
        <v>416.2</v>
      </c>
      <c r="M36" s="16">
        <f t="shared" ref="M36" si="16">+K36-L36</f>
        <v>4083.8</v>
      </c>
      <c r="N36" s="17"/>
      <c r="O36" s="17"/>
    </row>
    <row r="37" spans="1:15" s="11" customFormat="1" ht="10.5" customHeight="1" x14ac:dyDescent="0.2">
      <c r="A37" s="30" t="s">
        <v>168</v>
      </c>
      <c r="B37" s="13" t="s">
        <v>137</v>
      </c>
      <c r="C37" s="14" t="s">
        <v>138</v>
      </c>
      <c r="D37" s="14" t="s">
        <v>204</v>
      </c>
      <c r="E37" s="15">
        <f>(+F37+I37)/30</f>
        <v>475</v>
      </c>
      <c r="F37" s="15">
        <f>VLOOKUP($A37,[2]Hoja1!$A$9:$AM$250,3,0)</f>
        <v>14250</v>
      </c>
      <c r="G37" s="15">
        <v>0</v>
      </c>
      <c r="H37" s="15">
        <f>VLOOKUP($A37,[2]Hoja1!$A$9:$AM$250,6,0)</f>
        <v>0</v>
      </c>
      <c r="I37" s="15">
        <f>VLOOKUP($A37,[2]Hoja1!$A$9:$AM$250,4,0)</f>
        <v>0</v>
      </c>
      <c r="J37" s="15">
        <f>VLOOKUP($A37,[2]Hoja1!$A$9:$AM$250,6,0)+VLOOKUP($A37,[2]Hoja1!$A$9:$AM$250,5,0)</f>
        <v>9537.56</v>
      </c>
      <c r="K37" s="16">
        <f t="shared" si="13"/>
        <v>23787.559999999998</v>
      </c>
      <c r="L37" s="15">
        <f>VLOOKUP($A37,[2]Hoja1!$A$9:$AM$250,26,0)</f>
        <v>4373.58</v>
      </c>
      <c r="M37" s="16">
        <f t="shared" si="14"/>
        <v>19413.979999999996</v>
      </c>
      <c r="N37" s="17"/>
      <c r="O37" s="17"/>
    </row>
    <row r="38" spans="1:15" s="11" customFormat="1" ht="10.5" customHeight="1" x14ac:dyDescent="0.25">
      <c r="A38" s="12"/>
      <c r="B38" s="18"/>
      <c r="C38" s="14"/>
      <c r="D38" s="14"/>
      <c r="E38" s="15"/>
      <c r="F38" s="15"/>
      <c r="G38" s="14"/>
      <c r="H38" s="14"/>
      <c r="I38" s="14"/>
      <c r="J38" s="14"/>
      <c r="K38" s="16"/>
      <c r="L38" s="16"/>
      <c r="M38" s="16"/>
    </row>
    <row r="39" spans="1:15" s="11" customFormat="1" ht="17.25" customHeight="1" x14ac:dyDescent="0.25">
      <c r="A39" s="6" t="s">
        <v>42</v>
      </c>
      <c r="B39" s="7"/>
      <c r="C39" s="8"/>
      <c r="D39" s="8"/>
      <c r="E39" s="9"/>
      <c r="F39" s="9"/>
      <c r="G39" s="8"/>
      <c r="H39" s="8"/>
      <c r="I39" s="8"/>
      <c r="J39" s="8"/>
      <c r="K39" s="10"/>
      <c r="L39" s="10"/>
      <c r="M39" s="10"/>
    </row>
    <row r="40" spans="1:15" s="11" customFormat="1" ht="10.5" customHeight="1" x14ac:dyDescent="0.25">
      <c r="A40" s="12" t="s">
        <v>43</v>
      </c>
      <c r="B40" s="13" t="s">
        <v>44</v>
      </c>
      <c r="C40" s="14" t="s">
        <v>45</v>
      </c>
      <c r="D40" s="14" t="s">
        <v>18</v>
      </c>
      <c r="E40" s="15">
        <v>392.25</v>
      </c>
      <c r="F40" s="15">
        <f>VLOOKUP($A40,[2]Hoja1!$A$9:$AM$250,3,0)</f>
        <v>11767.5</v>
      </c>
      <c r="G40" s="15">
        <v>0</v>
      </c>
      <c r="H40" s="15">
        <f>VLOOKUP($A40,[2]Hoja1!$A$9:$AM$250,6,0)</f>
        <v>0</v>
      </c>
      <c r="I40" s="15">
        <f>VLOOKUP($A40,[2]Hoja1!$A$9:$AM$250,4,0)</f>
        <v>0</v>
      </c>
      <c r="J40" s="15">
        <f>VLOOKUP($A40,[2]Hoja1!$A$9:$AM$250,6,0)+VLOOKUP($A40,[2]Hoja1!$A$9:$AM$250,5,0)</f>
        <v>784.5</v>
      </c>
      <c r="K40" s="16">
        <f t="shared" ref="K40:K58" si="17">SUM(F40:J40)</f>
        <v>12552</v>
      </c>
      <c r="L40" s="15">
        <f>VLOOKUP($A40,[2]Hoja1!$A$9:$AM$250,26,0)</f>
        <v>3569.2</v>
      </c>
      <c r="M40" s="16">
        <f t="shared" ref="M40:M58" si="18">+K40-L40</f>
        <v>8982.7999999999993</v>
      </c>
      <c r="N40" s="17"/>
      <c r="O40" s="17"/>
    </row>
    <row r="41" spans="1:15" s="11" customFormat="1" ht="10.5" customHeight="1" x14ac:dyDescent="0.25">
      <c r="A41" s="12" t="s">
        <v>46</v>
      </c>
      <c r="B41" s="13" t="s">
        <v>47</v>
      </c>
      <c r="C41" s="14" t="s">
        <v>48</v>
      </c>
      <c r="D41" s="14" t="s">
        <v>18</v>
      </c>
      <c r="E41" s="15">
        <v>172.9</v>
      </c>
      <c r="F41" s="15">
        <f>VLOOKUP($A41,[2]Hoja1!$A$9:$AM$250,3,0)</f>
        <v>5187</v>
      </c>
      <c r="G41" s="15">
        <v>0</v>
      </c>
      <c r="H41" s="15">
        <f>VLOOKUP($A41,[2]Hoja1!$A$9:$AM$250,6,0)</f>
        <v>0</v>
      </c>
      <c r="I41" s="15">
        <f>VLOOKUP($A41,[2]Hoja1!$A$9:$AM$250,4,0)</f>
        <v>0</v>
      </c>
      <c r="J41" s="15">
        <f>VLOOKUP($A41,[2]Hoja1!$A$9:$AM$250,6,0)+VLOOKUP($A41,[2]Hoja1!$A$9:$AM$250,5,0)</f>
        <v>345.8</v>
      </c>
      <c r="K41" s="16">
        <f t="shared" si="17"/>
        <v>5532.8</v>
      </c>
      <c r="L41" s="15">
        <f>VLOOKUP($A41,[2]Hoja1!$A$9:$AM$250,26,0)</f>
        <v>184.14</v>
      </c>
      <c r="M41" s="16">
        <f t="shared" si="18"/>
        <v>5348.66</v>
      </c>
      <c r="N41" s="17"/>
      <c r="O41" s="17"/>
    </row>
    <row r="42" spans="1:15" s="11" customFormat="1" ht="10.5" customHeight="1" x14ac:dyDescent="0.25">
      <c r="A42" s="12" t="s">
        <v>49</v>
      </c>
      <c r="B42" s="13" t="s">
        <v>50</v>
      </c>
      <c r="C42" s="14" t="s">
        <v>17</v>
      </c>
      <c r="D42" s="14" t="s">
        <v>18</v>
      </c>
      <c r="E42" s="15">
        <v>172.9</v>
      </c>
      <c r="F42" s="15">
        <f>VLOOKUP($A42,[2]Hoja1!$A$9:$AM$250,3,0)</f>
        <v>5187</v>
      </c>
      <c r="G42" s="15">
        <v>0</v>
      </c>
      <c r="H42" s="15">
        <f>VLOOKUP($A42,[2]Hoja1!$A$9:$AM$250,6,0)</f>
        <v>0</v>
      </c>
      <c r="I42" s="15">
        <f>VLOOKUP($A42,[2]Hoja1!$A$9:$AM$250,4,0)</f>
        <v>0</v>
      </c>
      <c r="J42" s="15">
        <f>VLOOKUP($A42,[2]Hoja1!$A$9:$AM$250,6,0)+VLOOKUP($A42,[2]Hoja1!$A$9:$AM$250,5,0)</f>
        <v>345.8</v>
      </c>
      <c r="K42" s="16">
        <f t="shared" si="17"/>
        <v>5532.8</v>
      </c>
      <c r="L42" s="15">
        <f>VLOOKUP($A42,[2]Hoja1!$A$9:$AM$250,26,0)</f>
        <v>184.14</v>
      </c>
      <c r="M42" s="16">
        <f t="shared" si="18"/>
        <v>5348.66</v>
      </c>
      <c r="N42" s="17"/>
      <c r="O42" s="17"/>
    </row>
    <row r="43" spans="1:15" s="11" customFormat="1" ht="10.5" customHeight="1" x14ac:dyDescent="0.25">
      <c r="A43" s="12" t="s">
        <v>51</v>
      </c>
      <c r="B43" s="13" t="s">
        <v>52</v>
      </c>
      <c r="C43" s="14" t="s">
        <v>48</v>
      </c>
      <c r="D43" s="14" t="s">
        <v>18</v>
      </c>
      <c r="E43" s="15">
        <v>222</v>
      </c>
      <c r="F43" s="15">
        <f>VLOOKUP($A43,[2]Hoja1!$A$9:$AM$250,3,0)</f>
        <v>6660</v>
      </c>
      <c r="G43" s="15">
        <v>0</v>
      </c>
      <c r="H43" s="15">
        <f>VLOOKUP($A43,[2]Hoja1!$A$9:$AM$250,6,0)</f>
        <v>0</v>
      </c>
      <c r="I43" s="15">
        <f>VLOOKUP($A43,[2]Hoja1!$A$9:$AM$250,4,0)</f>
        <v>0</v>
      </c>
      <c r="J43" s="15">
        <f>VLOOKUP($A43,[2]Hoja1!$A$9:$AM$250,6,0)+VLOOKUP($A43,[2]Hoja1!$A$9:$AM$250,5,0)</f>
        <v>0</v>
      </c>
      <c r="K43" s="16">
        <f t="shared" si="17"/>
        <v>6660</v>
      </c>
      <c r="L43" s="15">
        <f>VLOOKUP($A43,[2]Hoja1!$A$9:$AM$250,26,0)</f>
        <v>2765.79</v>
      </c>
      <c r="M43" s="16">
        <f t="shared" si="18"/>
        <v>3894.21</v>
      </c>
      <c r="N43" s="17"/>
      <c r="O43" s="17"/>
    </row>
    <row r="44" spans="1:15" s="11" customFormat="1" ht="10.5" customHeight="1" x14ac:dyDescent="0.25">
      <c r="A44" s="12" t="s">
        <v>53</v>
      </c>
      <c r="B44" s="13" t="s">
        <v>54</v>
      </c>
      <c r="C44" s="14" t="s">
        <v>48</v>
      </c>
      <c r="D44" s="14" t="s">
        <v>18</v>
      </c>
      <c r="E44" s="15">
        <v>172.9</v>
      </c>
      <c r="F44" s="15">
        <f>VLOOKUP($A44,[2]Hoja1!$A$9:$AM$250,3,0)</f>
        <v>5187</v>
      </c>
      <c r="G44" s="15">
        <v>0</v>
      </c>
      <c r="H44" s="15">
        <f>VLOOKUP($A44,[2]Hoja1!$A$9:$AM$250,6,0)</f>
        <v>0</v>
      </c>
      <c r="I44" s="15">
        <f>VLOOKUP($A44,[2]Hoja1!$A$9:$AM$250,4,0)</f>
        <v>0</v>
      </c>
      <c r="J44" s="15">
        <f>VLOOKUP($A44,[2]Hoja1!$A$9:$AM$250,6,0)+VLOOKUP($A44,[2]Hoja1!$A$9:$AM$250,5,0)</f>
        <v>345.8</v>
      </c>
      <c r="K44" s="16">
        <f t="shared" si="17"/>
        <v>5532.8</v>
      </c>
      <c r="L44" s="15">
        <f>VLOOKUP($A44,[2]Hoja1!$A$9:$AM$250,26,0)</f>
        <v>2074.2199999999998</v>
      </c>
      <c r="M44" s="16">
        <f t="shared" si="18"/>
        <v>3458.5800000000004</v>
      </c>
      <c r="N44" s="17"/>
      <c r="O44" s="17"/>
    </row>
    <row r="45" spans="1:15" s="11" customFormat="1" ht="10.5" customHeight="1" x14ac:dyDescent="0.25">
      <c r="A45" s="12" t="s">
        <v>55</v>
      </c>
      <c r="B45" s="13" t="s">
        <v>56</v>
      </c>
      <c r="C45" s="14" t="s">
        <v>45</v>
      </c>
      <c r="D45" s="14" t="s">
        <v>18</v>
      </c>
      <c r="E45" s="15">
        <v>305.60000000000002</v>
      </c>
      <c r="F45" s="15">
        <f>VLOOKUP($A45,[2]Hoja1!$A$9:$AM$250,3,0)</f>
        <v>9168</v>
      </c>
      <c r="G45" s="15">
        <v>0</v>
      </c>
      <c r="H45" s="15">
        <f>VLOOKUP($A45,[2]Hoja1!$A$9:$AM$250,6,0)</f>
        <v>0</v>
      </c>
      <c r="I45" s="15">
        <f>VLOOKUP($A45,[2]Hoja1!$A$9:$AM$250,4,0)</f>
        <v>0</v>
      </c>
      <c r="J45" s="15">
        <f>VLOOKUP($A45,[2]Hoja1!$A$9:$AM$250,6,0)+VLOOKUP($A45,[2]Hoja1!$A$9:$AM$250,5,0)</f>
        <v>611.20000000000005</v>
      </c>
      <c r="K45" s="16">
        <f t="shared" si="17"/>
        <v>9779.2000000000007</v>
      </c>
      <c r="L45" s="15">
        <f>VLOOKUP($A45,[2]Hoja1!$A$9:$AM$250,26,0)</f>
        <v>2421.61</v>
      </c>
      <c r="M45" s="16">
        <f t="shared" si="18"/>
        <v>7357.59</v>
      </c>
      <c r="N45" s="17"/>
      <c r="O45" s="17"/>
    </row>
    <row r="46" spans="1:15" s="11" customFormat="1" ht="10.5" customHeight="1" x14ac:dyDescent="0.25">
      <c r="A46" s="12" t="s">
        <v>40</v>
      </c>
      <c r="B46" s="13" t="s">
        <v>41</v>
      </c>
      <c r="C46" s="14" t="s">
        <v>17</v>
      </c>
      <c r="D46" s="14" t="s">
        <v>18</v>
      </c>
      <c r="E46" s="15">
        <v>255.142</v>
      </c>
      <c r="F46" s="15">
        <f>VLOOKUP($A46,[2]Hoja1!$A$9:$AM$250,3,0)</f>
        <v>7918.2</v>
      </c>
      <c r="G46" s="15">
        <v>0</v>
      </c>
      <c r="H46" s="15">
        <f>VLOOKUP($A46,[2]Hoja1!$A$9:$AM$250,6,0)</f>
        <v>0</v>
      </c>
      <c r="I46" s="15">
        <f>VLOOKUP($A46,[2]Hoja1!$A$9:$AM$250,4,0)</f>
        <v>0</v>
      </c>
      <c r="J46" s="15">
        <f>VLOOKUP($A46,[2]Hoja1!$A$9:$AM$250,6,0)+VLOOKUP($A46,[2]Hoja1!$A$9:$AM$250,5,0)</f>
        <v>527.88</v>
      </c>
      <c r="K46" s="16">
        <f t="shared" si="17"/>
        <v>8446.08</v>
      </c>
      <c r="L46" s="15">
        <f>VLOOKUP($A46,[2]Hoja1!$A$9:$AM$250,26,0)</f>
        <v>1778.05</v>
      </c>
      <c r="M46" s="16">
        <f>+K46-L46</f>
        <v>6668.03</v>
      </c>
      <c r="N46" s="17"/>
      <c r="O46" s="17"/>
    </row>
    <row r="47" spans="1:15" s="11" customFormat="1" ht="10.5" customHeight="1" x14ac:dyDescent="0.25">
      <c r="A47" s="12" t="s">
        <v>59</v>
      </c>
      <c r="B47" s="13" t="s">
        <v>60</v>
      </c>
      <c r="C47" s="14" t="s">
        <v>17</v>
      </c>
      <c r="D47" s="14" t="s">
        <v>18</v>
      </c>
      <c r="E47" s="15">
        <v>516.79999999999995</v>
      </c>
      <c r="F47" s="15">
        <f>VLOOKUP($A47,[2]Hoja1!$A$9:$AM$250,3,0)</f>
        <v>15504</v>
      </c>
      <c r="G47" s="15">
        <v>0</v>
      </c>
      <c r="H47" s="15">
        <f>VLOOKUP($A47,[2]Hoja1!$A$9:$AM$250,6,0)</f>
        <v>0</v>
      </c>
      <c r="I47" s="15">
        <f>VLOOKUP($A47,[2]Hoja1!$A$9:$AM$250,4,0)</f>
        <v>0</v>
      </c>
      <c r="J47" s="15">
        <f>VLOOKUP($A47,[2]Hoja1!$A$9:$AM$250,6,0)+VLOOKUP($A47,[2]Hoja1!$A$9:$AM$250,5,0)</f>
        <v>0</v>
      </c>
      <c r="K47" s="16">
        <f t="shared" si="17"/>
        <v>15504</v>
      </c>
      <c r="L47" s="15">
        <f>VLOOKUP($A47,[2]Hoja1!$A$9:$AM$250,26,0)</f>
        <v>5864.82</v>
      </c>
      <c r="M47" s="16">
        <f t="shared" si="18"/>
        <v>9639.18</v>
      </c>
      <c r="N47" s="17"/>
      <c r="O47" s="17"/>
    </row>
    <row r="48" spans="1:15" s="11" customFormat="1" ht="10.5" customHeight="1" x14ac:dyDescent="0.25">
      <c r="A48" s="12" t="s">
        <v>61</v>
      </c>
      <c r="B48" s="13" t="s">
        <v>62</v>
      </c>
      <c r="C48" s="14" t="s">
        <v>63</v>
      </c>
      <c r="D48" s="14" t="s">
        <v>18</v>
      </c>
      <c r="E48" s="15">
        <v>525</v>
      </c>
      <c r="F48" s="15">
        <f>VLOOKUP($A48,[2]Hoja1!$A$9:$AM$250,3,0)</f>
        <v>15750</v>
      </c>
      <c r="G48" s="15">
        <v>0</v>
      </c>
      <c r="H48" s="15">
        <f>VLOOKUP($A48,[2]Hoja1!$A$9:$AM$250,6,0)</f>
        <v>0</v>
      </c>
      <c r="I48" s="15">
        <f>VLOOKUP($A48,[2]Hoja1!$A$9:$AM$250,4,0)</f>
        <v>0</v>
      </c>
      <c r="J48" s="15">
        <f>VLOOKUP($A48,[2]Hoja1!$A$9:$AM$250,6,0)+VLOOKUP($A48,[2]Hoja1!$A$9:$AM$250,5,0)</f>
        <v>0</v>
      </c>
      <c r="K48" s="16">
        <f t="shared" si="17"/>
        <v>15750</v>
      </c>
      <c r="L48" s="15">
        <f>VLOOKUP($A48,[2]Hoja1!$A$9:$AM$250,26,0)</f>
        <v>4204.67</v>
      </c>
      <c r="M48" s="16">
        <f t="shared" si="18"/>
        <v>11545.33</v>
      </c>
      <c r="N48" s="17"/>
      <c r="O48" s="17"/>
    </row>
    <row r="49" spans="1:15" s="11" customFormat="1" ht="10.5" customHeight="1" x14ac:dyDescent="0.25">
      <c r="A49" s="12" t="s">
        <v>64</v>
      </c>
      <c r="B49" s="13" t="s">
        <v>65</v>
      </c>
      <c r="C49" s="14" t="s">
        <v>66</v>
      </c>
      <c r="D49" s="14" t="s">
        <v>18</v>
      </c>
      <c r="E49" s="15">
        <v>212.8</v>
      </c>
      <c r="F49" s="15">
        <f>VLOOKUP($A49,[2]Hoja1!$A$9:$AM$250,3,0)</f>
        <v>6384</v>
      </c>
      <c r="G49" s="15">
        <v>0</v>
      </c>
      <c r="H49" s="15">
        <f>VLOOKUP($A49,[2]Hoja1!$A$9:$AM$250,6,0)</f>
        <v>0</v>
      </c>
      <c r="I49" s="15">
        <f>VLOOKUP($A49,[2]Hoja1!$A$9:$AM$250,4,0)</f>
        <v>0</v>
      </c>
      <c r="J49" s="15">
        <f>VLOOKUP($A49,[2]Hoja1!$A$9:$AM$250,6,0)+VLOOKUP($A49,[2]Hoja1!$A$9:$AM$250,5,0)</f>
        <v>0</v>
      </c>
      <c r="K49" s="16">
        <f t="shared" si="17"/>
        <v>6384</v>
      </c>
      <c r="L49" s="15">
        <f>VLOOKUP($A49,[2]Hoja1!$A$9:$AM$250,26,0)</f>
        <v>349.32</v>
      </c>
      <c r="M49" s="16">
        <f t="shared" si="18"/>
        <v>6034.68</v>
      </c>
      <c r="N49" s="17"/>
      <c r="O49" s="17"/>
    </row>
    <row r="50" spans="1:15" s="11" customFormat="1" ht="10.5" customHeight="1" x14ac:dyDescent="0.2">
      <c r="A50" s="30" t="s">
        <v>181</v>
      </c>
      <c r="B50" s="13" t="s">
        <v>68</v>
      </c>
      <c r="C50" s="14" t="s">
        <v>67</v>
      </c>
      <c r="D50" s="14" t="s">
        <v>18</v>
      </c>
      <c r="E50" s="15">
        <f t="shared" ref="E50:E55" si="19">(+F50+I50)/30</f>
        <v>300</v>
      </c>
      <c r="F50" s="15">
        <f>VLOOKUP($A50,[2]Hoja1!$A$9:$AM$250,3,0)</f>
        <v>9000</v>
      </c>
      <c r="G50" s="15">
        <v>0</v>
      </c>
      <c r="H50" s="15">
        <f>VLOOKUP($A50,[2]Hoja1!$A$9:$AM$250,6,0)</f>
        <v>0</v>
      </c>
      <c r="I50" s="15">
        <f>VLOOKUP($A50,[2]Hoja1!$A$9:$AM$250,4,0)</f>
        <v>0</v>
      </c>
      <c r="J50" s="15">
        <f>VLOOKUP($A50,[2]Hoja1!$A$9:$AM$250,6,0)+VLOOKUP($A50,[2]Hoja1!$A$9:$AM$250,5,0)</f>
        <v>3332.84</v>
      </c>
      <c r="K50" s="16">
        <f t="shared" si="17"/>
        <v>12332.84</v>
      </c>
      <c r="L50" s="15">
        <f>VLOOKUP($A50,[2]Hoja1!$A$9:$AM$250,26,0)</f>
        <v>3756.76</v>
      </c>
      <c r="M50" s="16">
        <f t="shared" si="18"/>
        <v>8576.08</v>
      </c>
      <c r="N50" s="17"/>
      <c r="O50" s="17"/>
    </row>
    <row r="51" spans="1:15" s="11" customFormat="1" ht="10.5" customHeight="1" x14ac:dyDescent="0.2">
      <c r="A51" s="30" t="s">
        <v>182</v>
      </c>
      <c r="B51" s="13" t="s">
        <v>70</v>
      </c>
      <c r="C51" s="14" t="s">
        <v>67</v>
      </c>
      <c r="D51" s="14" t="s">
        <v>18</v>
      </c>
      <c r="E51" s="15">
        <f t="shared" si="19"/>
        <v>250</v>
      </c>
      <c r="F51" s="15">
        <f>VLOOKUP($A51,[2]Hoja1!$A$9:$AM$250,3,0)</f>
        <v>7500</v>
      </c>
      <c r="G51" s="15">
        <v>0</v>
      </c>
      <c r="H51" s="15">
        <f>VLOOKUP($A51,[2]Hoja1!$A$9:$AM$250,6,0)</f>
        <v>0</v>
      </c>
      <c r="I51" s="15">
        <f>VLOOKUP($A51,[2]Hoja1!$A$9:$AM$250,4,0)</f>
        <v>0</v>
      </c>
      <c r="J51" s="15">
        <f>VLOOKUP($A51,[2]Hoja1!$A$9:$AM$250,6,0)+VLOOKUP($A51,[2]Hoja1!$A$9:$AM$250,5,0)</f>
        <v>2395.58</v>
      </c>
      <c r="K51" s="16">
        <f t="shared" si="17"/>
        <v>9895.58</v>
      </c>
      <c r="L51" s="15">
        <f>VLOOKUP($A51,[2]Hoja1!$A$9:$AM$250,26,0)</f>
        <v>1101.3599999999999</v>
      </c>
      <c r="M51" s="16">
        <f t="shared" si="18"/>
        <v>8794.2199999999993</v>
      </c>
      <c r="N51" s="17"/>
      <c r="O51" s="17"/>
    </row>
    <row r="52" spans="1:15" s="11" customFormat="1" ht="10.5" customHeight="1" x14ac:dyDescent="0.2">
      <c r="A52" s="30" t="s">
        <v>183</v>
      </c>
      <c r="B52" s="13" t="s">
        <v>128</v>
      </c>
      <c r="C52" s="14" t="s">
        <v>67</v>
      </c>
      <c r="D52" s="14" t="s">
        <v>204</v>
      </c>
      <c r="E52" s="15">
        <v>141.69999999999999</v>
      </c>
      <c r="F52" s="15">
        <f>VLOOKUP($A52,[2]Hoja1!$A$9:$AM$250,3,0)</f>
        <v>3825.9</v>
      </c>
      <c r="G52" s="15">
        <v>0</v>
      </c>
      <c r="H52" s="15">
        <f>VLOOKUP($A52,[2]Hoja1!$A$9:$AM$250,6,0)</f>
        <v>0</v>
      </c>
      <c r="I52" s="15">
        <f>VLOOKUP($A52,[2]Hoja1!$A$9:$AM$250,4,0)</f>
        <v>0</v>
      </c>
      <c r="J52" s="15">
        <f>VLOOKUP($A52,[2]Hoja1!$A$9:$AM$250,6,0)+VLOOKUP($A52,[2]Hoja1!$A$9:$AM$250,5,0)</f>
        <v>1250</v>
      </c>
      <c r="K52" s="16">
        <f t="shared" si="17"/>
        <v>5075.8999999999996</v>
      </c>
      <c r="L52" s="15">
        <f>VLOOKUP($A52,[2]Hoja1!$A$9:$AM$250,26,0)</f>
        <v>78.94</v>
      </c>
      <c r="M52" s="16">
        <f t="shared" si="18"/>
        <v>4996.96</v>
      </c>
      <c r="N52" s="17"/>
      <c r="O52" s="17"/>
    </row>
    <row r="53" spans="1:15" s="11" customFormat="1" ht="10.5" customHeight="1" x14ac:dyDescent="0.2">
      <c r="A53" s="30" t="s">
        <v>184</v>
      </c>
      <c r="B53" s="13" t="s">
        <v>129</v>
      </c>
      <c r="C53" s="14" t="s">
        <v>67</v>
      </c>
      <c r="D53" s="14" t="s">
        <v>204</v>
      </c>
      <c r="E53" s="15">
        <v>141.69999999999999</v>
      </c>
      <c r="F53" s="15">
        <f>VLOOKUP($A53,[2]Hoja1!$A$9:$AM$250,3,0)</f>
        <v>3825.9</v>
      </c>
      <c r="G53" s="15">
        <v>0</v>
      </c>
      <c r="H53" s="15">
        <f>VLOOKUP($A53,[2]Hoja1!$A$9:$AM$250,6,0)</f>
        <v>0</v>
      </c>
      <c r="I53" s="15">
        <f>VLOOKUP($A53,[2]Hoja1!$A$9:$AM$250,4,0)</f>
        <v>0</v>
      </c>
      <c r="J53" s="15">
        <f>VLOOKUP($A53,[2]Hoja1!$A$9:$AM$250,6,0)+VLOOKUP($A53,[2]Hoja1!$A$9:$AM$250,5,0)</f>
        <v>1250</v>
      </c>
      <c r="K53" s="16">
        <f t="shared" si="17"/>
        <v>5075.8999999999996</v>
      </c>
      <c r="L53" s="15">
        <f>VLOOKUP($A53,[2]Hoja1!$A$9:$AM$250,26,0)</f>
        <v>2078.94</v>
      </c>
      <c r="M53" s="16">
        <f t="shared" si="18"/>
        <v>2996.9599999999996</v>
      </c>
      <c r="N53" s="17"/>
      <c r="O53" s="17"/>
    </row>
    <row r="54" spans="1:15" s="11" customFormat="1" ht="10.5" customHeight="1" x14ac:dyDescent="0.2">
      <c r="A54" s="30" t="s">
        <v>169</v>
      </c>
      <c r="B54" s="13" t="s">
        <v>71</v>
      </c>
      <c r="C54" s="14" t="s">
        <v>72</v>
      </c>
      <c r="D54" s="14" t="s">
        <v>204</v>
      </c>
      <c r="E54" s="15">
        <f t="shared" si="19"/>
        <v>233.32999999999998</v>
      </c>
      <c r="F54" s="15">
        <f>VLOOKUP($A54,[2]Hoja1!$A$9:$AM$250,3,0)</f>
        <v>6999.9</v>
      </c>
      <c r="G54" s="15">
        <v>0</v>
      </c>
      <c r="H54" s="15">
        <f>VLOOKUP($A54,[2]Hoja1!$A$9:$AM$250,6,0)</f>
        <v>0</v>
      </c>
      <c r="I54" s="15">
        <f>VLOOKUP($A54,[2]Hoja1!$A$9:$AM$250,4,0)</f>
        <v>0</v>
      </c>
      <c r="J54" s="15">
        <f>VLOOKUP($A54,[2]Hoja1!$A$9:$AM$250,6,0)+VLOOKUP($A54,[2]Hoja1!$A$9:$AM$250,5,0)</f>
        <v>1476.42</v>
      </c>
      <c r="K54" s="16">
        <f t="shared" si="17"/>
        <v>8476.32</v>
      </c>
      <c r="L54" s="15">
        <f>VLOOKUP($A54,[2]Hoja1!$A$9:$AM$250,26,0)</f>
        <v>884.97</v>
      </c>
      <c r="M54" s="16">
        <f t="shared" si="18"/>
        <v>7591.3499999999995</v>
      </c>
      <c r="N54" s="17"/>
      <c r="O54" s="17"/>
    </row>
    <row r="55" spans="1:15" s="11" customFormat="1" ht="10.5" customHeight="1" x14ac:dyDescent="0.2">
      <c r="A55" s="30" t="s">
        <v>170</v>
      </c>
      <c r="B55" s="13" t="s">
        <v>73</v>
      </c>
      <c r="C55" s="14" t="s">
        <v>72</v>
      </c>
      <c r="D55" s="14" t="s">
        <v>204</v>
      </c>
      <c r="E55" s="15">
        <f t="shared" si="19"/>
        <v>250</v>
      </c>
      <c r="F55" s="15">
        <f>VLOOKUP($A55,[2]Hoja1!$A$9:$AM$250,3,0)</f>
        <v>7500</v>
      </c>
      <c r="G55" s="15">
        <v>0</v>
      </c>
      <c r="H55" s="15">
        <f>VLOOKUP($A55,[2]Hoja1!$A$9:$AM$250,6,0)</f>
        <v>0</v>
      </c>
      <c r="I55" s="15">
        <f>VLOOKUP($A55,[2]Hoja1!$A$9:$AM$250,4,0)</f>
        <v>0</v>
      </c>
      <c r="J55" s="15">
        <f>VLOOKUP($A55,[2]Hoja1!$A$9:$AM$250,6,0)+VLOOKUP($A55,[2]Hoja1!$A$9:$AM$250,5,0)</f>
        <v>3055.28</v>
      </c>
      <c r="K55" s="16">
        <f t="shared" si="17"/>
        <v>10555.28</v>
      </c>
      <c r="L55" s="15">
        <f>VLOOKUP($A55,[2]Hoja1!$A$9:$AM$250,26,0)</f>
        <v>1208.69</v>
      </c>
      <c r="M55" s="16">
        <f t="shared" si="18"/>
        <v>9346.59</v>
      </c>
      <c r="N55" s="17"/>
      <c r="O55" s="17"/>
    </row>
    <row r="56" spans="1:15" s="11" customFormat="1" ht="10.5" customHeight="1" x14ac:dyDescent="0.2">
      <c r="A56" s="30" t="s">
        <v>130</v>
      </c>
      <c r="B56" s="13" t="s">
        <v>133</v>
      </c>
      <c r="C56" s="14" t="s">
        <v>134</v>
      </c>
      <c r="D56" s="14" t="s">
        <v>204</v>
      </c>
      <c r="E56" s="15">
        <v>348</v>
      </c>
      <c r="F56" s="15">
        <f>VLOOKUP($A56,[2]Hoja1!$A$9:$AM$250,3,0)</f>
        <v>10440</v>
      </c>
      <c r="G56" s="15">
        <v>0</v>
      </c>
      <c r="H56" s="15">
        <f>VLOOKUP($A56,[2]Hoja1!$A$9:$AM$250,6,0)</f>
        <v>0</v>
      </c>
      <c r="I56" s="15">
        <f>VLOOKUP($A56,[2]Hoja1!$A$9:$AM$250,4,0)</f>
        <v>0</v>
      </c>
      <c r="J56" s="15">
        <f>VLOOKUP($A56,[2]Hoja1!$A$9:$AM$250,6,0)+VLOOKUP($A56,[2]Hoja1!$A$9:$AM$250,5,0)</f>
        <v>6989.48</v>
      </c>
      <c r="K56" s="16">
        <f t="shared" si="17"/>
        <v>17429.48</v>
      </c>
      <c r="L56" s="15">
        <f>VLOOKUP($A56,[2]Hoja1!$A$9:$AM$250,26,0)</f>
        <v>2797.73</v>
      </c>
      <c r="M56" s="16">
        <f t="shared" ref="M56:M57" si="20">+K56-L56</f>
        <v>14631.75</v>
      </c>
      <c r="N56" s="17"/>
      <c r="O56" s="17"/>
    </row>
    <row r="57" spans="1:15" s="11" customFormat="1" ht="10.5" customHeight="1" x14ac:dyDescent="0.2">
      <c r="A57" s="30" t="s">
        <v>208</v>
      </c>
      <c r="B57" s="13" t="s">
        <v>209</v>
      </c>
      <c r="C57" s="14" t="s">
        <v>210</v>
      </c>
      <c r="D57" s="14" t="s">
        <v>204</v>
      </c>
      <c r="E57" s="15">
        <v>348</v>
      </c>
      <c r="F57" s="15">
        <f>VLOOKUP($A57,[2]Hoja1!$A$9:$AM$250,3,0)</f>
        <v>10440</v>
      </c>
      <c r="G57" s="15">
        <v>0</v>
      </c>
      <c r="H57" s="15">
        <f>VLOOKUP($A57,[2]Hoja1!$A$9:$AM$250,6,0)</f>
        <v>0</v>
      </c>
      <c r="I57" s="15">
        <f>VLOOKUP($A57,[2]Hoja1!$A$9:$AM$250,4,0)</f>
        <v>0</v>
      </c>
      <c r="J57" s="15">
        <f>VLOOKUP($A57,[2]Hoja1!$A$9:$AM$250,6,0)+VLOOKUP($A57,[2]Hoja1!$A$9:$AM$250,5,0)</f>
        <v>6989.48</v>
      </c>
      <c r="K57" s="16">
        <f t="shared" si="17"/>
        <v>17429.48</v>
      </c>
      <c r="L57" s="15">
        <f>VLOOKUP($A57,[2]Hoja1!$A$9:$AM$250,26,0)</f>
        <v>2748.54</v>
      </c>
      <c r="M57" s="16">
        <f t="shared" si="20"/>
        <v>14680.939999999999</v>
      </c>
      <c r="N57" s="17"/>
      <c r="O57" s="17"/>
    </row>
    <row r="58" spans="1:15" s="11" customFormat="1" ht="10.5" customHeight="1" x14ac:dyDescent="0.2">
      <c r="A58" s="30" t="s">
        <v>211</v>
      </c>
      <c r="B58" s="13" t="s">
        <v>212</v>
      </c>
      <c r="C58" s="14" t="s">
        <v>67</v>
      </c>
      <c r="D58" s="14" t="s">
        <v>204</v>
      </c>
      <c r="E58" s="15">
        <v>141.69999999999999</v>
      </c>
      <c r="F58" s="15">
        <f>VLOOKUP($A58,[2]Hoja1!$A$9:$AM$250,3,0)</f>
        <v>4251</v>
      </c>
      <c r="G58" s="15">
        <v>0</v>
      </c>
      <c r="H58" s="15">
        <f>VLOOKUP($A58,[2]Hoja1!$A$9:$AM$250,6,0)</f>
        <v>0</v>
      </c>
      <c r="I58" s="15">
        <f>VLOOKUP($A58,[2]Hoja1!$A$9:$AM$250,4,0)</f>
        <v>0</v>
      </c>
      <c r="J58" s="15">
        <f>VLOOKUP($A58,[2]Hoja1!$A$9:$AM$250,6,0)+VLOOKUP($A58,[2]Hoja1!$A$9:$AM$250,5,0)</f>
        <v>3349</v>
      </c>
      <c r="K58" s="16">
        <f t="shared" si="17"/>
        <v>7600</v>
      </c>
      <c r="L58" s="15">
        <f>VLOOKUP($A58,[2]Hoja1!$A$9:$AM$250,26,0)</f>
        <v>556.5</v>
      </c>
      <c r="M58" s="16">
        <f t="shared" si="18"/>
        <v>7043.5</v>
      </c>
      <c r="N58" s="17"/>
      <c r="O58" s="17"/>
    </row>
    <row r="59" spans="1:15" s="11" customFormat="1" ht="10.5" customHeight="1" x14ac:dyDescent="0.25">
      <c r="A59" s="12"/>
      <c r="B59" s="18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5" s="11" customFormat="1" ht="17.25" customHeight="1" x14ac:dyDescent="0.25">
      <c r="A60" s="6" t="s">
        <v>74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5" s="11" customFormat="1" ht="10.5" customHeight="1" x14ac:dyDescent="0.2">
      <c r="A61" s="30" t="s">
        <v>171</v>
      </c>
      <c r="B61" s="18" t="s">
        <v>75</v>
      </c>
      <c r="C61" s="14" t="s">
        <v>76</v>
      </c>
      <c r="D61" s="14" t="s">
        <v>204</v>
      </c>
      <c r="E61" s="15">
        <f>(+F61+I61)/30</f>
        <v>177.82000000000002</v>
      </c>
      <c r="F61" s="15">
        <f>VLOOKUP($A61,[2]Hoja1!$A$9:$AM$250,3,0)</f>
        <v>5334.6</v>
      </c>
      <c r="G61" s="15">
        <v>0</v>
      </c>
      <c r="H61" s="15">
        <f>VLOOKUP($A61,[2]Hoja1!$A$9:$AM$250,6,0)</f>
        <v>0</v>
      </c>
      <c r="I61" s="15">
        <f>VLOOKUP($A61,[2]Hoja1!$A$9:$AM$250,4,0)</f>
        <v>0</v>
      </c>
      <c r="J61" s="15">
        <f>VLOOKUP($A61,[2]Hoja1!$A$9:$AM$250,6,0)+VLOOKUP($A61,[2]Hoja1!$A$9:$AM$250,5,0)</f>
        <v>0</v>
      </c>
      <c r="K61" s="16">
        <f t="shared" ref="K61:K65" si="21">SUM(F61:J61)</f>
        <v>5334.6</v>
      </c>
      <c r="L61" s="15">
        <f>VLOOKUP($A61,[2]Hoja1!$A$9:$AM$250,26,0)</f>
        <v>168.66</v>
      </c>
      <c r="M61" s="16">
        <f t="shared" ref="M61:M64" si="22">+K61-L61</f>
        <v>5165.9400000000005</v>
      </c>
    </row>
    <row r="62" spans="1:15" s="11" customFormat="1" ht="10.5" customHeight="1" x14ac:dyDescent="0.2">
      <c r="A62" s="30" t="s">
        <v>167</v>
      </c>
      <c r="B62" s="18" t="s">
        <v>103</v>
      </c>
      <c r="C62" s="14" t="s">
        <v>76</v>
      </c>
      <c r="D62" s="14" t="s">
        <v>204</v>
      </c>
      <c r="E62" s="15">
        <f>(+F62+I62)/30</f>
        <v>141.69999999999999</v>
      </c>
      <c r="F62" s="15">
        <f>VLOOKUP($A62,[2]Hoja1!$A$9:$AM$250,3,0)</f>
        <v>4251</v>
      </c>
      <c r="G62" s="15">
        <v>0</v>
      </c>
      <c r="H62" s="15">
        <f>VLOOKUP($A62,[2]Hoja1!$A$9:$AM$250,6,0)</f>
        <v>0</v>
      </c>
      <c r="I62" s="15">
        <f>VLOOKUP($A62,[2]Hoja1!$A$9:$AM$250,4,0)</f>
        <v>0</v>
      </c>
      <c r="J62" s="15">
        <f>VLOOKUP($A62,[2]Hoja1!$A$9:$AM$250,6,0)+VLOOKUP($A62,[2]Hoja1!$A$9:$AM$250,5,0)</f>
        <v>0</v>
      </c>
      <c r="K62" s="16">
        <f t="shared" si="21"/>
        <v>4251</v>
      </c>
      <c r="L62" s="15">
        <f>VLOOKUP($A62,[2]Hoja1!$A$9:$AM$250,26,0)</f>
        <v>-133.86000000000001</v>
      </c>
      <c r="M62" s="16">
        <f>+K62-L62</f>
        <v>4384.8599999999997</v>
      </c>
    </row>
    <row r="63" spans="1:15" s="11" customFormat="1" ht="10.5" customHeight="1" x14ac:dyDescent="0.2">
      <c r="A63" s="30" t="s">
        <v>124</v>
      </c>
      <c r="B63" s="18" t="s">
        <v>77</v>
      </c>
      <c r="C63" s="14" t="s">
        <v>76</v>
      </c>
      <c r="D63" s="14" t="s">
        <v>204</v>
      </c>
      <c r="E63" s="15">
        <f>(+F63+I63)/30</f>
        <v>141.69999999999999</v>
      </c>
      <c r="F63" s="15">
        <f>VLOOKUP($A63,[2]Hoja1!$A$9:$AM$250,3,0)</f>
        <v>4251</v>
      </c>
      <c r="G63" s="15">
        <v>0</v>
      </c>
      <c r="H63" s="15">
        <f>VLOOKUP($A63,[2]Hoja1!$A$9:$AM$250,6,0)</f>
        <v>0</v>
      </c>
      <c r="I63" s="15">
        <f>VLOOKUP($A63,[2]Hoja1!$A$9:$AM$250,4,0)</f>
        <v>0</v>
      </c>
      <c r="J63" s="15">
        <f>VLOOKUP($A63,[2]Hoja1!$A$9:$AM$250,6,0)+VLOOKUP($A63,[2]Hoja1!$A$9:$AM$250,5,0)</f>
        <v>0</v>
      </c>
      <c r="K63" s="16">
        <f t="shared" si="21"/>
        <v>4251</v>
      </c>
      <c r="L63" s="15">
        <f>VLOOKUP($A63,[2]Hoja1!$A$9:$AM$250,26,0)</f>
        <v>-133.86000000000001</v>
      </c>
      <c r="M63" s="16">
        <f t="shared" si="22"/>
        <v>4384.8599999999997</v>
      </c>
    </row>
    <row r="64" spans="1:15" s="11" customFormat="1" ht="10.5" customHeight="1" x14ac:dyDescent="0.2">
      <c r="A64" s="30" t="s">
        <v>127</v>
      </c>
      <c r="B64" s="18" t="s">
        <v>78</v>
      </c>
      <c r="C64" s="14" t="s">
        <v>76</v>
      </c>
      <c r="D64" s="14" t="s">
        <v>204</v>
      </c>
      <c r="E64" s="15">
        <f>(+F64+I64)/30</f>
        <v>141.69999999999999</v>
      </c>
      <c r="F64" s="15">
        <f>VLOOKUP($A64,[2]Hoja1!$A$9:$AM$250,3,0)</f>
        <v>4251</v>
      </c>
      <c r="G64" s="15">
        <v>0</v>
      </c>
      <c r="H64" s="15">
        <f>VLOOKUP($A64,[2]Hoja1!$A$9:$AM$250,6,0)</f>
        <v>0</v>
      </c>
      <c r="I64" s="15">
        <f>VLOOKUP($A64,[2]Hoja1!$A$9:$AM$250,4,0)</f>
        <v>0</v>
      </c>
      <c r="J64" s="15">
        <f>VLOOKUP($A64,[2]Hoja1!$A$9:$AM$250,6,0)+VLOOKUP($A64,[2]Hoja1!$A$9:$AM$250,5,0)</f>
        <v>0</v>
      </c>
      <c r="K64" s="16">
        <f t="shared" si="21"/>
        <v>4251</v>
      </c>
      <c r="L64" s="15">
        <f>VLOOKUP($A64,[2]Hoja1!$A$9:$AM$250,26,0)</f>
        <v>-133.86000000000001</v>
      </c>
      <c r="M64" s="16">
        <f t="shared" si="22"/>
        <v>4384.8599999999997</v>
      </c>
    </row>
    <row r="65" spans="1:15" s="11" customFormat="1" ht="10.5" customHeight="1" x14ac:dyDescent="0.2">
      <c r="A65" s="30" t="s">
        <v>196</v>
      </c>
      <c r="B65" s="18" t="s">
        <v>192</v>
      </c>
      <c r="C65" s="14" t="s">
        <v>76</v>
      </c>
      <c r="D65" s="14" t="s">
        <v>204</v>
      </c>
      <c r="E65" s="15">
        <v>190.66666666666666</v>
      </c>
      <c r="F65" s="15">
        <f>VLOOKUP($A65,[2]Hoja1!$A$9:$AM$250,3,0)</f>
        <v>7500</v>
      </c>
      <c r="G65" s="15">
        <v>0</v>
      </c>
      <c r="H65" s="15">
        <f>VLOOKUP($A65,[2]Hoja1!$A$9:$AM$250,6,0)</f>
        <v>0</v>
      </c>
      <c r="I65" s="15">
        <f>VLOOKUP($A65,[2]Hoja1!$A$9:$AM$250,4,0)</f>
        <v>0</v>
      </c>
      <c r="J65" s="15">
        <f>VLOOKUP($A65,[2]Hoja1!$A$9:$AM$250,6,0)+VLOOKUP($A65,[2]Hoja1!$A$9:$AM$250,5,0)</f>
        <v>2395.58</v>
      </c>
      <c r="K65" s="16">
        <f t="shared" si="21"/>
        <v>9895.58</v>
      </c>
      <c r="L65" s="15">
        <f>VLOOKUP($A65,[2]Hoja1!$A$9:$AM$250,26,0)</f>
        <v>1101.3599999999999</v>
      </c>
      <c r="M65" s="16">
        <f t="shared" ref="M65" si="23">+K65-L65</f>
        <v>8794.2199999999993</v>
      </c>
      <c r="N65" s="17"/>
      <c r="O65" s="17"/>
    </row>
    <row r="66" spans="1:15" s="11" customFormat="1" ht="10.5" customHeight="1" x14ac:dyDescent="0.25">
      <c r="A66" s="12"/>
      <c r="B66" s="18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5" s="11" customFormat="1" ht="17.25" customHeight="1" x14ac:dyDescent="0.25">
      <c r="A67" s="6" t="s">
        <v>79</v>
      </c>
      <c r="B67" s="7"/>
      <c r="C67" s="8"/>
      <c r="D67" s="8"/>
      <c r="E67" s="9"/>
      <c r="F67" s="9"/>
      <c r="G67" s="8"/>
      <c r="H67" s="8"/>
      <c r="I67" s="8"/>
      <c r="J67" s="8"/>
      <c r="K67" s="10"/>
      <c r="L67" s="10"/>
      <c r="M67" s="10"/>
    </row>
    <row r="68" spans="1:15" s="11" customFormat="1" ht="10.5" customHeight="1" x14ac:dyDescent="0.25">
      <c r="A68" s="23" t="s">
        <v>80</v>
      </c>
      <c r="B68" s="13" t="s">
        <v>81</v>
      </c>
      <c r="C68" s="24" t="s">
        <v>17</v>
      </c>
      <c r="D68" s="24" t="s">
        <v>18</v>
      </c>
      <c r="E68" s="15">
        <v>164.33500000000001</v>
      </c>
      <c r="F68" s="15">
        <f>VLOOKUP($A68,[2]Hoja1!$A$9:$AM$250,3,0)</f>
        <v>6430.5</v>
      </c>
      <c r="G68" s="15">
        <v>0</v>
      </c>
      <c r="H68" s="15">
        <f>VLOOKUP($A68,[2]Hoja1!$A$9:$AM$250,6,0)</f>
        <v>0</v>
      </c>
      <c r="I68" s="15">
        <f>VLOOKUP($A68,[2]Hoja1!$A$9:$AM$250,4,0)</f>
        <v>0</v>
      </c>
      <c r="J68" s="15">
        <f>VLOOKUP($A68,[2]Hoja1!$A$9:$AM$250,6,0)+VLOOKUP($A68,[2]Hoja1!$A$9:$AM$250,5,0)</f>
        <v>0</v>
      </c>
      <c r="K68" s="16">
        <f t="shared" ref="K68:K73" si="24">SUM(F68:J68)</f>
        <v>6430.5</v>
      </c>
      <c r="L68" s="15">
        <f>VLOOKUP($A68,[2]Hoja1!$A$9:$AM$250,26,0)</f>
        <v>2966.85</v>
      </c>
      <c r="M68" s="16">
        <f t="shared" ref="M68:M73" si="25">+K68-L68</f>
        <v>3463.65</v>
      </c>
      <c r="N68" s="17"/>
      <c r="O68" s="17"/>
    </row>
    <row r="69" spans="1:15" s="11" customFormat="1" ht="10.5" customHeight="1" x14ac:dyDescent="0.25">
      <c r="A69" s="23" t="s">
        <v>82</v>
      </c>
      <c r="B69" s="13" t="s">
        <v>83</v>
      </c>
      <c r="C69" s="24" t="s">
        <v>17</v>
      </c>
      <c r="D69" s="24" t="s">
        <v>18</v>
      </c>
      <c r="E69" s="15">
        <v>305.60000000000002</v>
      </c>
      <c r="F69" s="15">
        <f>VLOOKUP($A69,[2]Hoja1!$A$9:$AM$250,3,0)</f>
        <v>9168</v>
      </c>
      <c r="G69" s="15">
        <v>0</v>
      </c>
      <c r="H69" s="15">
        <f>VLOOKUP($A69,[2]Hoja1!$A$9:$AM$250,6,0)</f>
        <v>0</v>
      </c>
      <c r="I69" s="15">
        <f>VLOOKUP($A69,[2]Hoja1!$A$9:$AM$250,4,0)</f>
        <v>0</v>
      </c>
      <c r="J69" s="15">
        <f>VLOOKUP($A69,[2]Hoja1!$A$9:$AM$250,6,0)+VLOOKUP($A69,[2]Hoja1!$A$9:$AM$250,5,0)</f>
        <v>0</v>
      </c>
      <c r="K69" s="16">
        <f t="shared" si="24"/>
        <v>9168</v>
      </c>
      <c r="L69" s="15">
        <f>VLOOKUP($A69,[2]Hoja1!$A$9:$AM$250,26,0)</f>
        <v>1955.25</v>
      </c>
      <c r="M69" s="16">
        <f t="shared" si="25"/>
        <v>7212.75</v>
      </c>
      <c r="N69" s="17"/>
      <c r="O69" s="17"/>
    </row>
    <row r="70" spans="1:15" s="11" customFormat="1" ht="10.5" customHeight="1" x14ac:dyDescent="0.2">
      <c r="A70" s="30" t="s">
        <v>172</v>
      </c>
      <c r="B70" s="18" t="s">
        <v>84</v>
      </c>
      <c r="C70" s="14" t="s">
        <v>17</v>
      </c>
      <c r="D70" s="14" t="s">
        <v>204</v>
      </c>
      <c r="E70" s="15">
        <f>(+F70+I70)/30</f>
        <v>333.33</v>
      </c>
      <c r="F70" s="15">
        <f>VLOOKUP($A70,[2]Hoja1!$A$9:$AM$250,3,0)</f>
        <v>9999.9</v>
      </c>
      <c r="G70" s="15">
        <v>0</v>
      </c>
      <c r="H70" s="15">
        <f>VLOOKUP($A70,[2]Hoja1!$A$9:$AM$250,6,0)</f>
        <v>0</v>
      </c>
      <c r="I70" s="15">
        <f>VLOOKUP($A70,[2]Hoja1!$A$9:$AM$250,4,0)</f>
        <v>0</v>
      </c>
      <c r="J70" s="15">
        <f>VLOOKUP($A70,[2]Hoja1!$A$9:$AM$250,6,0)+VLOOKUP($A70,[2]Hoja1!$A$9:$AM$250,5,0)</f>
        <v>3614.72</v>
      </c>
      <c r="K70" s="16">
        <f t="shared" si="24"/>
        <v>13614.619999999999</v>
      </c>
      <c r="L70" s="15">
        <f>VLOOKUP($A70,[2]Hoja1!$A$9:$AM$250,26,0)</f>
        <v>1873.6</v>
      </c>
      <c r="M70" s="16">
        <f t="shared" si="25"/>
        <v>11741.019999999999</v>
      </c>
    </row>
    <row r="71" spans="1:15" s="11" customFormat="1" ht="10.5" customHeight="1" x14ac:dyDescent="0.2">
      <c r="A71" s="30" t="s">
        <v>219</v>
      </c>
      <c r="B71" s="18" t="s">
        <v>220</v>
      </c>
      <c r="C71" s="14" t="s">
        <v>17</v>
      </c>
      <c r="D71" s="14" t="s">
        <v>204</v>
      </c>
      <c r="E71" s="15">
        <v>150</v>
      </c>
      <c r="F71" s="15">
        <f>VLOOKUP($A71,[2]Hoja1!$A$9:$AM$250,3,0)</f>
        <v>1050</v>
      </c>
      <c r="G71" s="15">
        <v>0</v>
      </c>
      <c r="H71" s="15">
        <f>VLOOKUP($A71,[2]Hoja1!$A$9:$AM$250,6,0)</f>
        <v>0</v>
      </c>
      <c r="I71" s="15">
        <f>VLOOKUP($A71,[2]Hoja1!$A$9:$AM$250,4,0)</f>
        <v>0</v>
      </c>
      <c r="J71" s="15">
        <f>VLOOKUP($A71,[2]Hoja1!$A$9:$AM$250,6,0)+VLOOKUP($A71,[2]Hoja1!$A$9:$AM$250,5,0)</f>
        <v>2450</v>
      </c>
      <c r="K71" s="16">
        <f t="shared" ref="K71:K72" si="26">SUM(F71:J71)</f>
        <v>3500</v>
      </c>
      <c r="L71" s="15">
        <f>VLOOKUP($A71,[2]Hoja1!$A$9:$AM$250,26,0)</f>
        <v>182.3</v>
      </c>
      <c r="M71" s="16">
        <f t="shared" ref="M71:M72" si="27">+K71-L71</f>
        <v>3317.7</v>
      </c>
    </row>
    <row r="72" spans="1:15" s="11" customFormat="1" ht="10.5" customHeight="1" x14ac:dyDescent="0.2">
      <c r="A72" s="30" t="s">
        <v>221</v>
      </c>
      <c r="B72" s="18" t="s">
        <v>222</v>
      </c>
      <c r="C72" s="14" t="s">
        <v>17</v>
      </c>
      <c r="D72" s="14" t="s">
        <v>204</v>
      </c>
      <c r="E72" s="15">
        <v>150</v>
      </c>
      <c r="F72" s="15">
        <f>VLOOKUP($A72,[2]Hoja1!$A$9:$AM$250,3,0)</f>
        <v>1050</v>
      </c>
      <c r="G72" s="15">
        <v>0</v>
      </c>
      <c r="H72" s="15">
        <f>VLOOKUP($A72,[2]Hoja1!$A$9:$AM$250,6,0)</f>
        <v>0</v>
      </c>
      <c r="I72" s="15">
        <f>VLOOKUP($A72,[2]Hoja1!$A$9:$AM$250,4,0)</f>
        <v>0</v>
      </c>
      <c r="J72" s="15">
        <f>VLOOKUP($A72,[2]Hoja1!$A$9:$AM$250,6,0)+VLOOKUP($A72,[2]Hoja1!$A$9:$AM$250,5,0)</f>
        <v>2450</v>
      </c>
      <c r="K72" s="16">
        <f t="shared" si="26"/>
        <v>3500</v>
      </c>
      <c r="L72" s="15">
        <f>VLOOKUP($A72,[2]Hoja1!$A$9:$AM$250,26,0)</f>
        <v>182.3</v>
      </c>
      <c r="M72" s="16">
        <f t="shared" si="27"/>
        <v>3317.7</v>
      </c>
    </row>
    <row r="73" spans="1:15" s="11" customFormat="1" ht="10.5" customHeight="1" x14ac:dyDescent="0.2">
      <c r="A73" s="30" t="s">
        <v>214</v>
      </c>
      <c r="B73" s="18" t="s">
        <v>213</v>
      </c>
      <c r="C73" s="14" t="s">
        <v>139</v>
      </c>
      <c r="D73" s="14" t="s">
        <v>204</v>
      </c>
      <c r="E73" s="15">
        <v>348</v>
      </c>
      <c r="F73" s="15">
        <f>VLOOKUP($A73,[2]Hoja1!$A$9:$AM$250,3,0)</f>
        <v>10440</v>
      </c>
      <c r="G73" s="15">
        <v>0</v>
      </c>
      <c r="H73" s="15">
        <f>VLOOKUP($A73,[2]Hoja1!$A$9:$AM$250,6,0)</f>
        <v>0</v>
      </c>
      <c r="I73" s="15">
        <f>VLOOKUP($A73,[2]Hoja1!$A$9:$AM$250,4,0)</f>
        <v>0</v>
      </c>
      <c r="J73" s="15">
        <f>VLOOKUP($A73,[2]Hoja1!$A$9:$AM$250,6,0)+VLOOKUP($A73,[2]Hoja1!$A$9:$AM$250,5,0)</f>
        <v>6989.48</v>
      </c>
      <c r="K73" s="16">
        <f t="shared" si="24"/>
        <v>17429.48</v>
      </c>
      <c r="L73" s="15">
        <f>VLOOKUP($A73,[2]Hoja1!$A$9:$AM$250,26,0)</f>
        <v>2603.9299999999998</v>
      </c>
      <c r="M73" s="16">
        <f t="shared" si="25"/>
        <v>14825.55</v>
      </c>
    </row>
    <row r="75" spans="1:15" s="11" customFormat="1" ht="10.5" customHeight="1" x14ac:dyDescent="0.25">
      <c r="A75" s="12"/>
      <c r="B75" s="18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5" s="11" customFormat="1" ht="17.25" customHeight="1" x14ac:dyDescent="0.25">
      <c r="A76" s="6" t="s">
        <v>146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5" s="11" customFormat="1" ht="10.5" customHeight="1" x14ac:dyDescent="0.2">
      <c r="A77" s="30"/>
      <c r="B77" s="18"/>
      <c r="C77" s="14"/>
      <c r="D77" s="14"/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6">
        <f>SUM(F77:J77)</f>
        <v>0</v>
      </c>
      <c r="L77" s="15">
        <v>0</v>
      </c>
      <c r="M77" s="16">
        <v>0</v>
      </c>
    </row>
    <row r="78" spans="1:15" s="11" customFormat="1" ht="10.5" customHeight="1" x14ac:dyDescent="0.25">
      <c r="A78" s="12"/>
      <c r="B78" s="18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5" s="11" customFormat="1" ht="17.25" customHeight="1" x14ac:dyDescent="0.25">
      <c r="A79" s="6" t="s">
        <v>85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5" s="11" customFormat="1" ht="10.5" customHeight="1" x14ac:dyDescent="0.25">
      <c r="A80" s="23" t="s">
        <v>86</v>
      </c>
      <c r="B80" s="13" t="s">
        <v>87</v>
      </c>
      <c r="C80" s="24" t="s">
        <v>88</v>
      </c>
      <c r="D80" s="24" t="s">
        <v>18</v>
      </c>
      <c r="E80" s="15">
        <v>263.94</v>
      </c>
      <c r="F80" s="15">
        <f>VLOOKUP($A80,[2]Hoja1!$A$9:$AM$250,3,0)</f>
        <v>7918.2</v>
      </c>
      <c r="G80" s="15">
        <v>0</v>
      </c>
      <c r="H80" s="15">
        <f>VLOOKUP($A80,[2]Hoja1!$A$9:$AM$250,6,0)</f>
        <v>0</v>
      </c>
      <c r="I80" s="15">
        <f>VLOOKUP($A80,[2]Hoja1!$A$9:$AM$250,4,0)</f>
        <v>0</v>
      </c>
      <c r="J80" s="15">
        <f>VLOOKUP($A80,[2]Hoja1!$A$9:$AM$250,6,0)+VLOOKUP($A80,[2]Hoja1!$A$9:$AM$250,5,0)</f>
        <v>0</v>
      </c>
      <c r="K80" s="16">
        <f t="shared" ref="K80:K82" si="28">SUM(F80:J80)</f>
        <v>7918.2</v>
      </c>
      <c r="L80" s="15">
        <f>VLOOKUP($A80,[2]Hoja1!$A$9:$AM$250,26,0)</f>
        <v>813.37</v>
      </c>
      <c r="M80" s="16">
        <f t="shared" ref="M80:M82" si="29">+K80-L80</f>
        <v>7104.83</v>
      </c>
      <c r="N80" s="17"/>
      <c r="O80" s="17"/>
    </row>
    <row r="81" spans="1:15" s="11" customFormat="1" ht="10.5" customHeight="1" x14ac:dyDescent="0.2">
      <c r="A81" s="30" t="s">
        <v>126</v>
      </c>
      <c r="B81" s="18" t="s">
        <v>89</v>
      </c>
      <c r="C81" s="14" t="s">
        <v>195</v>
      </c>
      <c r="D81" s="14" t="s">
        <v>204</v>
      </c>
      <c r="E81" s="15">
        <f>(+F81+I81)/30</f>
        <v>348</v>
      </c>
      <c r="F81" s="15">
        <f>VLOOKUP($A81,[2]Hoja1!$A$9:$AM$250,3,0)</f>
        <v>10440</v>
      </c>
      <c r="G81" s="15">
        <v>0</v>
      </c>
      <c r="H81" s="15">
        <f>VLOOKUP($A81,[2]Hoja1!$A$9:$AM$250,6,0)</f>
        <v>0</v>
      </c>
      <c r="I81" s="15">
        <f>VLOOKUP($A81,[2]Hoja1!$A$9:$AM$250,4,0)</f>
        <v>0</v>
      </c>
      <c r="J81" s="15">
        <f>VLOOKUP($A81,[2]Hoja1!$A$9:$AM$250,6,0)+VLOOKUP($A81,[2]Hoja1!$A$9:$AM$250,5,0)</f>
        <v>6989.48</v>
      </c>
      <c r="K81" s="16">
        <f t="shared" si="28"/>
        <v>17429.48</v>
      </c>
      <c r="L81" s="15">
        <f>VLOOKUP($A81,[2]Hoja1!$A$9:$AM$250,26,0)</f>
        <v>2797.73</v>
      </c>
      <c r="M81" s="16">
        <f t="shared" si="29"/>
        <v>14631.75</v>
      </c>
    </row>
    <row r="82" spans="1:15" s="11" customFormat="1" ht="10.5" customHeight="1" x14ac:dyDescent="0.2">
      <c r="A82" s="30" t="s">
        <v>173</v>
      </c>
      <c r="B82" s="18" t="s">
        <v>158</v>
      </c>
      <c r="C82" s="14" t="s">
        <v>159</v>
      </c>
      <c r="D82" s="14" t="s">
        <v>204</v>
      </c>
      <c r="E82" s="15">
        <f>(+F82+I82)/30</f>
        <v>475</v>
      </c>
      <c r="F82" s="15">
        <f>VLOOKUP($A82,[2]Hoja1!$A$9:$AM$250,3,0)</f>
        <v>14250</v>
      </c>
      <c r="G82" s="15">
        <v>0</v>
      </c>
      <c r="H82" s="15">
        <f>VLOOKUP($A82,[2]Hoja1!$A$9:$AM$250,6,0)</f>
        <v>0</v>
      </c>
      <c r="I82" s="15">
        <f>VLOOKUP($A82,[2]Hoja1!$A$9:$AM$250,4,0)</f>
        <v>0</v>
      </c>
      <c r="J82" s="15">
        <f>VLOOKUP($A82,[2]Hoja1!$A$9:$AM$250,6,0)+VLOOKUP($A82,[2]Hoja1!$A$9:$AM$250,5,0)</f>
        <v>33325.120000000003</v>
      </c>
      <c r="K82" s="16">
        <f t="shared" si="28"/>
        <v>47575.12</v>
      </c>
      <c r="L82" s="15">
        <f>VLOOKUP($A82,[2]Hoja1!$A$9:$AM$250,26,0)</f>
        <v>10214.25</v>
      </c>
      <c r="M82" s="16">
        <f t="shared" si="29"/>
        <v>37360.870000000003</v>
      </c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147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">
      <c r="A85" s="30" t="s">
        <v>174</v>
      </c>
      <c r="B85" s="13" t="s">
        <v>148</v>
      </c>
      <c r="C85" s="24" t="s">
        <v>17</v>
      </c>
      <c r="D85" s="14" t="s">
        <v>204</v>
      </c>
      <c r="E85" s="15">
        <f>(+F85+I85)/30</f>
        <v>200</v>
      </c>
      <c r="F85" s="15">
        <f>VLOOKUP($A85,[2]Hoja1!$A$9:$AM$250,3,0)</f>
        <v>6000</v>
      </c>
      <c r="G85" s="15">
        <v>0</v>
      </c>
      <c r="H85" s="15">
        <f>VLOOKUP($A85,[2]Hoja1!$A$9:$AM$250,6,0)</f>
        <v>0</v>
      </c>
      <c r="I85" s="15">
        <f>VLOOKUP($A85,[2]Hoja1!$A$9:$AM$250,4,0)</f>
        <v>0</v>
      </c>
      <c r="J85" s="15">
        <f>VLOOKUP($A85,[2]Hoja1!$A$9:$AM$250,6,0)+VLOOKUP($A85,[2]Hoja1!$A$9:$AM$250,5,0)</f>
        <v>2139.6999999999998</v>
      </c>
      <c r="K85" s="16">
        <f t="shared" ref="K85:K86" si="30">SUM(F85:J85)</f>
        <v>8139.7</v>
      </c>
      <c r="L85" s="15">
        <f>VLOOKUP($A85,[2]Hoja1!$A$9:$AM$250,26,0)</f>
        <v>834.35</v>
      </c>
      <c r="M85" s="16">
        <f t="shared" ref="M85:M86" si="31">+K85-L85</f>
        <v>7305.3499999999995</v>
      </c>
      <c r="N85" s="17"/>
      <c r="O85" s="17"/>
    </row>
    <row r="86" spans="1:15" s="11" customFormat="1" ht="10.5" customHeight="1" x14ac:dyDescent="0.2">
      <c r="A86" s="30" t="s">
        <v>175</v>
      </c>
      <c r="B86" s="18" t="s">
        <v>149</v>
      </c>
      <c r="C86" s="14" t="s">
        <v>17</v>
      </c>
      <c r="D86" s="14" t="s">
        <v>204</v>
      </c>
      <c r="E86" s="15">
        <f>(+F86+I86)/30</f>
        <v>200</v>
      </c>
      <c r="F86" s="15">
        <f>VLOOKUP($A86,[2]Hoja1!$A$9:$AM$250,3,0)</f>
        <v>6000</v>
      </c>
      <c r="G86" s="15">
        <v>0</v>
      </c>
      <c r="H86" s="15">
        <f>VLOOKUP($A86,[2]Hoja1!$A$9:$AM$250,6,0)</f>
        <v>0</v>
      </c>
      <c r="I86" s="15">
        <f>VLOOKUP($A86,[2]Hoja1!$A$9:$AM$250,4,0)</f>
        <v>0</v>
      </c>
      <c r="J86" s="15">
        <f>VLOOKUP($A86,[2]Hoja1!$A$9:$AM$250,6,0)+VLOOKUP($A86,[2]Hoja1!$A$9:$AM$250,5,0)</f>
        <v>2139.6999999999998</v>
      </c>
      <c r="K86" s="16">
        <f t="shared" si="30"/>
        <v>8139.7</v>
      </c>
      <c r="L86" s="15">
        <f>VLOOKUP($A86,[2]Hoja1!$A$9:$AM$250,26,0)</f>
        <v>834.35</v>
      </c>
      <c r="M86" s="16">
        <f t="shared" si="31"/>
        <v>7305.3499999999995</v>
      </c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90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91</v>
      </c>
      <c r="B89" s="13" t="s">
        <v>92</v>
      </c>
      <c r="C89" s="24" t="s">
        <v>93</v>
      </c>
      <c r="D89" s="24" t="s">
        <v>18</v>
      </c>
      <c r="E89" s="15">
        <v>436.25</v>
      </c>
      <c r="F89" s="15">
        <f>VLOOKUP($A89,[2]Hoja1!$A$9:$AM$250,3,0)</f>
        <v>10906.25</v>
      </c>
      <c r="G89" s="15">
        <v>0</v>
      </c>
      <c r="H89" s="15">
        <f>VLOOKUP($A89,[2]Hoja1!$A$9:$AM$250,6,0)</f>
        <v>0</v>
      </c>
      <c r="I89" s="15">
        <f>VLOOKUP($A89,[2]Hoja1!$A$9:$AM$250,4,0)</f>
        <v>2181.25</v>
      </c>
      <c r="J89" s="15">
        <f>VLOOKUP($A89,[2]Hoja1!$A$9:$AM$250,6,0)+VLOOKUP($A89,[2]Hoja1!$A$9:$AM$250,5,0)</f>
        <v>0</v>
      </c>
      <c r="K89" s="16">
        <f>SUM(F89:J89)</f>
        <v>13087.5</v>
      </c>
      <c r="L89" s="15">
        <f>VLOOKUP($A89,[2]Hoja1!$A$9:$AM$250,26,0)</f>
        <v>5435</v>
      </c>
      <c r="M89" s="16">
        <f t="shared" ref="M89" si="32">+K89-L89</f>
        <v>7652.5</v>
      </c>
      <c r="N89" s="17"/>
      <c r="O89" s="17"/>
    </row>
    <row r="90" spans="1:15" s="11" customFormat="1" ht="10.5" customHeight="1" x14ac:dyDescent="0.25">
      <c r="A90" s="1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94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95</v>
      </c>
      <c r="B92" s="13" t="s">
        <v>96</v>
      </c>
      <c r="C92" s="24" t="s">
        <v>17</v>
      </c>
      <c r="D92" s="24" t="s">
        <v>18</v>
      </c>
      <c r="E92" s="15">
        <v>326.69</v>
      </c>
      <c r="F92" s="15">
        <f>VLOOKUP($A92,[2]Hoja1!$A$9:$AM$250,3,0)</f>
        <v>9800.7000000000007</v>
      </c>
      <c r="G92" s="15">
        <v>0</v>
      </c>
      <c r="H92" s="15">
        <f>VLOOKUP($A92,[2]Hoja1!$A$9:$AM$250,6,0)</f>
        <v>0</v>
      </c>
      <c r="I92" s="15">
        <f>VLOOKUP($A92,[2]Hoja1!$A$9:$AM$250,4,0)</f>
        <v>0</v>
      </c>
      <c r="J92" s="15">
        <f>VLOOKUP($A92,[2]Hoja1!$A$9:$AM$250,6,0)+VLOOKUP($A92,[2]Hoja1!$A$9:$AM$250,5,0)</f>
        <v>0</v>
      </c>
      <c r="K92" s="16">
        <f t="shared" ref="K92:K93" si="33">SUM(F92:J92)</f>
        <v>9800.7000000000007</v>
      </c>
      <c r="L92" s="15">
        <f>VLOOKUP($A92,[2]Hoja1!$A$9:$AM$250,26,0)</f>
        <v>1094.6099999999999</v>
      </c>
      <c r="M92" s="16">
        <f t="shared" ref="M92:M93" si="34">+K92-L92</f>
        <v>8706.09</v>
      </c>
      <c r="N92" s="17"/>
      <c r="O92" s="17"/>
    </row>
    <row r="93" spans="1:15" s="11" customFormat="1" ht="10.5" customHeight="1" x14ac:dyDescent="0.25">
      <c r="A93" s="23" t="s">
        <v>163</v>
      </c>
      <c r="B93" s="13" t="s">
        <v>150</v>
      </c>
      <c r="C93" s="24" t="s">
        <v>151</v>
      </c>
      <c r="D93" s="24" t="s">
        <v>18</v>
      </c>
      <c r="E93" s="15">
        <f>(+F93+I93)/30</f>
        <v>333</v>
      </c>
      <c r="F93" s="15">
        <f>VLOOKUP($A93,[2]Hoja1!$A$9:$AM$250,3,0)</f>
        <v>9990</v>
      </c>
      <c r="G93" s="15">
        <v>0</v>
      </c>
      <c r="H93" s="15">
        <f>VLOOKUP($A93,[2]Hoja1!$A$9:$AM$250,6,0)</f>
        <v>0</v>
      </c>
      <c r="I93" s="15">
        <f>VLOOKUP($A93,[2]Hoja1!$A$9:$AM$250,4,0)</f>
        <v>0</v>
      </c>
      <c r="J93" s="15">
        <f>VLOOKUP($A93,[2]Hoja1!$A$9:$AM$250,6,0)+VLOOKUP($A93,[2]Hoja1!$A$9:$AM$250,5,0)</f>
        <v>1120.74</v>
      </c>
      <c r="K93" s="16">
        <f t="shared" si="33"/>
        <v>11110.74</v>
      </c>
      <c r="L93" s="15">
        <f>VLOOKUP($A93,[2]Hoja1!$A$9:$AM$250,26,0)</f>
        <v>1342.44</v>
      </c>
      <c r="M93" s="16">
        <f t="shared" si="34"/>
        <v>9768.2999999999993</v>
      </c>
      <c r="N93" s="17"/>
      <c r="O93" s="17"/>
    </row>
    <row r="94" spans="1:15" s="11" customFormat="1" ht="10.5" customHeight="1" x14ac:dyDescent="0.25">
      <c r="A94" s="1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97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98</v>
      </c>
      <c r="B96" s="13" t="s">
        <v>99</v>
      </c>
      <c r="C96" s="24" t="s">
        <v>17</v>
      </c>
      <c r="D96" s="24" t="s">
        <v>18</v>
      </c>
      <c r="E96" s="15">
        <v>305.60000000000002</v>
      </c>
      <c r="F96" s="15">
        <f>VLOOKUP($A96,[2]Hoja1!$A$9:$AM$250,3,0)</f>
        <v>9168</v>
      </c>
      <c r="G96" s="15">
        <v>0</v>
      </c>
      <c r="H96" s="15">
        <f>VLOOKUP($A96,[2]Hoja1!$A$9:$AM$250,6,0)</f>
        <v>0</v>
      </c>
      <c r="I96" s="15">
        <f>VLOOKUP($A96,[2]Hoja1!$A$9:$AM$250,4,0)</f>
        <v>0</v>
      </c>
      <c r="J96" s="15">
        <f>VLOOKUP($A96,[2]Hoja1!$A$9:$AM$250,6,0)+VLOOKUP($A96,[2]Hoja1!$A$9:$AM$250,5,0)</f>
        <v>0</v>
      </c>
      <c r="K96" s="16">
        <f>SUM(F96:J96)</f>
        <v>9168</v>
      </c>
      <c r="L96" s="15">
        <f>VLOOKUP($A96,[2]Hoja1!$A$9:$AM$250,26,0)</f>
        <v>989.45</v>
      </c>
      <c r="M96" s="16">
        <f t="shared" ref="M96" si="35">+K96-L96</f>
        <v>8178.55</v>
      </c>
      <c r="N96" s="17"/>
      <c r="O96" s="17"/>
    </row>
    <row r="97" spans="1:15" s="11" customFormat="1" ht="10.5" customHeight="1" x14ac:dyDescent="0.25">
      <c r="A97" s="22"/>
      <c r="B97" s="18"/>
      <c r="C97" s="14"/>
      <c r="D97" s="14"/>
      <c r="E97" s="15"/>
      <c r="F97" s="15"/>
      <c r="G97" s="14"/>
      <c r="H97" s="14"/>
      <c r="I97" s="14"/>
      <c r="J97" s="14"/>
      <c r="K97" s="16"/>
      <c r="L97" s="16"/>
      <c r="M97" s="16"/>
    </row>
    <row r="98" spans="1:15" s="11" customFormat="1" ht="17.25" customHeight="1" x14ac:dyDescent="0.25">
      <c r="A98" s="6" t="s">
        <v>100</v>
      </c>
      <c r="B98" s="7"/>
      <c r="C98" s="8"/>
      <c r="D98" s="8"/>
      <c r="E98" s="9"/>
      <c r="F98" s="9"/>
      <c r="G98" s="8"/>
      <c r="H98" s="8"/>
      <c r="I98" s="8"/>
      <c r="J98" s="8"/>
      <c r="K98" s="10"/>
      <c r="L98" s="10"/>
      <c r="M98" s="10"/>
    </row>
    <row r="99" spans="1:15" s="11" customFormat="1" ht="10.5" customHeight="1" x14ac:dyDescent="0.25">
      <c r="A99" s="23" t="s">
        <v>101</v>
      </c>
      <c r="B99" s="13" t="s">
        <v>102</v>
      </c>
      <c r="C99" s="24" t="s">
        <v>17</v>
      </c>
      <c r="D99" s="24" t="s">
        <v>18</v>
      </c>
      <c r="E99" s="15">
        <v>480.3</v>
      </c>
      <c r="F99" s="15">
        <f>VLOOKUP($A99,[2]Hoja1!$A$9:$AM$250,3,0)</f>
        <v>14409</v>
      </c>
      <c r="G99" s="15">
        <v>0</v>
      </c>
      <c r="H99" s="15">
        <f>VLOOKUP($A99,[2]Hoja1!$A$9:$AM$250,6,0)</f>
        <v>0</v>
      </c>
      <c r="I99" s="15">
        <f>VLOOKUP($A99,[2]Hoja1!$A$9:$AM$250,4,0)</f>
        <v>0</v>
      </c>
      <c r="J99" s="15">
        <f>VLOOKUP($A99,[2]Hoja1!$A$9:$AM$250,6,0)+VLOOKUP($A99,[2]Hoja1!$A$9:$AM$250,5,0)</f>
        <v>0</v>
      </c>
      <c r="K99" s="16">
        <f>SUM(F99:J99)</f>
        <v>14409</v>
      </c>
      <c r="L99" s="15">
        <f>VLOOKUP($A99,[2]Hoja1!$A$9:$AM$250,26,0)</f>
        <v>6958.14</v>
      </c>
      <c r="M99" s="16">
        <f t="shared" ref="M99" si="36">+K99-L99</f>
        <v>7450.86</v>
      </c>
      <c r="N99" s="17"/>
      <c r="O99" s="17"/>
    </row>
    <row r="100" spans="1:15" s="11" customFormat="1" ht="10.5" customHeight="1" x14ac:dyDescent="0.25">
      <c r="A100" s="22"/>
      <c r="B100" s="18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5" s="11" customFormat="1" ht="17.25" customHeight="1" x14ac:dyDescent="0.25">
      <c r="A101" s="6" t="s">
        <v>104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5" s="11" customFormat="1" ht="10.5" customHeight="1" x14ac:dyDescent="0.25">
      <c r="A102" s="23" t="s">
        <v>105</v>
      </c>
      <c r="B102" s="13" t="s">
        <v>106</v>
      </c>
      <c r="C102" s="24" t="s">
        <v>17</v>
      </c>
      <c r="D102" s="24" t="s">
        <v>18</v>
      </c>
      <c r="E102" s="15">
        <v>263.94</v>
      </c>
      <c r="F102" s="15">
        <f>VLOOKUP($A102,[2]Hoja1!$A$9:$AM$250,3,0)</f>
        <v>7918.2</v>
      </c>
      <c r="G102" s="15">
        <v>0</v>
      </c>
      <c r="H102" s="15">
        <f>VLOOKUP($A102,[2]Hoja1!$A$9:$AM$250,6,0)</f>
        <v>0</v>
      </c>
      <c r="I102" s="15">
        <f>VLOOKUP($A102,[2]Hoja1!$A$9:$AM$250,4,0)</f>
        <v>0</v>
      </c>
      <c r="J102" s="15">
        <f>VLOOKUP($A102,[2]Hoja1!$A$9:$AM$250,6,0)+VLOOKUP($A102,[2]Hoja1!$A$9:$AM$250,5,0)</f>
        <v>0</v>
      </c>
      <c r="K102" s="16">
        <f t="shared" ref="K102:K107" si="37">SUM(F102:J102)</f>
        <v>7918.2</v>
      </c>
      <c r="L102" s="15">
        <f>VLOOKUP($A102,[2]Hoja1!$A$9:$AM$250,26,0)</f>
        <v>813.41</v>
      </c>
      <c r="M102" s="16">
        <f t="shared" ref="M102:M107" si="38">+K102-L102</f>
        <v>7104.79</v>
      </c>
      <c r="N102" s="17"/>
      <c r="O102" s="17"/>
    </row>
    <row r="103" spans="1:15" s="11" customFormat="1" ht="10.5" customHeight="1" x14ac:dyDescent="0.25">
      <c r="A103" s="23" t="s">
        <v>107</v>
      </c>
      <c r="B103" s="13" t="s">
        <v>108</v>
      </c>
      <c r="C103" s="24" t="s">
        <v>17</v>
      </c>
      <c r="D103" s="24" t="s">
        <v>18</v>
      </c>
      <c r="E103" s="15">
        <v>141.69999999999999</v>
      </c>
      <c r="F103" s="15">
        <f>VLOOKUP($A103,[2]Hoja1!$A$9:$AM$250,3,0)</f>
        <v>4251</v>
      </c>
      <c r="G103" s="15">
        <v>0</v>
      </c>
      <c r="H103" s="15">
        <f>VLOOKUP($A103,[2]Hoja1!$A$9:$AM$250,6,0)</f>
        <v>0</v>
      </c>
      <c r="I103" s="15">
        <f>VLOOKUP($A103,[2]Hoja1!$A$9:$AM$250,4,0)</f>
        <v>0</v>
      </c>
      <c r="J103" s="15">
        <f>VLOOKUP($A103,[2]Hoja1!$A$9:$AM$250,6,0)+VLOOKUP($A103,[2]Hoja1!$A$9:$AM$250,5,0)</f>
        <v>0</v>
      </c>
      <c r="K103" s="16">
        <f t="shared" si="37"/>
        <v>4251</v>
      </c>
      <c r="L103" s="15">
        <f>VLOOKUP($A103,[2]Hoja1!$A$9:$AM$250,26,0)</f>
        <v>-133.86000000000001</v>
      </c>
      <c r="M103" s="16">
        <f t="shared" si="38"/>
        <v>4384.8599999999997</v>
      </c>
      <c r="N103" s="17"/>
      <c r="O103" s="17"/>
    </row>
    <row r="104" spans="1:15" s="11" customFormat="1" ht="10.5" customHeight="1" x14ac:dyDescent="0.25">
      <c r="A104" s="23" t="s">
        <v>109</v>
      </c>
      <c r="B104" s="13" t="s">
        <v>110</v>
      </c>
      <c r="C104" s="24" t="s">
        <v>48</v>
      </c>
      <c r="D104" s="24" t="s">
        <v>18</v>
      </c>
      <c r="E104" s="15">
        <v>141.69999999999999</v>
      </c>
      <c r="F104" s="15">
        <f>VLOOKUP($A104,[2]Hoja1!$A$9:$AM$250,3,0)</f>
        <v>4251</v>
      </c>
      <c r="G104" s="15">
        <v>0</v>
      </c>
      <c r="H104" s="15">
        <f>VLOOKUP($A104,[2]Hoja1!$A$9:$AM$250,6,0)</f>
        <v>0</v>
      </c>
      <c r="I104" s="15">
        <f>VLOOKUP($A104,[2]Hoja1!$A$9:$AM$250,4,0)</f>
        <v>0</v>
      </c>
      <c r="J104" s="15">
        <f>VLOOKUP($A104,[2]Hoja1!$A$9:$AM$250,6,0)+VLOOKUP($A104,[2]Hoja1!$A$9:$AM$250,5,0)</f>
        <v>0</v>
      </c>
      <c r="K104" s="16">
        <f t="shared" si="37"/>
        <v>4251</v>
      </c>
      <c r="L104" s="15">
        <f>VLOOKUP($A104,[2]Hoja1!$A$9:$AM$250,26,0)</f>
        <v>-133.86000000000001</v>
      </c>
      <c r="M104" s="16">
        <f t="shared" si="38"/>
        <v>4384.8599999999997</v>
      </c>
      <c r="N104" s="17"/>
      <c r="O104" s="17"/>
    </row>
    <row r="105" spans="1:15" s="11" customFormat="1" ht="10.5" customHeight="1" x14ac:dyDescent="0.2">
      <c r="A105" s="30" t="s">
        <v>176</v>
      </c>
      <c r="B105" s="13" t="s">
        <v>111</v>
      </c>
      <c r="C105" s="24" t="s">
        <v>17</v>
      </c>
      <c r="D105" s="24" t="s">
        <v>18</v>
      </c>
      <c r="E105" s="15">
        <f>(+F105+I105)/30</f>
        <v>333.33</v>
      </c>
      <c r="F105" s="15">
        <f>VLOOKUP($A105,[2]Hoja1!$A$9:$AM$250,3,0)</f>
        <v>9999.9</v>
      </c>
      <c r="G105" s="15">
        <v>0</v>
      </c>
      <c r="H105" s="15">
        <f>VLOOKUP($A105,[2]Hoja1!$A$9:$AM$250,6,0)</f>
        <v>0</v>
      </c>
      <c r="I105" s="15">
        <f>VLOOKUP($A105,[2]Hoja1!$A$9:$AM$250,4,0)</f>
        <v>0</v>
      </c>
      <c r="J105" s="15">
        <f>VLOOKUP($A105,[2]Hoja1!$A$9:$AM$250,6,0)+VLOOKUP($A105,[2]Hoja1!$A$9:$AM$250,5,0)</f>
        <v>1110.8399999999999</v>
      </c>
      <c r="K105" s="16">
        <f t="shared" si="37"/>
        <v>11110.74</v>
      </c>
      <c r="L105" s="15">
        <f>VLOOKUP($A105,[2]Hoja1!$A$9:$AM$250,26,0)</f>
        <v>1342.51</v>
      </c>
      <c r="M105" s="16">
        <f t="shared" si="38"/>
        <v>9768.23</v>
      </c>
      <c r="N105" s="17"/>
      <c r="O105" s="17"/>
    </row>
    <row r="106" spans="1:15" s="11" customFormat="1" ht="10.5" customHeight="1" x14ac:dyDescent="0.2">
      <c r="A106" s="30" t="s">
        <v>177</v>
      </c>
      <c r="B106" s="13" t="s">
        <v>154</v>
      </c>
      <c r="C106" s="24" t="s">
        <v>17</v>
      </c>
      <c r="D106" s="14" t="s">
        <v>204</v>
      </c>
      <c r="E106" s="15">
        <f>(+F106+I106)/30</f>
        <v>220</v>
      </c>
      <c r="F106" s="15">
        <f>VLOOKUP($A106,[2]Hoja1!$A$9:$AM$250,3,0)</f>
        <v>6600</v>
      </c>
      <c r="G106" s="15">
        <v>0</v>
      </c>
      <c r="H106" s="15">
        <f>VLOOKUP($A106,[2]Hoja1!$A$9:$AM$250,6,0)</f>
        <v>0</v>
      </c>
      <c r="I106" s="15">
        <f>VLOOKUP($A106,[2]Hoja1!$A$9:$AM$250,4,0)</f>
        <v>0</v>
      </c>
      <c r="J106" s="15">
        <f>VLOOKUP($A106,[2]Hoja1!$A$9:$AM$250,6,0)+VLOOKUP($A106,[2]Hoja1!$A$9:$AM$250,5,0)</f>
        <v>2105.1</v>
      </c>
      <c r="K106" s="16">
        <f t="shared" si="37"/>
        <v>8705.1</v>
      </c>
      <c r="L106" s="15">
        <f>VLOOKUP($A106,[2]Hoja1!$A$9:$AM$250,26,0)</f>
        <v>914.19</v>
      </c>
      <c r="M106" s="16">
        <f t="shared" si="38"/>
        <v>7790.91</v>
      </c>
      <c r="N106" s="17"/>
      <c r="O106" s="17"/>
    </row>
    <row r="107" spans="1:15" s="11" customFormat="1" ht="10.5" customHeight="1" x14ac:dyDescent="0.2">
      <c r="A107" s="30" t="s">
        <v>178</v>
      </c>
      <c r="B107" s="13" t="s">
        <v>155</v>
      </c>
      <c r="C107" s="24" t="s">
        <v>156</v>
      </c>
      <c r="D107" s="14" t="s">
        <v>204</v>
      </c>
      <c r="E107" s="15">
        <f>(+F107+I107)/30</f>
        <v>400</v>
      </c>
      <c r="F107" s="15">
        <f>VLOOKUP($A107,[2]Hoja1!$A$9:$AM$250,3,0)</f>
        <v>12000</v>
      </c>
      <c r="G107" s="15">
        <v>0</v>
      </c>
      <c r="H107" s="15">
        <f>VLOOKUP($A107,[2]Hoja1!$A$9:$AM$250,6,0)</f>
        <v>0</v>
      </c>
      <c r="I107" s="15">
        <f>VLOOKUP($A107,[2]Hoja1!$A$9:$AM$250,4,0)</f>
        <v>0</v>
      </c>
      <c r="J107" s="15">
        <f>VLOOKUP($A107,[2]Hoja1!$A$9:$AM$250,6,0)+VLOOKUP($A107,[2]Hoja1!$A$9:$AM$250,5,0)</f>
        <v>8000</v>
      </c>
      <c r="K107" s="16">
        <f t="shared" si="37"/>
        <v>20000</v>
      </c>
      <c r="L107" s="15">
        <f>VLOOKUP($A107,[2]Hoja1!$A$9:$AM$250,26,0)</f>
        <v>3435.03</v>
      </c>
      <c r="M107" s="16">
        <f t="shared" si="38"/>
        <v>16564.97</v>
      </c>
      <c r="N107" s="17"/>
      <c r="O107" s="17"/>
    </row>
    <row r="108" spans="1:15" s="11" customFormat="1" ht="10.5" customHeight="1" x14ac:dyDescent="0.25">
      <c r="A108" s="22"/>
      <c r="B108" s="18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5" s="11" customFormat="1" ht="17.25" customHeight="1" x14ac:dyDescent="0.25">
      <c r="A109" s="6" t="s">
        <v>205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5" s="11" customFormat="1" ht="10.5" customHeight="1" x14ac:dyDescent="0.25">
      <c r="A110" s="23" t="s">
        <v>206</v>
      </c>
      <c r="B110" s="13" t="s">
        <v>207</v>
      </c>
      <c r="C110" s="24" t="s">
        <v>156</v>
      </c>
      <c r="D110" s="24" t="s">
        <v>18</v>
      </c>
      <c r="E110" s="15">
        <v>333.33</v>
      </c>
      <c r="F110" s="15">
        <f>VLOOKUP($A110,[2]Hoja1!$A$9:$AM$250,3,0)</f>
        <v>9999.9</v>
      </c>
      <c r="G110" s="15">
        <v>0</v>
      </c>
      <c r="H110" s="15">
        <f>VLOOKUP($A110,[2]Hoja1!$A$9:$AM$250,6,0)</f>
        <v>0</v>
      </c>
      <c r="I110" s="15">
        <f>VLOOKUP($A110,[2]Hoja1!$A$9:$AM$250,4,0)</f>
        <v>0</v>
      </c>
      <c r="J110" s="15">
        <f>VLOOKUP($A110,[2]Hoja1!$A$9:$AM$250,6,0)+VLOOKUP($A110,[2]Hoja1!$A$9:$AM$250,5,0)</f>
        <v>10000.1</v>
      </c>
      <c r="K110" s="16">
        <f>SUM(F110:J110)</f>
        <v>20000</v>
      </c>
      <c r="L110" s="15">
        <f>VLOOKUP($A110,[2]Hoja1!$A$9:$AM$250,26,0)</f>
        <v>3480.06</v>
      </c>
      <c r="M110" s="16">
        <f t="shared" ref="M110" si="39">+K110-L110</f>
        <v>16519.939999999999</v>
      </c>
      <c r="N110" s="17"/>
      <c r="O110" s="17"/>
    </row>
    <row r="111" spans="1:15" s="11" customFormat="1" ht="10.5" customHeight="1" x14ac:dyDescent="0.25">
      <c r="A111" s="22"/>
      <c r="B111" s="18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5" s="11" customFormat="1" ht="17.25" customHeight="1" x14ac:dyDescent="0.25">
      <c r="A112" s="6" t="s">
        <v>112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5" s="11" customFormat="1" ht="10.5" customHeight="1" x14ac:dyDescent="0.25">
      <c r="A113" s="23" t="s">
        <v>113</v>
      </c>
      <c r="B113" s="13" t="s">
        <v>114</v>
      </c>
      <c r="C113" s="24" t="s">
        <v>17</v>
      </c>
      <c r="D113" s="24" t="s">
        <v>18</v>
      </c>
      <c r="E113" s="15">
        <v>212.8</v>
      </c>
      <c r="F113" s="15">
        <f>VLOOKUP($A113,[2]Hoja1!$A$9:$AM$250,3,0)</f>
        <v>6384</v>
      </c>
      <c r="G113" s="15">
        <v>0</v>
      </c>
      <c r="H113" s="15">
        <f>VLOOKUP($A113,[2]Hoja1!$A$9:$AM$250,6,0)</f>
        <v>0</v>
      </c>
      <c r="I113" s="15">
        <f>VLOOKUP($A113,[2]Hoja1!$A$9:$AM$250,4,0)</f>
        <v>0</v>
      </c>
      <c r="J113" s="15">
        <f>VLOOKUP($A113,[2]Hoja1!$A$9:$AM$250,6,0)+VLOOKUP($A113,[2]Hoja1!$A$9:$AM$250,5,0)</f>
        <v>0</v>
      </c>
      <c r="K113" s="16">
        <f t="shared" ref="K113:K114" si="40">SUM(F113:J113)</f>
        <v>6384</v>
      </c>
      <c r="L113" s="15">
        <f>VLOOKUP($A113,[2]Hoja1!$A$9:$AM$250,26,0)</f>
        <v>2815.76</v>
      </c>
      <c r="M113" s="16">
        <f t="shared" ref="M113:M114" si="41">+K113-L113</f>
        <v>3568.24</v>
      </c>
      <c r="N113" s="17"/>
      <c r="O113" s="17"/>
    </row>
    <row r="114" spans="1:15" s="11" customFormat="1" ht="10.5" customHeight="1" x14ac:dyDescent="0.2">
      <c r="A114" s="30" t="s">
        <v>199</v>
      </c>
      <c r="B114" s="13" t="s">
        <v>200</v>
      </c>
      <c r="C114" s="24" t="s">
        <v>156</v>
      </c>
      <c r="D114" s="14" t="s">
        <v>204</v>
      </c>
      <c r="E114" s="15">
        <f>(+F114+I114)/30</f>
        <v>333.33</v>
      </c>
      <c r="F114" s="15">
        <f>VLOOKUP($A114,[2]Hoja1!$A$9:$AM$250,3,0)</f>
        <v>9999.9</v>
      </c>
      <c r="G114" s="15">
        <v>0</v>
      </c>
      <c r="H114" s="15">
        <f>VLOOKUP($A114,[2]Hoja1!$A$9:$AM$250,6,0)</f>
        <v>0</v>
      </c>
      <c r="I114" s="15">
        <f>VLOOKUP($A114,[2]Hoja1!$A$9:$AM$250,4,0)</f>
        <v>0</v>
      </c>
      <c r="J114" s="15">
        <f>VLOOKUP($A114,[2]Hoja1!$A$9:$AM$250,6,0)+VLOOKUP($A114,[2]Hoja1!$A$9:$AM$250,5,0)</f>
        <v>10000.1</v>
      </c>
      <c r="K114" s="16">
        <f t="shared" si="40"/>
        <v>20000</v>
      </c>
      <c r="L114" s="15">
        <f>VLOOKUP($A114,[2]Hoja1!$A$9:$AM$250,26,0)</f>
        <v>3411.82</v>
      </c>
      <c r="M114" s="16">
        <f t="shared" si="41"/>
        <v>16588.18</v>
      </c>
      <c r="N114" s="17"/>
      <c r="O114" s="17"/>
    </row>
    <row r="115" spans="1:15" s="11" customFormat="1" ht="10.5" customHeight="1" x14ac:dyDescent="0.25">
      <c r="A115" s="2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115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23" t="s">
        <v>116</v>
      </c>
      <c r="B117" s="13" t="s">
        <v>117</v>
      </c>
      <c r="C117" s="24" t="s">
        <v>66</v>
      </c>
      <c r="D117" s="24" t="s">
        <v>18</v>
      </c>
      <c r="E117" s="15">
        <v>157.44999999999999</v>
      </c>
      <c r="F117" s="15">
        <f>VLOOKUP($A117,[2]Hoja1!$A$9:$AM$250,3,0)</f>
        <v>2834.1</v>
      </c>
      <c r="G117" s="15">
        <v>0</v>
      </c>
      <c r="H117" s="15">
        <f>VLOOKUP($A117,[2]Hoja1!$A$9:$AM$250,6,0)</f>
        <v>0</v>
      </c>
      <c r="I117" s="15">
        <f>VLOOKUP($A117,[2]Hoja1!$A$9:$AM$250,4,0)</f>
        <v>0</v>
      </c>
      <c r="J117" s="15">
        <f>VLOOKUP($A117,[2]Hoja1!$A$9:$AM$250,6,0)+VLOOKUP($A117,[2]Hoja1!$A$9:$AM$250,5,0)</f>
        <v>0</v>
      </c>
      <c r="K117" s="16">
        <f t="shared" ref="K117:K120" si="42">SUM(F117:J117)</f>
        <v>2834.1</v>
      </c>
      <c r="L117" s="15">
        <f>VLOOKUP($A117,[2]Hoja1!$A$9:$AM$250,26,0)</f>
        <v>-121.77</v>
      </c>
      <c r="M117" s="16">
        <f t="shared" ref="M117:M120" si="43">+K117-L117</f>
        <v>2955.87</v>
      </c>
      <c r="N117" s="17"/>
      <c r="O117" s="17"/>
    </row>
    <row r="118" spans="1:15" s="11" customFormat="1" ht="10.5" customHeight="1" x14ac:dyDescent="0.2">
      <c r="A118" s="30" t="s">
        <v>188</v>
      </c>
      <c r="B118" s="18" t="s">
        <v>189</v>
      </c>
      <c r="C118" s="14" t="s">
        <v>17</v>
      </c>
      <c r="D118" s="14" t="s">
        <v>204</v>
      </c>
      <c r="E118" s="15">
        <f>(+F118+I118)/30</f>
        <v>200</v>
      </c>
      <c r="F118" s="15">
        <f>VLOOKUP($A118,[2]Hoja1!$A$9:$AM$250,3,0)</f>
        <v>6000</v>
      </c>
      <c r="G118" s="15">
        <v>0</v>
      </c>
      <c r="H118" s="15">
        <f>VLOOKUP($A118,[2]Hoja1!$A$9:$AM$250,6,0)</f>
        <v>0</v>
      </c>
      <c r="I118" s="15">
        <f>VLOOKUP($A118,[2]Hoja1!$A$9:$AM$250,4,0)</f>
        <v>0</v>
      </c>
      <c r="J118" s="15">
        <f>VLOOKUP($A118,[2]Hoja1!$A$9:$AM$250,6,0)+VLOOKUP($A118,[2]Hoja1!$A$9:$AM$250,5,0)</f>
        <v>2000</v>
      </c>
      <c r="K118" s="16">
        <f t="shared" si="42"/>
        <v>8000</v>
      </c>
      <c r="L118" s="15">
        <f>VLOOKUP($A118,[2]Hoja1!$A$9:$AM$250,26,0)</f>
        <v>815.37</v>
      </c>
      <c r="M118" s="16">
        <f t="shared" si="43"/>
        <v>7184.63</v>
      </c>
    </row>
    <row r="119" spans="1:15" s="11" customFormat="1" ht="10.5" customHeight="1" x14ac:dyDescent="0.2">
      <c r="A119" s="30" t="s">
        <v>201</v>
      </c>
      <c r="B119" s="18" t="s">
        <v>202</v>
      </c>
      <c r="C119" s="14" t="s">
        <v>17</v>
      </c>
      <c r="D119" s="14" t="s">
        <v>204</v>
      </c>
      <c r="E119" s="15">
        <f>(+F119+I119)/30</f>
        <v>148.6</v>
      </c>
      <c r="F119" s="15">
        <f>VLOOKUP($A119,[2]Hoja1!$A$9:$AM$250,3,0)</f>
        <v>4458</v>
      </c>
      <c r="G119" s="15">
        <v>0</v>
      </c>
      <c r="H119" s="15">
        <f>VLOOKUP($A119,[2]Hoja1!$A$9:$AM$250,6,0)</f>
        <v>0</v>
      </c>
      <c r="I119" s="15">
        <f>VLOOKUP($A119,[2]Hoja1!$A$9:$AM$250,4,0)</f>
        <v>0</v>
      </c>
      <c r="J119" s="15">
        <f>VLOOKUP($A119,[2]Hoja1!$A$9:$AM$250,6,0)+VLOOKUP($A119,[2]Hoja1!$A$9:$AM$250,5,0)</f>
        <v>2360</v>
      </c>
      <c r="K119" s="16">
        <f t="shared" si="42"/>
        <v>6818</v>
      </c>
      <c r="L119" s="15">
        <f>VLOOKUP($A119,[2]Hoja1!$A$9:$AM$250,26,0)</f>
        <v>512.16</v>
      </c>
      <c r="M119" s="16">
        <f t="shared" ref="M119" si="44">+K119-L119</f>
        <v>6305.84</v>
      </c>
    </row>
    <row r="120" spans="1:15" s="11" customFormat="1" ht="10.5" customHeight="1" x14ac:dyDescent="0.2">
      <c r="A120" s="30" t="s">
        <v>197</v>
      </c>
      <c r="B120" s="18" t="s">
        <v>198</v>
      </c>
      <c r="C120" s="14" t="s">
        <v>17</v>
      </c>
      <c r="D120" s="14" t="s">
        <v>204</v>
      </c>
      <c r="E120" s="15">
        <f>(+F120+I120)/30</f>
        <v>212.6</v>
      </c>
      <c r="F120" s="15">
        <f>VLOOKUP($A120,[2]Hoja1!$A$9:$AM$250,3,0)</f>
        <v>6378</v>
      </c>
      <c r="G120" s="15">
        <v>0</v>
      </c>
      <c r="H120" s="15">
        <f>VLOOKUP($A120,[2]Hoja1!$A$9:$AM$250,6,0)</f>
        <v>0</v>
      </c>
      <c r="I120" s="15">
        <f>VLOOKUP($A120,[2]Hoja1!$A$9:$AM$250,4,0)</f>
        <v>0</v>
      </c>
      <c r="J120" s="15">
        <f>VLOOKUP($A120,[2]Hoja1!$A$9:$AM$250,6,0)+VLOOKUP($A120,[2]Hoja1!$A$9:$AM$250,5,0)</f>
        <v>0</v>
      </c>
      <c r="K120" s="16">
        <f t="shared" si="42"/>
        <v>6378</v>
      </c>
      <c r="L120" s="15">
        <f>VLOOKUP($A120,[2]Hoja1!$A$9:$AM$250,26,0)</f>
        <v>348.5</v>
      </c>
      <c r="M120" s="16">
        <f t="shared" si="43"/>
        <v>6029.5</v>
      </c>
    </row>
    <row r="121" spans="1:15" s="11" customFormat="1" ht="10.5" customHeight="1" x14ac:dyDescent="0.25">
      <c r="A121" s="12"/>
      <c r="B121" s="18"/>
      <c r="C121" s="14"/>
      <c r="D121" s="14"/>
      <c r="E121" s="15"/>
      <c r="F121" s="15"/>
      <c r="G121" s="14"/>
      <c r="H121" s="14"/>
      <c r="I121" s="14"/>
      <c r="J121" s="14"/>
      <c r="K121" s="16"/>
      <c r="L121" s="16"/>
      <c r="M121" s="16"/>
    </row>
    <row r="122" spans="1:15" s="11" customFormat="1" ht="17.25" customHeight="1" x14ac:dyDescent="0.25">
      <c r="A122" s="6" t="s">
        <v>118</v>
      </c>
      <c r="B122" s="7"/>
      <c r="C122" s="8"/>
      <c r="D122" s="8"/>
      <c r="E122" s="9"/>
      <c r="F122" s="9"/>
      <c r="G122" s="8"/>
      <c r="H122" s="8"/>
      <c r="I122" s="8"/>
      <c r="J122" s="8"/>
      <c r="K122" s="10"/>
      <c r="L122" s="10"/>
      <c r="M122" s="10"/>
    </row>
    <row r="123" spans="1:15" s="11" customFormat="1" ht="10.5" customHeight="1" x14ac:dyDescent="0.25">
      <c r="A123" s="23" t="s">
        <v>190</v>
      </c>
      <c r="B123" s="13" t="s">
        <v>191</v>
      </c>
      <c r="C123" s="24" t="s">
        <v>66</v>
      </c>
      <c r="D123" s="14" t="s">
        <v>204</v>
      </c>
      <c r="E123" s="15">
        <f>(+F123+I123)/30</f>
        <v>141.69999999999999</v>
      </c>
      <c r="F123" s="15">
        <f>VLOOKUP($A123,[2]Hoja1!$A$9:$AM$250,3,0)</f>
        <v>4251</v>
      </c>
      <c r="G123" s="15">
        <v>0</v>
      </c>
      <c r="H123" s="15">
        <f>VLOOKUP($A123,[2]Hoja1!$A$9:$AM$250,6,0)</f>
        <v>0</v>
      </c>
      <c r="I123" s="15">
        <f>VLOOKUP($A123,[2]Hoja1!$A$9:$AM$250,4,0)</f>
        <v>0</v>
      </c>
      <c r="J123" s="15">
        <f>VLOOKUP($A123,[2]Hoja1!$A$9:$AM$250,6,0)+VLOOKUP($A123,[2]Hoja1!$A$9:$AM$250,5,0)</f>
        <v>0</v>
      </c>
      <c r="K123" s="16">
        <f t="shared" ref="K123:K124" si="45">SUM(F123:J123)</f>
        <v>4251</v>
      </c>
      <c r="L123" s="15">
        <f>VLOOKUP($A123,[2]Hoja1!$A$9:$AM$250,26,0)</f>
        <v>-133.86000000000001</v>
      </c>
      <c r="M123" s="16">
        <f t="shared" ref="M123" si="46">+K123-L123</f>
        <v>4384.8599999999997</v>
      </c>
      <c r="N123" s="17"/>
      <c r="O123" s="17"/>
    </row>
    <row r="124" spans="1:15" s="11" customFormat="1" ht="10.5" customHeight="1" x14ac:dyDescent="0.2">
      <c r="A124" s="33" t="s">
        <v>186</v>
      </c>
      <c r="B124" s="32" t="s">
        <v>187</v>
      </c>
      <c r="C124" s="14" t="s">
        <v>17</v>
      </c>
      <c r="D124" s="14" t="s">
        <v>204</v>
      </c>
      <c r="E124" s="15">
        <f>(+F124+I124)/30</f>
        <v>200</v>
      </c>
      <c r="F124" s="15">
        <f>VLOOKUP($A124,[2]Hoja1!$A$9:$AM$250,3,0)</f>
        <v>6000</v>
      </c>
      <c r="G124" s="15">
        <v>0</v>
      </c>
      <c r="H124" s="15">
        <f>VLOOKUP($A124,[2]Hoja1!$A$9:$AM$250,6,0)</f>
        <v>0</v>
      </c>
      <c r="I124" s="15">
        <f>VLOOKUP($A124,[2]Hoja1!$A$9:$AM$250,4,0)</f>
        <v>0</v>
      </c>
      <c r="J124" s="15">
        <f>VLOOKUP($A124,[2]Hoja1!$A$9:$AM$250,6,0)+VLOOKUP($A124,[2]Hoja1!$A$9:$AM$250,5,0)</f>
        <v>2000</v>
      </c>
      <c r="K124" s="16">
        <f t="shared" si="45"/>
        <v>8000</v>
      </c>
      <c r="L124" s="15">
        <f>VLOOKUP($A124,[2]Hoja1!$A$9:$AM$250,26,0)</f>
        <v>815.37</v>
      </c>
      <c r="M124" s="16">
        <f>+K124-L124</f>
        <v>7184.63</v>
      </c>
    </row>
    <row r="125" spans="1:15" s="11" customFormat="1" ht="10.5" customHeight="1" x14ac:dyDescent="0.25">
      <c r="A125" s="12"/>
      <c r="B125" s="18"/>
      <c r="C125" s="14"/>
      <c r="D125" s="14"/>
      <c r="E125" s="15"/>
      <c r="F125" s="15"/>
      <c r="G125" s="14"/>
      <c r="H125" s="14"/>
      <c r="I125" s="14"/>
      <c r="J125" s="14"/>
      <c r="K125" s="16"/>
      <c r="L125" s="16"/>
      <c r="M125" s="16"/>
    </row>
    <row r="126" spans="1:15" s="11" customFormat="1" ht="17.25" customHeight="1" x14ac:dyDescent="0.25">
      <c r="A126" s="6" t="s">
        <v>119</v>
      </c>
      <c r="B126" s="7"/>
      <c r="C126" s="8"/>
      <c r="D126" s="8"/>
      <c r="E126" s="9"/>
      <c r="F126" s="9"/>
      <c r="G126" s="8"/>
      <c r="H126" s="8"/>
      <c r="I126" s="8"/>
      <c r="J126" s="8"/>
      <c r="K126" s="10"/>
      <c r="L126" s="10"/>
      <c r="M126" s="10"/>
    </row>
    <row r="127" spans="1:15" s="11" customFormat="1" ht="10.5" customHeight="1" x14ac:dyDescent="0.2">
      <c r="A127" s="30" t="s">
        <v>179</v>
      </c>
      <c r="B127" s="18" t="s">
        <v>131</v>
      </c>
      <c r="C127" s="14" t="s">
        <v>17</v>
      </c>
      <c r="D127" s="14" t="s">
        <v>204</v>
      </c>
      <c r="E127" s="15">
        <f>(+F127+I127)/30</f>
        <v>333.33</v>
      </c>
      <c r="F127" s="15">
        <f>VLOOKUP($A127,[2]Hoja1!$A$9:$AM$250,3,0)</f>
        <v>9999.9</v>
      </c>
      <c r="G127" s="15">
        <v>0</v>
      </c>
      <c r="H127" s="15">
        <f>VLOOKUP($A127,[2]Hoja1!$A$9:$AM$250,6,0)</f>
        <v>0</v>
      </c>
      <c r="I127" s="15">
        <f>VLOOKUP($A127,[2]Hoja1!$A$9:$AM$250,4,0)</f>
        <v>0</v>
      </c>
      <c r="J127" s="15">
        <f>VLOOKUP($A127,[2]Hoja1!$A$9:$AM$250,6,0)+VLOOKUP($A127,[2]Hoja1!$A$9:$AM$250,5,0)</f>
        <v>6603.04</v>
      </c>
      <c r="K127" s="16">
        <f>SUM(F127:J127)</f>
        <v>16602.939999999999</v>
      </c>
      <c r="L127" s="15">
        <f>VLOOKUP($A127,[2]Hoja1!$A$9:$AM$250,26,0)</f>
        <v>2593.5</v>
      </c>
      <c r="M127" s="16">
        <f t="shared" ref="M127" si="47">+K127-L127</f>
        <v>14009.439999999999</v>
      </c>
    </row>
    <row r="128" spans="1:15" s="11" customFormat="1" ht="10.5" customHeight="1" x14ac:dyDescent="0.25">
      <c r="A128" s="12"/>
      <c r="B128" s="18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5" s="11" customFormat="1" ht="17.25" customHeight="1" x14ac:dyDescent="0.25">
      <c r="A129" s="6" t="s">
        <v>152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5" s="11" customFormat="1" ht="10.5" customHeight="1" x14ac:dyDescent="0.2">
      <c r="A130" s="30" t="s">
        <v>180</v>
      </c>
      <c r="B130" s="13" t="s">
        <v>153</v>
      </c>
      <c r="C130" s="24" t="s">
        <v>17</v>
      </c>
      <c r="D130" s="14" t="s">
        <v>204</v>
      </c>
      <c r="E130" s="15">
        <f>(+F130+I130)/30</f>
        <v>200</v>
      </c>
      <c r="F130" s="15">
        <f>VLOOKUP($A130,[2]Hoja1!$A$9:$AM$250,3,0)</f>
        <v>6000</v>
      </c>
      <c r="G130" s="15">
        <v>0</v>
      </c>
      <c r="H130" s="15">
        <f>VLOOKUP($A130,[2]Hoja1!$A$9:$AM$250,6,0)</f>
        <v>0</v>
      </c>
      <c r="I130" s="15">
        <f>VLOOKUP($A130,[2]Hoja1!$A$9:$AM$250,4,0)</f>
        <v>0</v>
      </c>
      <c r="J130" s="15">
        <f>VLOOKUP($A130,[2]Hoja1!$A$9:$AM$250,6,0)+VLOOKUP($A130,[2]Hoja1!$A$9:$AM$250,5,0)</f>
        <v>2139.6999999999998</v>
      </c>
      <c r="K130" s="16">
        <f t="shared" ref="K130:K131" si="48">SUM(F130:J130)</f>
        <v>8139.7</v>
      </c>
      <c r="L130" s="15">
        <f>VLOOKUP($A130,[2]Hoja1!$A$9:$AM$250,26,0)</f>
        <v>834.35</v>
      </c>
      <c r="M130" s="16">
        <f t="shared" ref="M130:M131" si="49">+K130-L130</f>
        <v>7305.3499999999995</v>
      </c>
      <c r="N130" s="17"/>
      <c r="O130" s="17"/>
    </row>
    <row r="131" spans="1:15" s="11" customFormat="1" ht="10.5" customHeight="1" x14ac:dyDescent="0.2">
      <c r="A131" s="30" t="s">
        <v>135</v>
      </c>
      <c r="B131" s="13" t="s">
        <v>162</v>
      </c>
      <c r="C131" s="24" t="s">
        <v>17</v>
      </c>
      <c r="D131" s="14" t="s">
        <v>204</v>
      </c>
      <c r="E131" s="15">
        <f>(+F131+I131)/30</f>
        <v>200</v>
      </c>
      <c r="F131" s="15">
        <f>VLOOKUP($A131,[2]Hoja1!$A$9:$AM$250,3,0)</f>
        <v>6000</v>
      </c>
      <c r="G131" s="15">
        <v>0</v>
      </c>
      <c r="H131" s="15">
        <f>VLOOKUP($A131,[2]Hoja1!$A$9:$AM$250,6,0)</f>
        <v>0</v>
      </c>
      <c r="I131" s="15">
        <f>VLOOKUP($A131,[2]Hoja1!$A$9:$AM$250,4,0)</f>
        <v>0</v>
      </c>
      <c r="J131" s="15">
        <f>VLOOKUP($A131,[2]Hoja1!$A$9:$AM$250,6,0)+VLOOKUP($A131,[2]Hoja1!$A$9:$AM$250,5,0)</f>
        <v>2139.6999999999998</v>
      </c>
      <c r="K131" s="16">
        <f t="shared" si="48"/>
        <v>8139.7</v>
      </c>
      <c r="L131" s="15">
        <f>VLOOKUP($A131,[2]Hoja1!$A$9:$AM$250,26,0)</f>
        <v>834.35</v>
      </c>
      <c r="M131" s="16">
        <f t="shared" si="49"/>
        <v>7305.3499999999995</v>
      </c>
      <c r="N131" s="17"/>
      <c r="O131" s="17"/>
    </row>
    <row r="132" spans="1:15" s="11" customFormat="1" ht="10.5" customHeight="1" x14ac:dyDescent="0.25">
      <c r="A132" s="12"/>
      <c r="B132" s="18"/>
      <c r="C132" s="14"/>
      <c r="D132" s="14"/>
      <c r="E132" s="15"/>
      <c r="F132" s="15"/>
      <c r="G132" s="14"/>
      <c r="H132" s="14"/>
      <c r="I132" s="14"/>
      <c r="J132" s="14"/>
      <c r="K132" s="16"/>
      <c r="L132" s="16"/>
      <c r="M132" s="16"/>
    </row>
    <row r="133" spans="1:15" s="11" customFormat="1" ht="17.25" customHeight="1" x14ac:dyDescent="0.25">
      <c r="A133" s="6" t="s">
        <v>120</v>
      </c>
      <c r="B133" s="7"/>
      <c r="C133" s="8"/>
      <c r="D133" s="8"/>
      <c r="E133" s="9"/>
      <c r="F133" s="9"/>
      <c r="G133" s="8"/>
      <c r="H133" s="8"/>
      <c r="I133" s="8"/>
      <c r="J133" s="8"/>
      <c r="K133" s="10"/>
      <c r="L133" s="10"/>
      <c r="M133" s="10"/>
    </row>
    <row r="134" spans="1:15" s="11" customFormat="1" ht="10.5" customHeight="1" x14ac:dyDescent="0.25">
      <c r="A134" s="23" t="s">
        <v>121</v>
      </c>
      <c r="B134" s="13" t="s">
        <v>122</v>
      </c>
      <c r="C134" s="24" t="s">
        <v>17</v>
      </c>
      <c r="D134" s="24" t="s">
        <v>18</v>
      </c>
      <c r="E134" s="15">
        <v>148.6</v>
      </c>
      <c r="F134" s="15">
        <f>VLOOKUP($A134,[2]Hoja1!$A$9:$AM$250,3,0)</f>
        <v>4458</v>
      </c>
      <c r="G134" s="15">
        <v>0</v>
      </c>
      <c r="H134" s="15">
        <f>VLOOKUP($A134,[2]Hoja1!$A$9:$AM$250,6,0)</f>
        <v>0</v>
      </c>
      <c r="I134" s="15">
        <f>VLOOKUP($A134,[2]Hoja1!$A$9:$AM$250,4,0)</f>
        <v>0</v>
      </c>
      <c r="J134" s="15">
        <f>VLOOKUP($A134,[2]Hoja1!$A$9:$AM$250,6,0)+VLOOKUP($A134,[2]Hoja1!$A$9:$AM$250,5,0)</f>
        <v>1842</v>
      </c>
      <c r="K134" s="16">
        <f>SUM(F134:J134)</f>
        <v>6300</v>
      </c>
      <c r="L134" s="15">
        <f>VLOOKUP($A134,[2]Hoja1!$A$9:$AM$250,26,0)</f>
        <v>330.3</v>
      </c>
      <c r="M134" s="16">
        <f t="shared" ref="M134" si="50">+K134-L134</f>
        <v>5969.7</v>
      </c>
      <c r="N134" s="17"/>
      <c r="O134" s="17"/>
    </row>
    <row r="135" spans="1:15" s="11" customFormat="1" ht="10.5" customHeight="1" x14ac:dyDescent="0.25">
      <c r="A135" s="12"/>
      <c r="B135" s="18"/>
      <c r="C135" s="14"/>
      <c r="D135" s="14"/>
      <c r="E135" s="15"/>
      <c r="F135" s="15"/>
      <c r="G135" s="14"/>
      <c r="H135" s="14"/>
      <c r="I135" s="14"/>
      <c r="J135" s="14"/>
      <c r="K135" s="16"/>
      <c r="L135" s="16"/>
      <c r="M135" s="16"/>
    </row>
    <row r="136" spans="1:15" s="11" customFormat="1" ht="17.25" customHeight="1" x14ac:dyDescent="0.25">
      <c r="A136" s="6" t="s">
        <v>123</v>
      </c>
      <c r="B136" s="7"/>
      <c r="C136" s="8"/>
      <c r="D136" s="8"/>
      <c r="E136" s="9"/>
      <c r="F136" s="9"/>
      <c r="G136" s="8"/>
      <c r="H136" s="8"/>
      <c r="I136" s="8"/>
      <c r="J136" s="8"/>
      <c r="K136" s="10"/>
      <c r="L136" s="10"/>
      <c r="M136" s="10"/>
    </row>
    <row r="137" spans="1:15" s="11" customFormat="1" ht="10.5" customHeight="1" x14ac:dyDescent="0.2">
      <c r="A137" s="30" t="s">
        <v>132</v>
      </c>
      <c r="B137" s="25" t="s">
        <v>125</v>
      </c>
      <c r="C137" s="24" t="s">
        <v>17</v>
      </c>
      <c r="D137" s="14" t="s">
        <v>204</v>
      </c>
      <c r="E137" s="15">
        <f>(+F137+I137)/30</f>
        <v>141.69999999999999</v>
      </c>
      <c r="F137" s="15">
        <f>VLOOKUP($A137,[2]Hoja1!$A$9:$AM$250,3,0)</f>
        <v>4251</v>
      </c>
      <c r="G137" s="15">
        <v>0</v>
      </c>
      <c r="H137" s="15">
        <f>VLOOKUP($A137,[2]Hoja1!$A$9:$AM$250,6,0)</f>
        <v>0</v>
      </c>
      <c r="I137" s="15">
        <f>VLOOKUP($A137,[2]Hoja1!$A$9:$AM$250,4,0)</f>
        <v>0</v>
      </c>
      <c r="J137" s="15">
        <f>VLOOKUP($A137,[2]Hoja1!$A$9:$AM$250,6,0)+VLOOKUP($A137,[2]Hoja1!$A$9:$AM$250,5,0)</f>
        <v>96</v>
      </c>
      <c r="K137" s="16">
        <f>SUM(F137:J137)</f>
        <v>4347</v>
      </c>
      <c r="L137" s="15">
        <f>VLOOKUP($A137,[2]Hoja1!$A$9:$AM$250,26,0)</f>
        <v>-127.72</v>
      </c>
      <c r="M137" s="16">
        <f t="shared" ref="M137" si="51">+K137-L137</f>
        <v>4474.72</v>
      </c>
    </row>
    <row r="138" spans="1:15" x14ac:dyDescent="0.25">
      <c r="K138" s="28"/>
      <c r="L138" s="28"/>
      <c r="M138" s="28"/>
    </row>
    <row r="139" spans="1:15" x14ac:dyDescent="0.25">
      <c r="K139" s="29">
        <f>SUM(K7:K137)</f>
        <v>859146.46999999962</v>
      </c>
      <c r="L139" s="29">
        <f t="shared" ref="L139:M139" si="52">SUM(L7:L137)</f>
        <v>153690.83000000007</v>
      </c>
      <c r="M139" s="29">
        <f t="shared" si="52"/>
        <v>705455.63999999978</v>
      </c>
    </row>
    <row r="140" spans="1:15" x14ac:dyDescent="0.2">
      <c r="K140" s="36"/>
      <c r="L140" s="37"/>
      <c r="M140" s="37"/>
    </row>
    <row r="141" spans="1:15" x14ac:dyDescent="0.2">
      <c r="K141" s="38">
        <v>859146.47</v>
      </c>
      <c r="L141" s="38">
        <v>153690.82999999999</v>
      </c>
      <c r="M141" s="38">
        <v>705455.64</v>
      </c>
    </row>
    <row r="142" spans="1:15" x14ac:dyDescent="0.25">
      <c r="K142" s="29">
        <f>+K139-K141</f>
        <v>0</v>
      </c>
      <c r="L142" s="29">
        <f t="shared" ref="L142:M142" si="53">+L139-L141</f>
        <v>0</v>
      </c>
      <c r="M142" s="29">
        <f t="shared" si="53"/>
        <v>0</v>
      </c>
    </row>
    <row r="143" spans="1:15" ht="17.25" hidden="1" customHeight="1" x14ac:dyDescent="0.25"/>
    <row r="144" spans="1:15" ht="17.25" hidden="1" customHeight="1" x14ac:dyDescent="0.25">
      <c r="F144" s="27">
        <f>SUBTOTAL(109,F7:F143)</f>
        <v>643435.85000000021</v>
      </c>
      <c r="J144" s="27"/>
      <c r="K144" s="27">
        <f>SUBTOTAL(109,K7:K143)</f>
        <v>2577439.4099999992</v>
      </c>
      <c r="L144" s="27">
        <f>SUBTOTAL(109,L7:L143)</f>
        <v>461072.49000000011</v>
      </c>
      <c r="M144" s="27">
        <f>SUBTOTAL(109,M7:M143)</f>
        <v>2116366.9199999995</v>
      </c>
    </row>
    <row r="145" spans="6:13" ht="17.25" hidden="1" customHeight="1" x14ac:dyDescent="0.2">
      <c r="F145" s="27">
        <f>+[1]Hoja1!$C$88</f>
        <v>496744</v>
      </c>
      <c r="K145" s="34">
        <v>776770.53</v>
      </c>
      <c r="L145" s="35">
        <v>137784.6</v>
      </c>
      <c r="M145" s="35">
        <v>638985.93000000005</v>
      </c>
    </row>
    <row r="146" spans="6:13" ht="17.25" hidden="1" customHeight="1" x14ac:dyDescent="0.25">
      <c r="F146" s="27">
        <f>+F144-F145</f>
        <v>146691.85000000021</v>
      </c>
      <c r="K146" s="29">
        <f>+K144-K145</f>
        <v>1800668.8799999992</v>
      </c>
      <c r="L146" s="31">
        <f>+L144-L145</f>
        <v>323287.89000000013</v>
      </c>
      <c r="M146" s="31">
        <f>+M144-M145</f>
        <v>1477380.9899999993</v>
      </c>
    </row>
    <row r="147" spans="6:13" ht="17.25" customHeight="1" x14ac:dyDescent="0.2">
      <c r="K147" s="38"/>
      <c r="L147" s="38"/>
      <c r="M147" s="38"/>
    </row>
    <row r="148" spans="6:13" ht="17.25" customHeight="1" x14ac:dyDescent="0.25">
      <c r="K148" s="31"/>
      <c r="L148" s="31"/>
      <c r="M148" s="31"/>
    </row>
    <row r="149" spans="6:13" ht="17.25" customHeight="1" x14ac:dyDescent="0.25"/>
    <row r="150" spans="6:13" ht="17.25" customHeight="1" x14ac:dyDescent="0.25"/>
    <row r="151" spans="6:13" ht="17.25" customHeight="1" x14ac:dyDescent="0.25"/>
    <row r="152" spans="6:13" ht="17.25" customHeight="1" x14ac:dyDescent="0.25"/>
    <row r="153" spans="6:13" ht="17.25" customHeight="1" x14ac:dyDescent="0.25"/>
    <row r="154" spans="6:13" ht="17.25" customHeight="1" x14ac:dyDescent="0.25"/>
    <row r="155" spans="6:13" ht="17.25" customHeight="1" x14ac:dyDescent="0.25"/>
    <row r="156" spans="6:13" ht="17.25" customHeight="1" x14ac:dyDescent="0.25"/>
    <row r="157" spans="6:13" ht="17.25" customHeight="1" x14ac:dyDescent="0.25"/>
    <row r="158" spans="6:13" ht="17.25" customHeight="1" x14ac:dyDescent="0.25"/>
    <row r="159" spans="6:13" ht="17.25" customHeight="1" x14ac:dyDescent="0.25"/>
    <row r="160" spans="6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</sheetData>
  <autoFilter ref="A6:M142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41">
    <cfRule type="cellIs" dxfId="1" priority="2" operator="lessThan">
      <formula>0</formula>
    </cfRule>
  </conditionalFormatting>
  <conditionalFormatting sqref="L141:M14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2021-02-25T22:03:03Z</dcterms:modified>
</cp:coreProperties>
</file>