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JUNIO" sheetId="1" r:id="rId1"/>
  </sheets>
  <externalReferences>
    <externalReference r:id="rId2"/>
    <externalReference r:id="rId3"/>
  </externalReferences>
  <definedNames>
    <definedName name="_xlnm._FilterDatabase" localSheetId="0" hidden="1">JUNIO!$A$6:$M$136</definedName>
    <definedName name="_xlnm.Print_Area" localSheetId="0">JUNIO!$A$1:$M$131</definedName>
    <definedName name="_xlnm.Print_Titles" localSheetId="0">JUNIO!$1:$6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1" l="1"/>
  <c r="E113" i="1" s="1"/>
  <c r="J113" i="1"/>
  <c r="L113" i="1"/>
  <c r="L103" i="1"/>
  <c r="J103" i="1"/>
  <c r="F103" i="1"/>
  <c r="E103" i="1" s="1"/>
  <c r="F107" i="1"/>
  <c r="E107" i="1" s="1"/>
  <c r="L131" i="1"/>
  <c r="J131" i="1"/>
  <c r="L128" i="1"/>
  <c r="J128" i="1"/>
  <c r="L125" i="1"/>
  <c r="J125" i="1"/>
  <c r="L124" i="1"/>
  <c r="J124" i="1"/>
  <c r="L121" i="1"/>
  <c r="J121" i="1"/>
  <c r="L117" i="1"/>
  <c r="J117" i="1"/>
  <c r="L114" i="1"/>
  <c r="J114" i="1"/>
  <c r="L112" i="1"/>
  <c r="J112" i="1"/>
  <c r="L111" i="1"/>
  <c r="J111" i="1"/>
  <c r="L118" i="1"/>
  <c r="J118" i="1"/>
  <c r="L110" i="1"/>
  <c r="J110" i="1"/>
  <c r="L107" i="1"/>
  <c r="J107" i="1"/>
  <c r="K107" i="1" s="1"/>
  <c r="L106" i="1"/>
  <c r="J106" i="1"/>
  <c r="L100" i="1"/>
  <c r="J100" i="1"/>
  <c r="L99" i="1"/>
  <c r="J99" i="1"/>
  <c r="L98" i="1"/>
  <c r="J98" i="1"/>
  <c r="L97" i="1"/>
  <c r="J97" i="1"/>
  <c r="L96" i="1"/>
  <c r="J96" i="1"/>
  <c r="L95" i="1"/>
  <c r="J95" i="1"/>
  <c r="L92" i="1"/>
  <c r="J92" i="1"/>
  <c r="L91" i="1"/>
  <c r="J91" i="1"/>
  <c r="L88" i="1"/>
  <c r="J88" i="1"/>
  <c r="L85" i="1"/>
  <c r="J85" i="1"/>
  <c r="L84" i="1"/>
  <c r="J84" i="1"/>
  <c r="L81" i="1"/>
  <c r="J81" i="1"/>
  <c r="L78" i="1"/>
  <c r="J78" i="1"/>
  <c r="L77" i="1"/>
  <c r="J77" i="1"/>
  <c r="L74" i="1"/>
  <c r="J74" i="1"/>
  <c r="L73" i="1"/>
  <c r="J73" i="1"/>
  <c r="L72" i="1"/>
  <c r="J72" i="1"/>
  <c r="L69" i="1"/>
  <c r="J69" i="1"/>
  <c r="L65" i="1"/>
  <c r="J65" i="1"/>
  <c r="L64" i="1"/>
  <c r="J64" i="1"/>
  <c r="L63" i="1"/>
  <c r="J63" i="1"/>
  <c r="L62" i="1"/>
  <c r="J62" i="1"/>
  <c r="L59" i="1"/>
  <c r="J59" i="1"/>
  <c r="L58" i="1"/>
  <c r="J58" i="1"/>
  <c r="L57" i="1"/>
  <c r="J57" i="1"/>
  <c r="L56" i="1"/>
  <c r="J56" i="1"/>
  <c r="L55" i="1"/>
  <c r="J55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4" i="1"/>
  <c r="J34" i="1"/>
  <c r="L33" i="1"/>
  <c r="J33" i="1"/>
  <c r="L32" i="1"/>
  <c r="J32" i="1"/>
  <c r="L29" i="1"/>
  <c r="J29" i="1"/>
  <c r="L26" i="1"/>
  <c r="J26" i="1"/>
  <c r="L25" i="1"/>
  <c r="J25" i="1"/>
  <c r="L22" i="1"/>
  <c r="J22" i="1"/>
  <c r="L21" i="1"/>
  <c r="J21" i="1"/>
  <c r="L18" i="1"/>
  <c r="J18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F131" i="1"/>
  <c r="F128" i="1"/>
  <c r="F125" i="1"/>
  <c r="F124" i="1"/>
  <c r="F121" i="1"/>
  <c r="F117" i="1"/>
  <c r="F114" i="1"/>
  <c r="F112" i="1"/>
  <c r="F111" i="1"/>
  <c r="F118" i="1"/>
  <c r="F110" i="1"/>
  <c r="F106" i="1"/>
  <c r="F100" i="1"/>
  <c r="F99" i="1"/>
  <c r="F98" i="1"/>
  <c r="F97" i="1"/>
  <c r="F96" i="1"/>
  <c r="F95" i="1"/>
  <c r="F92" i="1"/>
  <c r="F91" i="1"/>
  <c r="F88" i="1"/>
  <c r="F85" i="1"/>
  <c r="F84" i="1"/>
  <c r="F81" i="1"/>
  <c r="F78" i="1"/>
  <c r="F77" i="1"/>
  <c r="F74" i="1"/>
  <c r="F73" i="1"/>
  <c r="K73" i="1" s="1"/>
  <c r="F72" i="1"/>
  <c r="F69" i="1"/>
  <c r="F65" i="1"/>
  <c r="F64" i="1"/>
  <c r="F63" i="1"/>
  <c r="F62" i="1"/>
  <c r="F59" i="1"/>
  <c r="F58" i="1"/>
  <c r="F57" i="1"/>
  <c r="F56" i="1"/>
  <c r="F55" i="1"/>
  <c r="F52" i="1"/>
  <c r="K52" i="1" s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4" i="1"/>
  <c r="F33" i="1"/>
  <c r="F32" i="1"/>
  <c r="F29" i="1"/>
  <c r="F26" i="1"/>
  <c r="F25" i="1"/>
  <c r="F22" i="1"/>
  <c r="F21" i="1"/>
  <c r="F18" i="1"/>
  <c r="F15" i="1"/>
  <c r="F14" i="1"/>
  <c r="F13" i="1"/>
  <c r="F12" i="1"/>
  <c r="F11" i="1"/>
  <c r="F10" i="1"/>
  <c r="F9" i="1"/>
  <c r="F8" i="1"/>
  <c r="K113" i="1" l="1"/>
  <c r="M113" i="1" s="1"/>
  <c r="K110" i="1"/>
  <c r="K114" i="1"/>
  <c r="K125" i="1"/>
  <c r="K77" i="1"/>
  <c r="K85" i="1"/>
  <c r="K95" i="1"/>
  <c r="K99" i="1"/>
  <c r="K88" i="1"/>
  <c r="K92" i="1"/>
  <c r="K103" i="1"/>
  <c r="M103" i="1" s="1"/>
  <c r="K47" i="1"/>
  <c r="K51" i="1"/>
  <c r="K57" i="1"/>
  <c r="K63" i="1"/>
  <c r="K9" i="1"/>
  <c r="K13" i="1"/>
  <c r="K21" i="1"/>
  <c r="K29" i="1"/>
  <c r="K37" i="1"/>
  <c r="K41" i="1"/>
  <c r="K45" i="1"/>
  <c r="K49" i="1"/>
  <c r="K40" i="1"/>
  <c r="K48" i="1"/>
  <c r="K112" i="1"/>
  <c r="K62" i="1"/>
  <c r="K117" i="1"/>
  <c r="K55" i="1"/>
  <c r="K106" i="1"/>
  <c r="K121" i="1"/>
  <c r="K12" i="1"/>
  <c r="K26" i="1"/>
  <c r="K58" i="1"/>
  <c r="K56" i="1"/>
  <c r="K69" i="1"/>
  <c r="K118" i="1"/>
  <c r="K128" i="1"/>
  <c r="K11" i="1"/>
  <c r="K15" i="1"/>
  <c r="K25" i="1"/>
  <c r="K33" i="1"/>
  <c r="K39" i="1"/>
  <c r="K43" i="1"/>
  <c r="K65" i="1"/>
  <c r="K14" i="1"/>
  <c r="K32" i="1"/>
  <c r="K42" i="1"/>
  <c r="K50" i="1"/>
  <c r="K72" i="1"/>
  <c r="K81" i="1"/>
  <c r="K96" i="1"/>
  <c r="K98" i="1"/>
  <c r="K18" i="1"/>
  <c r="K34" i="1"/>
  <c r="K44" i="1"/>
  <c r="K59" i="1"/>
  <c r="K64" i="1"/>
  <c r="K74" i="1"/>
  <c r="K91" i="1"/>
  <c r="K100" i="1"/>
  <c r="K111" i="1"/>
  <c r="K124" i="1"/>
  <c r="K131" i="1"/>
  <c r="K10" i="1"/>
  <c r="K22" i="1"/>
  <c r="K38" i="1"/>
  <c r="K46" i="1"/>
  <c r="K78" i="1"/>
  <c r="K84" i="1"/>
  <c r="K97" i="1"/>
  <c r="L133" i="1"/>
  <c r="L136" i="1" s="1"/>
  <c r="E112" i="1" l="1"/>
  <c r="M112" i="1" l="1"/>
  <c r="M18" i="1"/>
  <c r="E117" i="1" l="1"/>
  <c r="E57" i="1" l="1"/>
  <c r="M117" i="1"/>
  <c r="M57" i="1"/>
  <c r="E125" i="1" l="1"/>
  <c r="E124" i="1"/>
  <c r="E111" i="1"/>
  <c r="E118" i="1"/>
  <c r="E100" i="1"/>
  <c r="E92" i="1"/>
  <c r="E74" i="1"/>
  <c r="E73" i="1"/>
  <c r="E65" i="1"/>
  <c r="E64" i="1"/>
  <c r="E58" i="1"/>
  <c r="E55" i="1"/>
  <c r="E51" i="1"/>
  <c r="E48" i="1"/>
  <c r="E47" i="1"/>
  <c r="E34" i="1"/>
  <c r="E15" i="1"/>
  <c r="E14" i="1"/>
  <c r="E12" i="1" l="1"/>
  <c r="E49" i="1"/>
  <c r="E69" i="1"/>
  <c r="E77" i="1"/>
  <c r="E85" i="1"/>
  <c r="E56" i="1"/>
  <c r="E98" i="1"/>
  <c r="E114" i="1"/>
  <c r="E13" i="1"/>
  <c r="E22" i="1"/>
  <c r="E46" i="1"/>
  <c r="E50" i="1"/>
  <c r="E52" i="1"/>
  <c r="E78" i="1"/>
  <c r="E99" i="1"/>
  <c r="E121" i="1"/>
  <c r="E131" i="1"/>
  <c r="M12" i="1" l="1"/>
  <c r="F139" i="1"/>
  <c r="M59" i="1" l="1"/>
  <c r="M121" i="1"/>
  <c r="M124" i="1"/>
  <c r="M125" i="1"/>
  <c r="M69" i="1"/>
  <c r="M74" i="1"/>
  <c r="M77" i="1"/>
  <c r="M107" i="1"/>
  <c r="M114" i="1"/>
  <c r="M111" i="1"/>
  <c r="M118" i="1"/>
  <c r="M78" i="1"/>
  <c r="M56" i="1"/>
  <c r="M98" i="1"/>
  <c r="M99" i="1"/>
  <c r="M100" i="1"/>
  <c r="M64" i="1"/>
  <c r="M73" i="1"/>
  <c r="M58" i="1"/>
  <c r="M65" i="1"/>
  <c r="M38" i="1"/>
  <c r="M62" i="1"/>
  <c r="M63" i="1"/>
  <c r="M72" i="1"/>
  <c r="M81" i="1"/>
  <c r="M84" i="1"/>
  <c r="M85" i="1"/>
  <c r="M88" i="1"/>
  <c r="M91" i="1"/>
  <c r="M92" i="1"/>
  <c r="M95" i="1"/>
  <c r="M96" i="1"/>
  <c r="M97" i="1"/>
  <c r="M106" i="1"/>
  <c r="M110" i="1"/>
  <c r="M128" i="1"/>
  <c r="M131" i="1"/>
  <c r="M13" i="1"/>
  <c r="M21" i="1"/>
  <c r="M29" i="1"/>
  <c r="M42" i="1"/>
  <c r="M45" i="1"/>
  <c r="M49" i="1"/>
  <c r="M52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5" i="1"/>
  <c r="M26" i="1"/>
  <c r="M40" i="1"/>
  <c r="M43" i="1"/>
  <c r="M47" i="1"/>
  <c r="M51" i="1"/>
  <c r="M34" i="1"/>
  <c r="M14" i="1"/>
  <c r="L138" i="1" l="1"/>
  <c r="L140" i="1" s="1"/>
  <c r="M10" i="1"/>
  <c r="K8" i="1"/>
  <c r="K133" i="1" s="1"/>
  <c r="K136" i="1" s="1"/>
  <c r="M9" i="1"/>
  <c r="M8" i="1" l="1"/>
  <c r="M133" i="1" s="1"/>
  <c r="M136" i="1" s="1"/>
  <c r="K138" i="1"/>
  <c r="K140" i="1" s="1"/>
  <c r="F138" i="1"/>
  <c r="F140" i="1" s="1"/>
  <c r="M138" i="1" l="1"/>
  <c r="M140" i="1" s="1"/>
</calcChain>
</file>

<file path=xl/sharedStrings.xml><?xml version="1.0" encoding="utf-8"?>
<sst xmlns="http://schemas.openxmlformats.org/spreadsheetml/2006/main" count="342" uniqueCount="217">
  <si>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</si>
  <si>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</si>
  <si>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</si>
  <si>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</si>
  <si>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</si>
  <si>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</si>
  <si>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</si>
  <si>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</si>
  <si>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</si>
  <si>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</si>
  <si>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</si>
  <si>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</si>
  <si>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</si>
  <si>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</si>
  <si>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</si>
  <si>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</si>
  <si>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</si>
  <si>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</si>
  <si>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</si>
  <si>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</si>
  <si>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</si>
  <si>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</si>
  <si>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</si>
  <si>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</si>
  <si>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</si>
  <si>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</si>
  <si>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</si>
  <si>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</si>
  <si>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</si>
  <si>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</si>
  <si>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</si>
  <si>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</si>
  <si>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</si>
  <si>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</si>
  <si>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</si>
  <si>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</si>
  <si>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</si>
  <si>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</si>
  <si>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</si>
  <si>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</si>
  <si>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</si>
  <si>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</si>
  <si>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</si>
  <si>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</si>
  <si>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</si>
  <si>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</si>
  <si>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</si>
  <si>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</si>
  <si>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</si>
  <si>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</si>
  <si>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</si>
  <si>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</si>
  <si>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</si>
  <si>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</si>
  <si>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</si>
  <si>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</si>
  <si>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</si>
  <si>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</si>
  <si>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</si>
  <si>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</si>
  <si>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</si>
  <si>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</si>
  <si>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</si>
  <si>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</si>
  <si>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</si>
  <si>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</si>
  <si>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</si>
  <si>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</si>
  <si>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</si>
  <si>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</si>
  <si>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</si>
  <si>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</si>
  <si>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</si>
  <si>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</si>
  <si>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</si>
  <si>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</si>
  <si>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</si>
  <si>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</si>
  <si>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</si>
  <si>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</si>
  <si>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</si>
  <si>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</si>
  <si>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</si>
  <si>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</si>
  <si>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</si>
  <si>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</si>
  <si>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</si>
  <si>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</si>
  <si>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</si>
  <si>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</si>
  <si>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</si>
  <si>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</si>
  <si>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</si>
  <si>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</si>
  <si>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</si>
  <si>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</si>
  <si>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</si>
  <si>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</si>
  <si>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</si>
  <si>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</si>
  <si>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</si>
  <si>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</si>
  <si>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</si>
  <si>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</si>
  <si>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</si>
  <si>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</si>
  <si>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</si>
  <si>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</si>
  <si>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</si>
  <si>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</si>
  <si>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</si>
  <si>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</si>
  <si>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</si>
  <si>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</si>
  <si>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</si>
  <si>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</si>
  <si>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</si>
  <si>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</si>
  <si>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</si>
  <si>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</si>
  <si>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</si>
  <si>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</si>
  <si>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</si>
  <si>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</si>
  <si>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</si>
  <si>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</si>
  <si>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</si>
  <si>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</si>
  <si>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</si>
  <si>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</si>
  <si>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</si>
  <si>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</si>
  <si>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</si>
  <si>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</si>
  <si>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</si>
  <si>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</si>
  <si>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</si>
  <si>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</si>
  <si>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</si>
  <si>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</si>
  <si>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</si>
  <si>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</si>
  <si>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</si>
  <si>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</si>
  <si>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</si>
  <si>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</si>
  <si>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</si>
  <si>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</si>
  <si>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</si>
  <si>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</si>
  <si>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</si>
  <si>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</si>
  <si>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</si>
  <si>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</si>
  <si>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</si>
  <si>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</si>
  <si>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</si>
  <si>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</si>
  <si>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</si>
  <si>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</si>
  <si>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</si>
  <si>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</si>
  <si>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</si>
  <si>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</si>
  <si>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</si>
  <si>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</si>
  <si>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</si>
  <si>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</si>
  <si>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</si>
  <si>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</si>
  <si>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</si>
  <si>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</si>
  <si>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</si>
  <si>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</si>
  <si>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</si>
  <si>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</si>
  <si>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</si>
  <si>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</si>
  <si>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</si>
  <si>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</si>
  <si>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</si>
  <si>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</si>
  <si>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</si>
  <si>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</si>
  <si>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</si>
  <si>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</si>
  <si>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</si>
  <si>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</si>
  <si>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</si>
  <si>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</si>
  <si>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</si>
  <si>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</si>
  <si>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</si>
  <si>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</si>
  <si>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</si>
  <si>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</si>
  <si>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</si>
  <si>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</si>
  <si>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</si>
  <si>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</si>
  <si>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</si>
  <si>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</si>
  <si>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</si>
  <si>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</si>
  <si>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</si>
  <si>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</si>
  <si>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</si>
  <si>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</si>
  <si>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</si>
  <si>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JULIO DE 2020</t>
  </si>
  <si>
    <t>00881</t>
  </si>
  <si>
    <t>Vazquez Ochoa Ismael Isaac</t>
  </si>
  <si>
    <t>Departamento 4126 ORG  MOVIMIENTO PRI MX</t>
  </si>
  <si>
    <t>00882</t>
  </si>
  <si>
    <t>Garcia Benitez Victor Hugo</t>
  </si>
  <si>
    <t>00880</t>
  </si>
  <si>
    <t>Macias Lopez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</si>
</sst>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43" fontId="13" fillId="3" borderId="2" xfId="1" applyFont="1" applyFill="1" applyBorder="1" applyAlignment="1">
      <alignment horizontal="center" vertical="center"/>
    </xf>
    <xf numFmtId="40" fontId="13" fillId="3" borderId="2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0" fontId="12" fillId="0" borderId="2" xfId="1" applyNumberFormat="1" applyFont="1" applyBorder="1" applyAlignment="1">
      <alignment horizontal="right" vertical="center"/>
    </xf>
    <xf numFmtId="43" fontId="12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4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3" fontId="12" fillId="0" borderId="0" xfId="1" applyFont="1" applyAlignment="1">
      <alignment horizontal="center" vertical="center"/>
    </xf>
    <xf numFmtId="40" fontId="14" fillId="0" borderId="0" xfId="1" applyNumberFormat="1" applyFont="1" applyAlignment="1">
      <alignment horizontal="right" vertical="center"/>
    </xf>
    <xf numFmtId="40" fontId="12" fillId="0" borderId="0" xfId="1" applyNumberFormat="1" applyFont="1" applyAlignment="1">
      <alignment horizontal="right" vertical="center"/>
    </xf>
    <xf numFmtId="49" fontId="15" fillId="0" borderId="0" xfId="0" applyNumberFormat="1" applyFont="1"/>
    <xf numFmtId="43" fontId="12" fillId="0" borderId="0" xfId="1" applyFont="1" applyAlignment="1">
      <alignment horizontal="right" vertical="center"/>
    </xf>
    <xf numFmtId="0" fontId="15" fillId="0" borderId="0" xfId="3" applyFont="1"/>
    <xf numFmtId="49" fontId="15" fillId="0" borderId="0" xfId="3" applyNumberFormat="1" applyFont="1"/>
    <xf numFmtId="164" fontId="16" fillId="0" borderId="0" xfId="4" applyNumberFormat="1" applyFont="1"/>
    <xf numFmtId="164" fontId="16" fillId="0" borderId="0" xfId="4" applyNumberFormat="1" applyFont="1"/>
    <xf numFmtId="164" fontId="16" fillId="0" borderId="0" xfId="6" applyNumberFormat="1" applyFont="1"/>
    <xf numFmtId="164" fontId="16" fillId="0" borderId="0" xfId="7" applyNumberFormat="1" applyFont="1"/>
    <xf numFmtId="49" fontId="12" fillId="0" borderId="2" xfId="1" applyNumberFormat="1" applyFont="1" applyBorder="1" applyAlignment="1">
      <alignment horizontal="center" vertical="center"/>
    </xf>
    <xf numFmtId="164" fontId="16" fillId="0" borderId="0" xfId="0" applyNumberFormat="1" applyFont="1"/>
    <xf numFmtId="40" fontId="11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7%20JULIO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0</v>
          </cell>
          <cell r="E9">
            <v>0</v>
          </cell>
          <cell r="F9">
            <v>11767.5</v>
          </cell>
          <cell r="G9">
            <v>15</v>
          </cell>
          <cell r="H9">
            <v>1927.74</v>
          </cell>
          <cell r="I9">
            <v>0</v>
          </cell>
          <cell r="J9">
            <v>0</v>
          </cell>
          <cell r="K9">
            <v>0</v>
          </cell>
          <cell r="L9">
            <v>1240</v>
          </cell>
          <cell r="M9">
            <v>1240</v>
          </cell>
          <cell r="N9">
            <v>346.28</v>
          </cell>
          <cell r="O9">
            <v>0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4529.0200000000004</v>
          </cell>
          <cell r="AA9">
            <v>7238.48</v>
          </cell>
          <cell r="AB9">
            <v>238.1</v>
          </cell>
          <cell r="AC9">
            <v>428.58</v>
          </cell>
          <cell r="AD9">
            <v>833.46</v>
          </cell>
          <cell r="AE9">
            <v>272.12</v>
          </cell>
          <cell r="AF9">
            <v>235.34</v>
          </cell>
          <cell r="AG9">
            <v>6802.8</v>
          </cell>
          <cell r="AH9">
            <v>1500.14</v>
          </cell>
          <cell r="AI9">
            <v>680.28</v>
          </cell>
          <cell r="AJ9">
            <v>136.06</v>
          </cell>
          <cell r="AK9">
            <v>0</v>
          </cell>
          <cell r="AL9">
            <v>9626.74</v>
          </cell>
        </row>
        <row r="10">
          <cell r="A10" t="str">
            <v>00003</v>
          </cell>
          <cell r="B10" t="str">
            <v>Carbajal Ruvalcaba Ma.  De Jesús</v>
          </cell>
          <cell r="C10">
            <v>5187</v>
          </cell>
          <cell r="D10">
            <v>0</v>
          </cell>
          <cell r="E10">
            <v>0</v>
          </cell>
          <cell r="F10">
            <v>5187</v>
          </cell>
          <cell r="G10">
            <v>0</v>
          </cell>
          <cell r="H10">
            <v>0</v>
          </cell>
          <cell r="I10">
            <v>0</v>
          </cell>
          <cell r="J10">
            <v>-320.60000000000002</v>
          </cell>
          <cell r="K10">
            <v>0</v>
          </cell>
          <cell r="L10">
            <v>321.68</v>
          </cell>
          <cell r="M10">
            <v>1.08</v>
          </cell>
          <cell r="N10">
            <v>142.41999999999999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143.5</v>
          </cell>
          <cell r="AA10">
            <v>5043.5</v>
          </cell>
          <cell r="AB10">
            <v>104.96</v>
          </cell>
          <cell r="AC10">
            <v>188.92</v>
          </cell>
          <cell r="AD10">
            <v>636.66</v>
          </cell>
          <cell r="AE10">
            <v>119.94</v>
          </cell>
          <cell r="AF10">
            <v>103.74</v>
          </cell>
          <cell r="AG10">
            <v>2998.66</v>
          </cell>
          <cell r="AH10">
            <v>930.54</v>
          </cell>
          <cell r="AI10">
            <v>299.86</v>
          </cell>
          <cell r="AJ10">
            <v>59.98</v>
          </cell>
          <cell r="AK10">
            <v>0</v>
          </cell>
          <cell r="AL10">
            <v>4512.72</v>
          </cell>
        </row>
        <row r="11">
          <cell r="A11" t="str">
            <v>00005</v>
          </cell>
          <cell r="B11" t="str">
            <v>Contreras García Lucila</v>
          </cell>
          <cell r="C11">
            <v>14409</v>
          </cell>
          <cell r="D11">
            <v>0</v>
          </cell>
          <cell r="E11">
            <v>0</v>
          </cell>
          <cell r="F11">
            <v>14409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1801.32</v>
          </cell>
          <cell r="M11">
            <v>1801.32</v>
          </cell>
          <cell r="N11">
            <v>431.02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2232.34</v>
          </cell>
          <cell r="AA11">
            <v>12176.66</v>
          </cell>
          <cell r="AB11">
            <v>291.54000000000002</v>
          </cell>
          <cell r="AC11">
            <v>524.78</v>
          </cell>
          <cell r="AD11">
            <v>920.48</v>
          </cell>
          <cell r="AE11">
            <v>333.2</v>
          </cell>
          <cell r="AF11">
            <v>288.18</v>
          </cell>
          <cell r="AG11">
            <v>8329.7999999999993</v>
          </cell>
          <cell r="AH11">
            <v>1736.8</v>
          </cell>
          <cell r="AI11">
            <v>832.98</v>
          </cell>
          <cell r="AJ11">
            <v>166.6</v>
          </cell>
          <cell r="AK11">
            <v>0</v>
          </cell>
          <cell r="AL11">
            <v>11687.56</v>
          </cell>
        </row>
        <row r="12">
          <cell r="A12" t="str">
            <v>00007</v>
          </cell>
          <cell r="B12" t="str">
            <v>De León Corona Jane Vanessa</v>
          </cell>
          <cell r="C12">
            <v>11767.5</v>
          </cell>
          <cell r="D12">
            <v>0</v>
          </cell>
          <cell r="E12">
            <v>0</v>
          </cell>
          <cell r="F12">
            <v>11767.5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1240</v>
          </cell>
          <cell r="M12">
            <v>1240</v>
          </cell>
          <cell r="N12">
            <v>346.28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1586.28</v>
          </cell>
          <cell r="AA12">
            <v>10181.219999999999</v>
          </cell>
          <cell r="AB12">
            <v>238.1</v>
          </cell>
          <cell r="AC12">
            <v>428.58</v>
          </cell>
          <cell r="AD12">
            <v>833.46</v>
          </cell>
          <cell r="AE12">
            <v>272.12</v>
          </cell>
          <cell r="AF12">
            <v>235.34</v>
          </cell>
          <cell r="AG12">
            <v>6802.8</v>
          </cell>
          <cell r="AH12">
            <v>1500.14</v>
          </cell>
          <cell r="AI12">
            <v>680.28</v>
          </cell>
          <cell r="AJ12">
            <v>136.06</v>
          </cell>
          <cell r="AK12">
            <v>0</v>
          </cell>
          <cell r="AL12">
            <v>9626.74</v>
          </cell>
        </row>
        <row r="13">
          <cell r="A13" t="str">
            <v>00015</v>
          </cell>
          <cell r="B13" t="str">
            <v>López Hueso Tayde Lucina</v>
          </cell>
          <cell r="C13">
            <v>14409</v>
          </cell>
          <cell r="D13">
            <v>0</v>
          </cell>
          <cell r="E13">
            <v>0</v>
          </cell>
          <cell r="F13">
            <v>14409</v>
          </cell>
          <cell r="G13">
            <v>15</v>
          </cell>
          <cell r="H13">
            <v>3852.91</v>
          </cell>
          <cell r="I13">
            <v>0</v>
          </cell>
          <cell r="J13">
            <v>0</v>
          </cell>
          <cell r="K13">
            <v>0</v>
          </cell>
          <cell r="L13">
            <v>1801.32</v>
          </cell>
          <cell r="M13">
            <v>1801.32</v>
          </cell>
          <cell r="N13">
            <v>431.02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6100.25</v>
          </cell>
          <cell r="AA13">
            <v>8308.75</v>
          </cell>
          <cell r="AB13">
            <v>291.54000000000002</v>
          </cell>
          <cell r="AC13">
            <v>524.76</v>
          </cell>
          <cell r="AD13">
            <v>920.48</v>
          </cell>
          <cell r="AE13">
            <v>333.18</v>
          </cell>
          <cell r="AF13">
            <v>288.18</v>
          </cell>
          <cell r="AG13">
            <v>8329.64</v>
          </cell>
          <cell r="AH13">
            <v>1736.78</v>
          </cell>
          <cell r="AI13">
            <v>832.96</v>
          </cell>
          <cell r="AJ13">
            <v>166.6</v>
          </cell>
          <cell r="AK13">
            <v>0</v>
          </cell>
          <cell r="AL13">
            <v>11687.34</v>
          </cell>
        </row>
        <row r="14">
          <cell r="A14" t="str">
            <v>00021</v>
          </cell>
          <cell r="B14" t="str">
            <v>Rojas Lopez Miguel Angel</v>
          </cell>
          <cell r="C14">
            <v>7918.2</v>
          </cell>
          <cell r="D14">
            <v>0</v>
          </cell>
          <cell r="E14">
            <v>0</v>
          </cell>
          <cell r="F14">
            <v>7918.2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618.84</v>
          </cell>
          <cell r="M14">
            <v>618.84</v>
          </cell>
          <cell r="N14">
            <v>222.78</v>
          </cell>
          <cell r="O14">
            <v>0</v>
          </cell>
          <cell r="P14">
            <v>400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1241.6199999999999</v>
          </cell>
          <cell r="AA14">
            <v>6676.58</v>
          </cell>
          <cell r="AB14">
            <v>160.22</v>
          </cell>
          <cell r="AC14">
            <v>288.38</v>
          </cell>
          <cell r="AD14">
            <v>706.6</v>
          </cell>
          <cell r="AE14">
            <v>183.1</v>
          </cell>
          <cell r="AF14">
            <v>158.36000000000001</v>
          </cell>
          <cell r="AG14">
            <v>4577.5600000000004</v>
          </cell>
          <cell r="AH14">
            <v>1155.2</v>
          </cell>
          <cell r="AI14">
            <v>457.76</v>
          </cell>
          <cell r="AJ14">
            <v>91.56</v>
          </cell>
          <cell r="AK14">
            <v>0</v>
          </cell>
          <cell r="AL14">
            <v>6623.54</v>
          </cell>
        </row>
        <row r="15">
          <cell r="A15" t="str">
            <v>00023</v>
          </cell>
          <cell r="B15" t="str">
            <v>Santoyo Ramos María Guadalupe</v>
          </cell>
          <cell r="C15">
            <v>7051.5</v>
          </cell>
          <cell r="D15">
            <v>0</v>
          </cell>
          <cell r="E15">
            <v>0</v>
          </cell>
          <cell r="F15">
            <v>7051.5</v>
          </cell>
          <cell r="G15">
            <v>0</v>
          </cell>
          <cell r="H15">
            <v>0</v>
          </cell>
          <cell r="I15">
            <v>0</v>
          </cell>
          <cell r="J15">
            <v>-214.74</v>
          </cell>
          <cell r="K15">
            <v>0</v>
          </cell>
          <cell r="L15">
            <v>524.54</v>
          </cell>
          <cell r="M15">
            <v>309.8</v>
          </cell>
          <cell r="N15">
            <v>194.98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504.78</v>
          </cell>
          <cell r="AA15">
            <v>6546.72</v>
          </cell>
          <cell r="AB15">
            <v>142.68</v>
          </cell>
          <cell r="AC15">
            <v>256.82</v>
          </cell>
          <cell r="AD15">
            <v>678.02</v>
          </cell>
          <cell r="AE15">
            <v>163.06</v>
          </cell>
          <cell r="AF15">
            <v>141.04</v>
          </cell>
          <cell r="AG15">
            <v>4076.4</v>
          </cell>
          <cell r="AH15">
            <v>1077.52</v>
          </cell>
          <cell r="AI15">
            <v>407.64</v>
          </cell>
          <cell r="AJ15">
            <v>81.52</v>
          </cell>
          <cell r="AK15">
            <v>0</v>
          </cell>
          <cell r="AL15">
            <v>5947.18</v>
          </cell>
        </row>
        <row r="16">
          <cell r="A16" t="str">
            <v>00042</v>
          </cell>
          <cell r="B16" t="str">
            <v>Muciño Velazquez Erika Viviana</v>
          </cell>
          <cell r="C16">
            <v>9800.7000000000007</v>
          </cell>
          <cell r="D16">
            <v>0</v>
          </cell>
          <cell r="E16">
            <v>0</v>
          </cell>
          <cell r="F16">
            <v>9800.7000000000007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889.44</v>
          </cell>
          <cell r="M16">
            <v>889.44</v>
          </cell>
          <cell r="N16">
            <v>283.16000000000003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1172.5999999999999</v>
          </cell>
          <cell r="AA16">
            <v>8628.1</v>
          </cell>
          <cell r="AB16">
            <v>198.3</v>
          </cell>
          <cell r="AC16">
            <v>356.94</v>
          </cell>
          <cell r="AD16">
            <v>768.64</v>
          </cell>
          <cell r="AE16">
            <v>226.64</v>
          </cell>
          <cell r="AF16">
            <v>196.02</v>
          </cell>
          <cell r="AG16">
            <v>5665.8</v>
          </cell>
          <cell r="AH16">
            <v>1323.88</v>
          </cell>
          <cell r="AI16">
            <v>566.58000000000004</v>
          </cell>
          <cell r="AJ16">
            <v>113.32</v>
          </cell>
          <cell r="AK16">
            <v>0</v>
          </cell>
          <cell r="AL16">
            <v>8092.24</v>
          </cell>
        </row>
        <row r="17">
          <cell r="A17" t="str">
            <v>00061</v>
          </cell>
          <cell r="B17" t="str">
            <v>Arreola Castañeda Alberto</v>
          </cell>
          <cell r="C17">
            <v>9999.9</v>
          </cell>
          <cell r="D17">
            <v>3614.72</v>
          </cell>
          <cell r="E17">
            <v>0</v>
          </cell>
          <cell r="F17">
            <v>13614.62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1631.64</v>
          </cell>
          <cell r="M17">
            <v>1631.64</v>
          </cell>
          <cell r="N17">
            <v>388.22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2019.86</v>
          </cell>
          <cell r="AA17">
            <v>11594.76</v>
          </cell>
          <cell r="AB17">
            <v>264.56</v>
          </cell>
          <cell r="AC17">
            <v>476.2</v>
          </cell>
          <cell r="AD17">
            <v>876.54</v>
          </cell>
          <cell r="AE17">
            <v>302.33999999999997</v>
          </cell>
          <cell r="AF17">
            <v>272.3</v>
          </cell>
          <cell r="AG17">
            <v>7558.66</v>
          </cell>
          <cell r="AH17">
            <v>1617.3</v>
          </cell>
          <cell r="AI17">
            <v>755.86</v>
          </cell>
          <cell r="AJ17">
            <v>151.18</v>
          </cell>
          <cell r="AK17">
            <v>0</v>
          </cell>
          <cell r="AL17">
            <v>10657.64</v>
          </cell>
        </row>
        <row r="18">
          <cell r="A18" t="str">
            <v>00067</v>
          </cell>
          <cell r="B18" t="str">
            <v>Flores Diaz Maria De La Luz</v>
          </cell>
          <cell r="C18">
            <v>4245.8999999999996</v>
          </cell>
          <cell r="D18">
            <v>0</v>
          </cell>
          <cell r="E18">
            <v>0</v>
          </cell>
          <cell r="F18">
            <v>4245.8999999999996</v>
          </cell>
          <cell r="G18">
            <v>0</v>
          </cell>
          <cell r="H18">
            <v>0</v>
          </cell>
          <cell r="I18">
            <v>0</v>
          </cell>
          <cell r="J18">
            <v>-377.42</v>
          </cell>
          <cell r="K18">
            <v>-131.26</v>
          </cell>
          <cell r="L18">
            <v>246.16</v>
          </cell>
          <cell r="M18">
            <v>0</v>
          </cell>
          <cell r="N18">
            <v>116.58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-14.68</v>
          </cell>
          <cell r="AA18">
            <v>4260.58</v>
          </cell>
          <cell r="AB18">
            <v>85.9</v>
          </cell>
          <cell r="AC18">
            <v>154.63999999999999</v>
          </cell>
          <cell r="AD18">
            <v>617.6</v>
          </cell>
          <cell r="AE18">
            <v>98.18</v>
          </cell>
          <cell r="AF18">
            <v>84.92</v>
          </cell>
          <cell r="AG18">
            <v>2454.56</v>
          </cell>
          <cell r="AH18">
            <v>858.14</v>
          </cell>
          <cell r="AI18">
            <v>245.46</v>
          </cell>
          <cell r="AJ18">
            <v>49.1</v>
          </cell>
          <cell r="AK18">
            <v>0</v>
          </cell>
          <cell r="AL18">
            <v>3790.36</v>
          </cell>
        </row>
        <row r="19">
          <cell r="A19" t="str">
            <v>00071</v>
          </cell>
          <cell r="B19" t="str">
            <v>Huerta Gomez Elizabeth</v>
          </cell>
          <cell r="C19">
            <v>13087.5</v>
          </cell>
          <cell r="D19">
            <v>0</v>
          </cell>
          <cell r="E19">
            <v>0</v>
          </cell>
          <cell r="F19">
            <v>13087.5</v>
          </cell>
          <cell r="G19">
            <v>0</v>
          </cell>
          <cell r="H19">
            <v>0</v>
          </cell>
          <cell r="I19">
            <v>3772.31</v>
          </cell>
          <cell r="J19">
            <v>0</v>
          </cell>
          <cell r="K19">
            <v>0</v>
          </cell>
          <cell r="L19">
            <v>1519.06</v>
          </cell>
          <cell r="M19">
            <v>1519.06</v>
          </cell>
          <cell r="N19">
            <v>388.64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5680.01</v>
          </cell>
          <cell r="AA19">
            <v>7407.49</v>
          </cell>
          <cell r="AB19">
            <v>264.8</v>
          </cell>
          <cell r="AC19">
            <v>476.64</v>
          </cell>
          <cell r="AD19">
            <v>876.94</v>
          </cell>
          <cell r="AE19">
            <v>302.64</v>
          </cell>
          <cell r="AF19">
            <v>261.76</v>
          </cell>
          <cell r="AG19">
            <v>7565.84</v>
          </cell>
          <cell r="AH19">
            <v>1618.38</v>
          </cell>
          <cell r="AI19">
            <v>756.58</v>
          </cell>
          <cell r="AJ19">
            <v>151.32</v>
          </cell>
          <cell r="AK19">
            <v>0</v>
          </cell>
          <cell r="AL19">
            <v>10656.52</v>
          </cell>
        </row>
        <row r="20">
          <cell r="A20" t="str">
            <v>00080</v>
          </cell>
          <cell r="B20" t="str">
            <v>Romero Romero Ingrid</v>
          </cell>
          <cell r="C20">
            <v>15504</v>
          </cell>
          <cell r="D20">
            <v>0</v>
          </cell>
          <cell r="E20">
            <v>0</v>
          </cell>
          <cell r="F20">
            <v>15504</v>
          </cell>
          <cell r="G20">
            <v>15</v>
          </cell>
          <cell r="H20">
            <v>3482.79</v>
          </cell>
          <cell r="I20">
            <v>0</v>
          </cell>
          <cell r="J20">
            <v>0</v>
          </cell>
          <cell r="K20">
            <v>0</v>
          </cell>
          <cell r="L20">
            <v>2035.22</v>
          </cell>
          <cell r="M20">
            <v>2035.22</v>
          </cell>
          <cell r="N20">
            <v>466.16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5999.17</v>
          </cell>
          <cell r="AA20">
            <v>9504.83</v>
          </cell>
          <cell r="AB20">
            <v>313.7</v>
          </cell>
          <cell r="AC20">
            <v>564.66</v>
          </cell>
          <cell r="AD20">
            <v>956.58</v>
          </cell>
          <cell r="AE20">
            <v>358.52</v>
          </cell>
          <cell r="AF20">
            <v>310.08</v>
          </cell>
          <cell r="AG20">
            <v>8962.7999999999993</v>
          </cell>
          <cell r="AH20">
            <v>1834.94</v>
          </cell>
          <cell r="AI20">
            <v>896.28</v>
          </cell>
          <cell r="AJ20">
            <v>179.26</v>
          </cell>
          <cell r="AK20">
            <v>0</v>
          </cell>
          <cell r="AL20">
            <v>12541.88</v>
          </cell>
        </row>
        <row r="21">
          <cell r="A21" t="str">
            <v>00091</v>
          </cell>
          <cell r="B21" t="str">
            <v>Gonzalez Hernandez Javier</v>
          </cell>
          <cell r="C21">
            <v>3696.6</v>
          </cell>
          <cell r="D21">
            <v>0</v>
          </cell>
          <cell r="E21">
            <v>0</v>
          </cell>
          <cell r="F21">
            <v>3696.6</v>
          </cell>
          <cell r="G21">
            <v>0</v>
          </cell>
          <cell r="H21">
            <v>0</v>
          </cell>
          <cell r="I21">
            <v>0</v>
          </cell>
          <cell r="J21">
            <v>-377.42</v>
          </cell>
          <cell r="K21">
            <v>-166.42</v>
          </cell>
          <cell r="L21">
            <v>211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-166.42</v>
          </cell>
          <cell r="AA21">
            <v>3863.02</v>
          </cell>
          <cell r="AB21">
            <v>101.5</v>
          </cell>
          <cell r="AC21">
            <v>182.72</v>
          </cell>
          <cell r="AD21">
            <v>633.20000000000005</v>
          </cell>
          <cell r="AE21">
            <v>85.48</v>
          </cell>
          <cell r="AF21">
            <v>73.94</v>
          </cell>
          <cell r="AG21">
            <v>2137.06</v>
          </cell>
          <cell r="AH21">
            <v>917.42</v>
          </cell>
          <cell r="AI21">
            <v>213.7</v>
          </cell>
          <cell r="AJ21">
            <v>42.74</v>
          </cell>
          <cell r="AK21">
            <v>0</v>
          </cell>
          <cell r="AL21">
            <v>3470.34</v>
          </cell>
        </row>
        <row r="22">
          <cell r="A22" t="str">
            <v>00093</v>
          </cell>
          <cell r="B22" t="str">
            <v>Hernandez Virgen Veronica</v>
          </cell>
          <cell r="C22">
            <v>9168</v>
          </cell>
          <cell r="D22">
            <v>0</v>
          </cell>
          <cell r="E22">
            <v>0</v>
          </cell>
          <cell r="F22">
            <v>9168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788.22</v>
          </cell>
          <cell r="M22">
            <v>788.22</v>
          </cell>
          <cell r="N22">
            <v>262.83999999999997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1051.06</v>
          </cell>
          <cell r="AA22">
            <v>8116.94</v>
          </cell>
          <cell r="AB22">
            <v>185.5</v>
          </cell>
          <cell r="AC22">
            <v>333.9</v>
          </cell>
          <cell r="AD22">
            <v>747.78</v>
          </cell>
          <cell r="AE22">
            <v>212</v>
          </cell>
          <cell r="AF22">
            <v>183.36</v>
          </cell>
          <cell r="AG22">
            <v>5299.94</v>
          </cell>
          <cell r="AH22">
            <v>1267.18</v>
          </cell>
          <cell r="AI22">
            <v>530</v>
          </cell>
          <cell r="AJ22">
            <v>106</v>
          </cell>
          <cell r="AK22">
            <v>0</v>
          </cell>
          <cell r="AL22">
            <v>7598.48</v>
          </cell>
        </row>
        <row r="23">
          <cell r="A23" t="str">
            <v>00096</v>
          </cell>
          <cell r="B23" t="str">
            <v>Sanchez Sanchez Micaela</v>
          </cell>
          <cell r="C23">
            <v>3696.6</v>
          </cell>
          <cell r="D23">
            <v>0</v>
          </cell>
          <cell r="E23">
            <v>0</v>
          </cell>
          <cell r="F23">
            <v>3696.6</v>
          </cell>
          <cell r="G23">
            <v>0</v>
          </cell>
          <cell r="H23">
            <v>0</v>
          </cell>
          <cell r="I23">
            <v>0</v>
          </cell>
          <cell r="J23">
            <v>-377.42</v>
          </cell>
          <cell r="K23">
            <v>-166.42</v>
          </cell>
          <cell r="L23">
            <v>211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-166.42</v>
          </cell>
          <cell r="AA23">
            <v>3863.02</v>
          </cell>
          <cell r="AB23">
            <v>101.5</v>
          </cell>
          <cell r="AC23">
            <v>182.72</v>
          </cell>
          <cell r="AD23">
            <v>633.20000000000005</v>
          </cell>
          <cell r="AE23">
            <v>85.48</v>
          </cell>
          <cell r="AF23">
            <v>73.94</v>
          </cell>
          <cell r="AG23">
            <v>2137.06</v>
          </cell>
          <cell r="AH23">
            <v>917.42</v>
          </cell>
          <cell r="AI23">
            <v>213.7</v>
          </cell>
          <cell r="AJ23">
            <v>42.74</v>
          </cell>
          <cell r="AK23">
            <v>0</v>
          </cell>
          <cell r="AL23">
            <v>3470.34</v>
          </cell>
        </row>
        <row r="24">
          <cell r="A24" t="str">
            <v>00113</v>
          </cell>
          <cell r="B24" t="str">
            <v>Hernandez Murillo Jose Adrian</v>
          </cell>
          <cell r="C24">
            <v>11767.5</v>
          </cell>
          <cell r="D24">
            <v>1040</v>
          </cell>
          <cell r="E24">
            <v>0</v>
          </cell>
          <cell r="F24">
            <v>12807.5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1459.24</v>
          </cell>
          <cell r="M24">
            <v>1459.24</v>
          </cell>
          <cell r="N24">
            <v>374.68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1833.92</v>
          </cell>
          <cell r="AA24">
            <v>10973.58</v>
          </cell>
          <cell r="AB24">
            <v>256</v>
          </cell>
          <cell r="AC24">
            <v>460.8</v>
          </cell>
          <cell r="AD24">
            <v>862.6</v>
          </cell>
          <cell r="AE24">
            <v>292.58</v>
          </cell>
          <cell r="AF24">
            <v>256.14</v>
          </cell>
          <cell r="AG24">
            <v>7314.3</v>
          </cell>
          <cell r="AH24">
            <v>1579.4</v>
          </cell>
          <cell r="AI24">
            <v>731.44</v>
          </cell>
          <cell r="AJ24">
            <v>146.28</v>
          </cell>
          <cell r="AK24">
            <v>0</v>
          </cell>
          <cell r="AL24">
            <v>10320.14</v>
          </cell>
        </row>
        <row r="25">
          <cell r="A25" t="str">
            <v>00118</v>
          </cell>
          <cell r="B25" t="str">
            <v>Ramirez Gallegos Lorena</v>
          </cell>
          <cell r="C25">
            <v>8550</v>
          </cell>
          <cell r="D25">
            <v>0</v>
          </cell>
          <cell r="E25">
            <v>0</v>
          </cell>
          <cell r="F25">
            <v>8550</v>
          </cell>
          <cell r="G25">
            <v>15</v>
          </cell>
          <cell r="H25">
            <v>0</v>
          </cell>
          <cell r="I25">
            <v>2492.21</v>
          </cell>
          <cell r="J25">
            <v>0</v>
          </cell>
          <cell r="K25">
            <v>0</v>
          </cell>
          <cell r="L25">
            <v>689.34</v>
          </cell>
          <cell r="M25">
            <v>689.34</v>
          </cell>
          <cell r="N25">
            <v>243.06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3439.61</v>
          </cell>
          <cell r="AA25">
            <v>5110.3900000000003</v>
          </cell>
          <cell r="AB25">
            <v>173</v>
          </cell>
          <cell r="AC25">
            <v>311.39999999999998</v>
          </cell>
          <cell r="AD25">
            <v>727.44</v>
          </cell>
          <cell r="AE25">
            <v>197.72</v>
          </cell>
          <cell r="AF25">
            <v>171</v>
          </cell>
          <cell r="AG25">
            <v>4942.8</v>
          </cell>
          <cell r="AH25">
            <v>1211.8399999999999</v>
          </cell>
          <cell r="AI25">
            <v>494.28</v>
          </cell>
          <cell r="AJ25">
            <v>98.86</v>
          </cell>
          <cell r="AK25">
            <v>0</v>
          </cell>
          <cell r="AL25">
            <v>7116.5</v>
          </cell>
        </row>
        <row r="26">
          <cell r="A26" t="str">
            <v>00156</v>
          </cell>
          <cell r="B26" t="str">
            <v>Carrillo Carrillo Sandra Luz</v>
          </cell>
          <cell r="C26">
            <v>7918.2</v>
          </cell>
          <cell r="D26">
            <v>0</v>
          </cell>
          <cell r="E26">
            <v>0</v>
          </cell>
          <cell r="F26">
            <v>7918.2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618.84</v>
          </cell>
          <cell r="M26">
            <v>618.84</v>
          </cell>
          <cell r="N26">
            <v>222.78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841.62</v>
          </cell>
          <cell r="AA26">
            <v>7076.58</v>
          </cell>
          <cell r="AB26">
            <v>160.22</v>
          </cell>
          <cell r="AC26">
            <v>288.38</v>
          </cell>
          <cell r="AD26">
            <v>706.6</v>
          </cell>
          <cell r="AE26">
            <v>183.1</v>
          </cell>
          <cell r="AF26">
            <v>158.36000000000001</v>
          </cell>
          <cell r="AG26">
            <v>4577.5600000000004</v>
          </cell>
          <cell r="AH26">
            <v>1155.2</v>
          </cell>
          <cell r="AI26">
            <v>457.76</v>
          </cell>
          <cell r="AJ26">
            <v>91.56</v>
          </cell>
          <cell r="AK26">
            <v>0</v>
          </cell>
          <cell r="AL26">
            <v>6623.54</v>
          </cell>
        </row>
        <row r="27">
          <cell r="A27" t="str">
            <v>00158</v>
          </cell>
          <cell r="B27" t="str">
            <v>Melendez Quezada Owen Mario</v>
          </cell>
          <cell r="C27">
            <v>9168</v>
          </cell>
          <cell r="D27">
            <v>0</v>
          </cell>
          <cell r="E27">
            <v>0</v>
          </cell>
          <cell r="F27">
            <v>9168</v>
          </cell>
          <cell r="G27">
            <v>15</v>
          </cell>
          <cell r="H27">
            <v>971.58</v>
          </cell>
          <cell r="I27">
            <v>0</v>
          </cell>
          <cell r="J27">
            <v>0</v>
          </cell>
          <cell r="K27">
            <v>0</v>
          </cell>
          <cell r="L27">
            <v>788.22</v>
          </cell>
          <cell r="M27">
            <v>788.22</v>
          </cell>
          <cell r="N27">
            <v>262.89999999999998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2037.7</v>
          </cell>
          <cell r="AA27">
            <v>7130.3</v>
          </cell>
          <cell r="AB27">
            <v>185.5</v>
          </cell>
          <cell r="AC27">
            <v>333.9</v>
          </cell>
          <cell r="AD27">
            <v>747.78</v>
          </cell>
          <cell r="AE27">
            <v>212</v>
          </cell>
          <cell r="AF27">
            <v>183.36</v>
          </cell>
          <cell r="AG27">
            <v>5300.02</v>
          </cell>
          <cell r="AH27">
            <v>1267.18</v>
          </cell>
          <cell r="AI27">
            <v>530</v>
          </cell>
          <cell r="AJ27">
            <v>106</v>
          </cell>
          <cell r="AK27">
            <v>0</v>
          </cell>
          <cell r="AL27">
            <v>7598.56</v>
          </cell>
        </row>
        <row r="28">
          <cell r="A28" t="str">
            <v>00164</v>
          </cell>
          <cell r="B28" t="str">
            <v>Rodriguez Rodriguez Jose Luis</v>
          </cell>
          <cell r="C28">
            <v>4723.5</v>
          </cell>
          <cell r="D28">
            <v>0</v>
          </cell>
          <cell r="E28">
            <v>0</v>
          </cell>
          <cell r="F28">
            <v>4723.5</v>
          </cell>
          <cell r="G28">
            <v>0</v>
          </cell>
          <cell r="H28">
            <v>0</v>
          </cell>
          <cell r="I28">
            <v>0</v>
          </cell>
          <cell r="J28">
            <v>-320.60000000000002</v>
          </cell>
          <cell r="K28">
            <v>-43.86</v>
          </cell>
          <cell r="L28">
            <v>276.72000000000003</v>
          </cell>
          <cell r="M28">
            <v>0</v>
          </cell>
          <cell r="N28">
            <v>129.69999999999999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85.84</v>
          </cell>
          <cell r="AA28">
            <v>4637.66</v>
          </cell>
          <cell r="AB28">
            <v>95.56</v>
          </cell>
          <cell r="AC28">
            <v>172</v>
          </cell>
          <cell r="AD28">
            <v>627.26</v>
          </cell>
          <cell r="AE28">
            <v>109.22</v>
          </cell>
          <cell r="AF28">
            <v>94.46</v>
          </cell>
          <cell r="AG28">
            <v>2730.28</v>
          </cell>
          <cell r="AH28">
            <v>894.82</v>
          </cell>
          <cell r="AI28">
            <v>273.02</v>
          </cell>
          <cell r="AJ28">
            <v>54.6</v>
          </cell>
          <cell r="AK28">
            <v>0</v>
          </cell>
          <cell r="AL28">
            <v>4156.3999999999996</v>
          </cell>
        </row>
        <row r="29">
          <cell r="A29" t="str">
            <v>00165</v>
          </cell>
          <cell r="B29" t="str">
            <v>Gomez Dueñas Roselia</v>
          </cell>
          <cell r="C29">
            <v>5187</v>
          </cell>
          <cell r="D29">
            <v>0</v>
          </cell>
          <cell r="E29">
            <v>0</v>
          </cell>
          <cell r="F29">
            <v>5187</v>
          </cell>
          <cell r="G29">
            <v>15</v>
          </cell>
          <cell r="H29">
            <v>0</v>
          </cell>
          <cell r="I29">
            <v>1882.99</v>
          </cell>
          <cell r="J29">
            <v>-320.60000000000002</v>
          </cell>
          <cell r="K29">
            <v>0</v>
          </cell>
          <cell r="L29">
            <v>321.68</v>
          </cell>
          <cell r="M29">
            <v>1.08</v>
          </cell>
          <cell r="N29">
            <v>142.41999999999999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2041.49</v>
          </cell>
          <cell r="AA29">
            <v>3145.51</v>
          </cell>
          <cell r="AB29">
            <v>104.96</v>
          </cell>
          <cell r="AC29">
            <v>188.92</v>
          </cell>
          <cell r="AD29">
            <v>636.66</v>
          </cell>
          <cell r="AE29">
            <v>119.94</v>
          </cell>
          <cell r="AF29">
            <v>103.74</v>
          </cell>
          <cell r="AG29">
            <v>2998.66</v>
          </cell>
          <cell r="AH29">
            <v>930.54</v>
          </cell>
          <cell r="AI29">
            <v>299.86</v>
          </cell>
          <cell r="AJ29">
            <v>59.98</v>
          </cell>
          <cell r="AK29">
            <v>0</v>
          </cell>
          <cell r="AL29">
            <v>4512.72</v>
          </cell>
        </row>
        <row r="30">
          <cell r="A30" t="str">
            <v>00169</v>
          </cell>
          <cell r="B30" t="str">
            <v>Tovar Lopez Rogelio</v>
          </cell>
          <cell r="C30">
            <v>15750</v>
          </cell>
          <cell r="D30">
            <v>0</v>
          </cell>
          <cell r="E30">
            <v>0</v>
          </cell>
          <cell r="F30">
            <v>15750</v>
          </cell>
          <cell r="G30">
            <v>15</v>
          </cell>
          <cell r="H30">
            <v>1776.09</v>
          </cell>
          <cell r="I30">
            <v>0</v>
          </cell>
          <cell r="J30">
            <v>0</v>
          </cell>
          <cell r="K30">
            <v>0</v>
          </cell>
          <cell r="L30">
            <v>2087.7600000000002</v>
          </cell>
          <cell r="M30">
            <v>2087.7600000000002</v>
          </cell>
          <cell r="N30">
            <v>474.04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4352.8900000000003</v>
          </cell>
          <cell r="AA30">
            <v>11397.11</v>
          </cell>
          <cell r="AB30">
            <v>318.68</v>
          </cell>
          <cell r="AC30">
            <v>573.64</v>
          </cell>
          <cell r="AD30">
            <v>964.7</v>
          </cell>
          <cell r="AE30">
            <v>364.22</v>
          </cell>
          <cell r="AF30">
            <v>315</v>
          </cell>
          <cell r="AG30">
            <v>9105.2800000000007</v>
          </cell>
          <cell r="AH30">
            <v>1857.02</v>
          </cell>
          <cell r="AI30">
            <v>910.52</v>
          </cell>
          <cell r="AJ30">
            <v>182.1</v>
          </cell>
          <cell r="AK30">
            <v>0</v>
          </cell>
          <cell r="AL30">
            <v>12734.14</v>
          </cell>
        </row>
        <row r="31">
          <cell r="A31" t="str">
            <v>00187</v>
          </cell>
          <cell r="B31" t="str">
            <v>Gallegos Negrete Rosa Elena</v>
          </cell>
          <cell r="C31">
            <v>6660</v>
          </cell>
          <cell r="D31">
            <v>0</v>
          </cell>
          <cell r="E31">
            <v>0</v>
          </cell>
          <cell r="F31">
            <v>6660</v>
          </cell>
          <cell r="G31">
            <v>0</v>
          </cell>
          <cell r="H31">
            <v>0</v>
          </cell>
          <cell r="I31">
            <v>0</v>
          </cell>
          <cell r="J31">
            <v>-250.2</v>
          </cell>
          <cell r="K31">
            <v>0</v>
          </cell>
          <cell r="L31">
            <v>481.94</v>
          </cell>
          <cell r="M31">
            <v>231.74</v>
          </cell>
          <cell r="N31">
            <v>182.86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414.6</v>
          </cell>
          <cell r="AA31">
            <v>6245.4</v>
          </cell>
          <cell r="AB31">
            <v>134.74</v>
          </cell>
          <cell r="AC31">
            <v>242.54</v>
          </cell>
          <cell r="AD31">
            <v>666.44</v>
          </cell>
          <cell r="AE31">
            <v>154</v>
          </cell>
          <cell r="AF31">
            <v>133.19999999999999</v>
          </cell>
          <cell r="AG31">
            <v>3849.88</v>
          </cell>
          <cell r="AH31">
            <v>1043.72</v>
          </cell>
          <cell r="AI31">
            <v>384.98</v>
          </cell>
          <cell r="AJ31">
            <v>77</v>
          </cell>
          <cell r="AK31">
            <v>0</v>
          </cell>
          <cell r="AL31">
            <v>5642.78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7918.2</v>
          </cell>
          <cell r="D32">
            <v>0</v>
          </cell>
          <cell r="E32">
            <v>0</v>
          </cell>
          <cell r="F32">
            <v>7918.2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618.84</v>
          </cell>
          <cell r="M32">
            <v>618.84</v>
          </cell>
          <cell r="N32">
            <v>222.74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841.58</v>
          </cell>
          <cell r="AA32">
            <v>7076.62</v>
          </cell>
          <cell r="AB32">
            <v>160.19999999999999</v>
          </cell>
          <cell r="AC32">
            <v>288.36</v>
          </cell>
          <cell r="AD32">
            <v>706.58</v>
          </cell>
          <cell r="AE32">
            <v>183.08</v>
          </cell>
          <cell r="AF32">
            <v>158.36000000000001</v>
          </cell>
          <cell r="AG32">
            <v>4577.12</v>
          </cell>
          <cell r="AH32">
            <v>1155.1400000000001</v>
          </cell>
          <cell r="AI32">
            <v>457.72</v>
          </cell>
          <cell r="AJ32">
            <v>91.54</v>
          </cell>
          <cell r="AK32">
            <v>0</v>
          </cell>
          <cell r="AL32">
            <v>6622.96</v>
          </cell>
        </row>
        <row r="33">
          <cell r="A33" t="str">
            <v>00199</v>
          </cell>
          <cell r="B33" t="str">
            <v>Meza Arana Mayra Gisela</v>
          </cell>
          <cell r="C33">
            <v>10446</v>
          </cell>
          <cell r="D33">
            <v>0</v>
          </cell>
          <cell r="E33">
            <v>0</v>
          </cell>
          <cell r="F33">
            <v>10446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1003.2</v>
          </cell>
          <cell r="M33">
            <v>1003.2</v>
          </cell>
          <cell r="N33">
            <v>303.89999999999998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1307.0999999999999</v>
          </cell>
          <cell r="AA33">
            <v>9138.9</v>
          </cell>
          <cell r="AB33">
            <v>211.36</v>
          </cell>
          <cell r="AC33">
            <v>380.44</v>
          </cell>
          <cell r="AD33">
            <v>789.9</v>
          </cell>
          <cell r="AE33">
            <v>241.56</v>
          </cell>
          <cell r="AF33">
            <v>208.92</v>
          </cell>
          <cell r="AG33">
            <v>6038.84</v>
          </cell>
          <cell r="AH33">
            <v>1381.7</v>
          </cell>
          <cell r="AI33">
            <v>603.88</v>
          </cell>
          <cell r="AJ33">
            <v>120.78</v>
          </cell>
          <cell r="AK33">
            <v>0</v>
          </cell>
          <cell r="AL33">
            <v>8595.68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9168</v>
          </cell>
          <cell r="D34">
            <v>0</v>
          </cell>
          <cell r="E34">
            <v>0</v>
          </cell>
          <cell r="F34">
            <v>9168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788.22</v>
          </cell>
          <cell r="M34">
            <v>788.22</v>
          </cell>
          <cell r="N34">
            <v>271.33999999999997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1059.56</v>
          </cell>
          <cell r="AA34">
            <v>8108.44</v>
          </cell>
          <cell r="AB34">
            <v>190.84</v>
          </cell>
          <cell r="AC34">
            <v>343.52</v>
          </cell>
          <cell r="AD34">
            <v>756.5</v>
          </cell>
          <cell r="AE34">
            <v>218.12</v>
          </cell>
          <cell r="AF34">
            <v>183.36</v>
          </cell>
          <cell r="AG34">
            <v>5452.8</v>
          </cell>
          <cell r="AH34">
            <v>1290.8599999999999</v>
          </cell>
          <cell r="AI34">
            <v>545.28</v>
          </cell>
          <cell r="AJ34">
            <v>109.06</v>
          </cell>
          <cell r="AK34">
            <v>0</v>
          </cell>
          <cell r="AL34">
            <v>7799.48</v>
          </cell>
        </row>
        <row r="35">
          <cell r="A35" t="str">
            <v>00216</v>
          </cell>
          <cell r="B35" t="str">
            <v>Decena Hernandez Lizette</v>
          </cell>
          <cell r="C35">
            <v>10446</v>
          </cell>
          <cell r="D35">
            <v>0</v>
          </cell>
          <cell r="E35">
            <v>0</v>
          </cell>
          <cell r="F35">
            <v>10446</v>
          </cell>
          <cell r="G35">
            <v>0</v>
          </cell>
          <cell r="H35">
            <v>0</v>
          </cell>
          <cell r="I35">
            <v>4041.87</v>
          </cell>
          <cell r="J35">
            <v>0</v>
          </cell>
          <cell r="K35">
            <v>0</v>
          </cell>
          <cell r="L35">
            <v>1003.2</v>
          </cell>
          <cell r="M35">
            <v>1003.2</v>
          </cell>
          <cell r="N35">
            <v>303.86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5348.93</v>
          </cell>
          <cell r="AA35">
            <v>5097.07</v>
          </cell>
          <cell r="AB35">
            <v>211.36</v>
          </cell>
          <cell r="AC35">
            <v>380.44</v>
          </cell>
          <cell r="AD35">
            <v>789.9</v>
          </cell>
          <cell r="AE35">
            <v>241.54</v>
          </cell>
          <cell r="AF35">
            <v>208.92</v>
          </cell>
          <cell r="AG35">
            <v>6038.64</v>
          </cell>
          <cell r="AH35">
            <v>1381.7</v>
          </cell>
          <cell r="AI35">
            <v>603.86</v>
          </cell>
          <cell r="AJ35">
            <v>120.78</v>
          </cell>
          <cell r="AK35">
            <v>0</v>
          </cell>
          <cell r="AL35">
            <v>8595.44</v>
          </cell>
        </row>
        <row r="36">
          <cell r="A36" t="str">
            <v>00276</v>
          </cell>
          <cell r="B36" t="str">
            <v>Mata Avila Jesus</v>
          </cell>
          <cell r="C36">
            <v>10275</v>
          </cell>
          <cell r="D36">
            <v>0</v>
          </cell>
          <cell r="E36">
            <v>0</v>
          </cell>
          <cell r="F36">
            <v>10275</v>
          </cell>
          <cell r="G36">
            <v>15</v>
          </cell>
          <cell r="H36">
            <v>1259.45</v>
          </cell>
          <cell r="I36">
            <v>0</v>
          </cell>
          <cell r="J36">
            <v>0</v>
          </cell>
          <cell r="K36">
            <v>0</v>
          </cell>
          <cell r="L36">
            <v>972.56</v>
          </cell>
          <cell r="M36">
            <v>972.56</v>
          </cell>
          <cell r="N36">
            <v>298.42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2545.4299999999998</v>
          </cell>
          <cell r="AA36">
            <v>7729.57</v>
          </cell>
          <cell r="AB36">
            <v>207.9</v>
          </cell>
          <cell r="AC36">
            <v>374.22</v>
          </cell>
          <cell r="AD36">
            <v>784.26</v>
          </cell>
          <cell r="AE36">
            <v>237.6</v>
          </cell>
          <cell r="AF36">
            <v>205.5</v>
          </cell>
          <cell r="AG36">
            <v>5940</v>
          </cell>
          <cell r="AH36">
            <v>1366.38</v>
          </cell>
          <cell r="AI36">
            <v>594</v>
          </cell>
          <cell r="AJ36">
            <v>118.8</v>
          </cell>
          <cell r="AK36">
            <v>0</v>
          </cell>
          <cell r="AL36">
            <v>8462.2800000000007</v>
          </cell>
        </row>
        <row r="37">
          <cell r="A37" t="str">
            <v>00279</v>
          </cell>
          <cell r="B37" t="str">
            <v>Bravo Garcia Andrea Nallely</v>
          </cell>
          <cell r="C37">
            <v>4458</v>
          </cell>
          <cell r="D37">
            <v>633</v>
          </cell>
          <cell r="E37">
            <v>0</v>
          </cell>
          <cell r="F37">
            <v>5091</v>
          </cell>
          <cell r="G37">
            <v>0</v>
          </cell>
          <cell r="H37">
            <v>0</v>
          </cell>
          <cell r="I37">
            <v>0</v>
          </cell>
          <cell r="J37">
            <v>-320.60000000000002</v>
          </cell>
          <cell r="K37">
            <v>-9.36</v>
          </cell>
          <cell r="L37">
            <v>311.24</v>
          </cell>
          <cell r="M37">
            <v>0</v>
          </cell>
          <cell r="N37">
            <v>137.82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128.46</v>
          </cell>
          <cell r="AA37">
            <v>4962.54</v>
          </cell>
          <cell r="AB37">
            <v>101.56</v>
          </cell>
          <cell r="AC37">
            <v>182.82</v>
          </cell>
          <cell r="AD37">
            <v>633.26</v>
          </cell>
          <cell r="AE37">
            <v>116.08</v>
          </cell>
          <cell r="AF37">
            <v>101.82</v>
          </cell>
          <cell r="AG37">
            <v>2901.76</v>
          </cell>
          <cell r="AH37">
            <v>917.64</v>
          </cell>
          <cell r="AI37">
            <v>290.18</v>
          </cell>
          <cell r="AJ37">
            <v>58.04</v>
          </cell>
          <cell r="AK37">
            <v>0</v>
          </cell>
          <cell r="AL37">
            <v>4385.5200000000004</v>
          </cell>
        </row>
        <row r="38">
          <cell r="A38" t="str">
            <v>00451</v>
          </cell>
          <cell r="B38" t="str">
            <v>Partida Ceja Francisco Javier</v>
          </cell>
          <cell r="C38">
            <v>9168</v>
          </cell>
          <cell r="D38">
            <v>0</v>
          </cell>
          <cell r="E38">
            <v>0</v>
          </cell>
          <cell r="F38">
            <v>9168</v>
          </cell>
          <cell r="G38">
            <v>15</v>
          </cell>
          <cell r="H38">
            <v>0</v>
          </cell>
          <cell r="I38">
            <v>1443.88</v>
          </cell>
          <cell r="J38">
            <v>0</v>
          </cell>
          <cell r="K38">
            <v>0</v>
          </cell>
          <cell r="L38">
            <v>788.22</v>
          </cell>
          <cell r="M38">
            <v>788.22</v>
          </cell>
          <cell r="N38">
            <v>271.22000000000003</v>
          </cell>
          <cell r="O38">
            <v>0</v>
          </cell>
          <cell r="P38">
            <v>900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3418.32</v>
          </cell>
          <cell r="AA38">
            <v>5749.68</v>
          </cell>
          <cell r="AB38">
            <v>190.76</v>
          </cell>
          <cell r="AC38">
            <v>343.36</v>
          </cell>
          <cell r="AD38">
            <v>756.36</v>
          </cell>
          <cell r="AE38">
            <v>218</v>
          </cell>
          <cell r="AF38">
            <v>183.36</v>
          </cell>
          <cell r="AG38">
            <v>5450.26</v>
          </cell>
          <cell r="AH38">
            <v>1290.48</v>
          </cell>
          <cell r="AI38">
            <v>545.02</v>
          </cell>
          <cell r="AJ38">
            <v>109</v>
          </cell>
          <cell r="AK38">
            <v>0</v>
          </cell>
          <cell r="AL38">
            <v>7796.12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345.8</v>
          </cell>
          <cell r="D39">
            <v>0</v>
          </cell>
          <cell r="E39">
            <v>0</v>
          </cell>
          <cell r="F39">
            <v>345.8</v>
          </cell>
          <cell r="G39">
            <v>0</v>
          </cell>
          <cell r="H39">
            <v>0</v>
          </cell>
          <cell r="I39">
            <v>0</v>
          </cell>
          <cell r="J39">
            <v>-200.83</v>
          </cell>
          <cell r="K39">
            <v>-191.49</v>
          </cell>
          <cell r="L39">
            <v>9.34</v>
          </cell>
          <cell r="M39">
            <v>0</v>
          </cell>
          <cell r="N39">
            <v>9.5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-181.99</v>
          </cell>
          <cell r="AA39">
            <v>527.79</v>
          </cell>
          <cell r="AB39">
            <v>3.5</v>
          </cell>
          <cell r="AC39">
            <v>6.29</v>
          </cell>
          <cell r="AD39">
            <v>21.23</v>
          </cell>
          <cell r="AE39">
            <v>119.94</v>
          </cell>
          <cell r="AF39">
            <v>6.92</v>
          </cell>
          <cell r="AG39">
            <v>99.96</v>
          </cell>
          <cell r="AH39">
            <v>31.02</v>
          </cell>
          <cell r="AI39">
            <v>299.86</v>
          </cell>
          <cell r="AJ39">
            <v>2</v>
          </cell>
          <cell r="AK39">
            <v>0</v>
          </cell>
          <cell r="AL39">
            <v>559.70000000000005</v>
          </cell>
        </row>
        <row r="40">
          <cell r="A40" t="str">
            <v>00517</v>
          </cell>
          <cell r="B40" t="str">
            <v>Alvarado Rojas Mayra Alejandra</v>
          </cell>
          <cell r="C40">
            <v>6430.5</v>
          </cell>
          <cell r="D40">
            <v>0</v>
          </cell>
          <cell r="E40">
            <v>0</v>
          </cell>
          <cell r="F40">
            <v>6430.5</v>
          </cell>
          <cell r="G40">
            <v>0</v>
          </cell>
          <cell r="H40">
            <v>0</v>
          </cell>
          <cell r="I40">
            <v>2484.12</v>
          </cell>
          <cell r="J40">
            <v>-250.2</v>
          </cell>
          <cell r="K40">
            <v>0</v>
          </cell>
          <cell r="L40">
            <v>456.98</v>
          </cell>
          <cell r="M40">
            <v>206.78</v>
          </cell>
          <cell r="N40">
            <v>176.62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2867.52</v>
          </cell>
          <cell r="AA40">
            <v>3562.98</v>
          </cell>
          <cell r="AB40">
            <v>130.13999999999999</v>
          </cell>
          <cell r="AC40">
            <v>234.24</v>
          </cell>
          <cell r="AD40">
            <v>661.84</v>
          </cell>
          <cell r="AE40">
            <v>148.72</v>
          </cell>
          <cell r="AF40">
            <v>128.62</v>
          </cell>
          <cell r="AG40">
            <v>3718.06</v>
          </cell>
          <cell r="AH40">
            <v>1026.22</v>
          </cell>
          <cell r="AI40">
            <v>371.8</v>
          </cell>
          <cell r="AJ40">
            <v>74.36</v>
          </cell>
          <cell r="AK40">
            <v>0</v>
          </cell>
          <cell r="AL40">
            <v>5467.78</v>
          </cell>
        </row>
        <row r="41">
          <cell r="A41" t="str">
            <v>00743</v>
          </cell>
          <cell r="B41" t="str">
            <v>Martinez Macias  Norma Irene</v>
          </cell>
          <cell r="C41">
            <v>11544</v>
          </cell>
          <cell r="D41">
            <v>0</v>
          </cell>
          <cell r="E41">
            <v>0</v>
          </cell>
          <cell r="F41">
            <v>11544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1199.96</v>
          </cell>
          <cell r="M41">
            <v>1199.96</v>
          </cell>
          <cell r="N41">
            <v>339.12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1539.08</v>
          </cell>
          <cell r="AA41">
            <v>10004.92</v>
          </cell>
          <cell r="AB41">
            <v>233.58</v>
          </cell>
          <cell r="AC41">
            <v>420.44</v>
          </cell>
          <cell r="AD41">
            <v>826.08</v>
          </cell>
          <cell r="AE41">
            <v>266.94</v>
          </cell>
          <cell r="AF41">
            <v>230.88</v>
          </cell>
          <cell r="AG41">
            <v>6673.66</v>
          </cell>
          <cell r="AH41">
            <v>1480.1</v>
          </cell>
          <cell r="AI41">
            <v>667.36</v>
          </cell>
          <cell r="AJ41">
            <v>133.47999999999999</v>
          </cell>
          <cell r="AK41">
            <v>0</v>
          </cell>
          <cell r="AL41">
            <v>9452.42</v>
          </cell>
        </row>
        <row r="42">
          <cell r="A42" t="str">
            <v>00781</v>
          </cell>
          <cell r="B42" t="str">
            <v>Hernandez Diaz Genesis</v>
          </cell>
          <cell r="C42">
            <v>6384</v>
          </cell>
          <cell r="D42">
            <v>0</v>
          </cell>
          <cell r="E42">
            <v>0</v>
          </cell>
          <cell r="F42">
            <v>6384</v>
          </cell>
          <cell r="G42">
            <v>0</v>
          </cell>
          <cell r="H42">
            <v>0</v>
          </cell>
          <cell r="I42">
            <v>2501.34</v>
          </cell>
          <cell r="J42">
            <v>-250.2</v>
          </cell>
          <cell r="K42">
            <v>0</v>
          </cell>
          <cell r="L42">
            <v>451.92</v>
          </cell>
          <cell r="M42">
            <v>201.72</v>
          </cell>
          <cell r="N42">
            <v>175.32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642.70000000000005</v>
          </cell>
          <cell r="Y42">
            <v>0</v>
          </cell>
          <cell r="Z42">
            <v>3521.08</v>
          </cell>
          <cell r="AA42">
            <v>2862.92</v>
          </cell>
          <cell r="AB42">
            <v>129.16</v>
          </cell>
          <cell r="AC42">
            <v>232.5</v>
          </cell>
          <cell r="AD42">
            <v>660.86</v>
          </cell>
          <cell r="AE42">
            <v>147.62</v>
          </cell>
          <cell r="AF42">
            <v>127.68</v>
          </cell>
          <cell r="AG42">
            <v>3690.44</v>
          </cell>
          <cell r="AH42">
            <v>1022.52</v>
          </cell>
          <cell r="AI42">
            <v>369.04</v>
          </cell>
          <cell r="AJ42">
            <v>73.8</v>
          </cell>
          <cell r="AK42">
            <v>0</v>
          </cell>
          <cell r="AL42">
            <v>5431.1</v>
          </cell>
        </row>
        <row r="43">
          <cell r="A43" t="str">
            <v>00836</v>
          </cell>
          <cell r="B43" t="str">
            <v>Arredondo Zuñiga Victor Manuel</v>
          </cell>
          <cell r="C43">
            <v>6384</v>
          </cell>
          <cell r="D43">
            <v>0</v>
          </cell>
          <cell r="E43">
            <v>0</v>
          </cell>
          <cell r="F43">
            <v>6384</v>
          </cell>
          <cell r="G43">
            <v>0</v>
          </cell>
          <cell r="H43">
            <v>0</v>
          </cell>
          <cell r="I43">
            <v>0</v>
          </cell>
          <cell r="J43">
            <v>-250.2</v>
          </cell>
          <cell r="K43">
            <v>0</v>
          </cell>
          <cell r="L43">
            <v>451.92</v>
          </cell>
          <cell r="M43">
            <v>201.72</v>
          </cell>
          <cell r="N43">
            <v>175.32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377.04</v>
          </cell>
          <cell r="AA43">
            <v>6006.96</v>
          </cell>
          <cell r="AB43">
            <v>129.18</v>
          </cell>
          <cell r="AC43">
            <v>232.5</v>
          </cell>
          <cell r="AD43">
            <v>660.86</v>
          </cell>
          <cell r="AE43">
            <v>147.62</v>
          </cell>
          <cell r="AF43">
            <v>127.68</v>
          </cell>
          <cell r="AG43">
            <v>3690.6</v>
          </cell>
          <cell r="AH43">
            <v>1022.54</v>
          </cell>
          <cell r="AI43">
            <v>369.06</v>
          </cell>
          <cell r="AJ43">
            <v>73.819999999999993</v>
          </cell>
          <cell r="AK43">
            <v>0</v>
          </cell>
          <cell r="AL43">
            <v>5431.32</v>
          </cell>
        </row>
        <row r="44">
          <cell r="A44" t="str">
            <v>00837</v>
          </cell>
          <cell r="B44" t="str">
            <v>Ortiz Mora Jose Alberto</v>
          </cell>
          <cell r="C44">
            <v>9999.9</v>
          </cell>
          <cell r="D44">
            <v>3614.72</v>
          </cell>
          <cell r="E44">
            <v>0</v>
          </cell>
          <cell r="F44">
            <v>13614.62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1631.64</v>
          </cell>
          <cell r="M44">
            <v>1631.64</v>
          </cell>
          <cell r="N44">
            <v>388.22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2019.86</v>
          </cell>
          <cell r="AA44">
            <v>11594.76</v>
          </cell>
          <cell r="AB44">
            <v>264.56</v>
          </cell>
          <cell r="AC44">
            <v>476.2</v>
          </cell>
          <cell r="AD44">
            <v>876.54</v>
          </cell>
          <cell r="AE44">
            <v>302.33999999999997</v>
          </cell>
          <cell r="AF44">
            <v>272.3</v>
          </cell>
          <cell r="AG44">
            <v>7558.66</v>
          </cell>
          <cell r="AH44">
            <v>1617.3</v>
          </cell>
          <cell r="AI44">
            <v>755.86</v>
          </cell>
          <cell r="AJ44">
            <v>151.18</v>
          </cell>
          <cell r="AK44">
            <v>0</v>
          </cell>
          <cell r="AL44">
            <v>10657.64</v>
          </cell>
        </row>
        <row r="45">
          <cell r="A45" t="str">
            <v>00838</v>
          </cell>
          <cell r="B45" t="str">
            <v>Hernandez García Ramiro</v>
          </cell>
          <cell r="C45">
            <v>9999.9</v>
          </cell>
          <cell r="D45">
            <v>13787.66</v>
          </cell>
          <cell r="E45">
            <v>0</v>
          </cell>
          <cell r="F45">
            <v>23787.56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3804.58</v>
          </cell>
          <cell r="M45">
            <v>3804.58</v>
          </cell>
          <cell r="N45">
            <v>665.9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4470.4799999999996</v>
          </cell>
          <cell r="AA45">
            <v>19317.080000000002</v>
          </cell>
          <cell r="AB45">
            <v>439.66</v>
          </cell>
          <cell r="AC45">
            <v>791.4</v>
          </cell>
          <cell r="AD45">
            <v>1161.7</v>
          </cell>
          <cell r="AE45">
            <v>502.48</v>
          </cell>
          <cell r="AF45">
            <v>475.76</v>
          </cell>
          <cell r="AG45">
            <v>12561.76</v>
          </cell>
          <cell r="AH45">
            <v>2392.7600000000002</v>
          </cell>
          <cell r="AI45">
            <v>1256.18</v>
          </cell>
          <cell r="AJ45">
            <v>251.24</v>
          </cell>
          <cell r="AK45">
            <v>0</v>
          </cell>
          <cell r="AL45">
            <v>17440.18</v>
          </cell>
        </row>
        <row r="46">
          <cell r="A46" t="str">
            <v>00839</v>
          </cell>
          <cell r="B46" t="str">
            <v>Reyes Granada Araceli Janeth</v>
          </cell>
          <cell r="C46">
            <v>7500</v>
          </cell>
          <cell r="D46">
            <v>4832.84</v>
          </cell>
          <cell r="E46">
            <v>0</v>
          </cell>
          <cell r="F46">
            <v>12332.84</v>
          </cell>
          <cell r="G46">
            <v>15</v>
          </cell>
          <cell r="H46">
            <v>2210.4699999999998</v>
          </cell>
          <cell r="I46">
            <v>0</v>
          </cell>
          <cell r="J46">
            <v>0</v>
          </cell>
          <cell r="K46">
            <v>0</v>
          </cell>
          <cell r="L46">
            <v>1357.86</v>
          </cell>
          <cell r="M46">
            <v>1357.86</v>
          </cell>
          <cell r="N46">
            <v>341.26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3924.59</v>
          </cell>
          <cell r="AA46">
            <v>8408.25</v>
          </cell>
          <cell r="AB46">
            <v>234.94</v>
          </cell>
          <cell r="AC46">
            <v>422.88</v>
          </cell>
          <cell r="AD46">
            <v>828.3</v>
          </cell>
          <cell r="AE46">
            <v>268.5</v>
          </cell>
          <cell r="AF46">
            <v>246.66</v>
          </cell>
          <cell r="AG46">
            <v>6712.5</v>
          </cell>
          <cell r="AH46">
            <v>1486.12</v>
          </cell>
          <cell r="AI46">
            <v>671.26</v>
          </cell>
          <cell r="AJ46">
            <v>134.26</v>
          </cell>
          <cell r="AK46">
            <v>0</v>
          </cell>
          <cell r="AL46">
            <v>9519.2999999999993</v>
          </cell>
        </row>
        <row r="47">
          <cell r="A47" t="str">
            <v>00840</v>
          </cell>
          <cell r="B47" t="str">
            <v>Navarro Villa Lorena</v>
          </cell>
          <cell r="C47">
            <v>7500</v>
          </cell>
          <cell r="D47">
            <v>2395.58</v>
          </cell>
          <cell r="E47">
            <v>0</v>
          </cell>
          <cell r="F47">
            <v>9895.58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904.62</v>
          </cell>
          <cell r="M47">
            <v>904.62</v>
          </cell>
          <cell r="N47">
            <v>274.74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1179.3599999999999</v>
          </cell>
          <cell r="AA47">
            <v>8716.2199999999993</v>
          </cell>
          <cell r="AB47">
            <v>192.98</v>
          </cell>
          <cell r="AC47">
            <v>347.38</v>
          </cell>
          <cell r="AD47">
            <v>760</v>
          </cell>
          <cell r="AE47">
            <v>220.56</v>
          </cell>
          <cell r="AF47">
            <v>197.92</v>
          </cell>
          <cell r="AG47">
            <v>5513.84</v>
          </cell>
          <cell r="AH47">
            <v>1300.3599999999999</v>
          </cell>
          <cell r="AI47">
            <v>551.38</v>
          </cell>
          <cell r="AJ47">
            <v>110.28</v>
          </cell>
          <cell r="AK47">
            <v>0</v>
          </cell>
          <cell r="AL47">
            <v>7894.34</v>
          </cell>
        </row>
        <row r="48">
          <cell r="A48" t="str">
            <v>00842</v>
          </cell>
          <cell r="B48" t="str">
            <v>Mendez Salcedo Jorge Alberto</v>
          </cell>
          <cell r="C48">
            <v>9999.9</v>
          </cell>
          <cell r="D48">
            <v>7429.58</v>
          </cell>
          <cell r="E48">
            <v>0</v>
          </cell>
          <cell r="F48">
            <v>17429.48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2446.5</v>
          </cell>
          <cell r="M48">
            <v>2446.5</v>
          </cell>
          <cell r="N48">
            <v>492.36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2938.86</v>
          </cell>
          <cell r="AA48">
            <v>14490.62</v>
          </cell>
          <cell r="AB48">
            <v>330.22</v>
          </cell>
          <cell r="AC48">
            <v>594.4</v>
          </cell>
          <cell r="AD48">
            <v>983.48</v>
          </cell>
          <cell r="AE48">
            <v>377.4</v>
          </cell>
          <cell r="AF48">
            <v>348.58</v>
          </cell>
          <cell r="AG48">
            <v>9434.86</v>
          </cell>
          <cell r="AH48">
            <v>1908.1</v>
          </cell>
          <cell r="AI48">
            <v>943.48</v>
          </cell>
          <cell r="AJ48">
            <v>188.7</v>
          </cell>
          <cell r="AK48">
            <v>0</v>
          </cell>
          <cell r="AL48">
            <v>13201.12</v>
          </cell>
        </row>
        <row r="49">
          <cell r="A49" t="str">
            <v>00843</v>
          </cell>
          <cell r="B49" t="str">
            <v>Dominguez Vazquez Fernando</v>
          </cell>
          <cell r="C49">
            <v>6000</v>
          </cell>
          <cell r="D49">
            <v>2705.1</v>
          </cell>
          <cell r="E49">
            <v>0</v>
          </cell>
          <cell r="F49">
            <v>8705.1</v>
          </cell>
          <cell r="G49">
            <v>0</v>
          </cell>
          <cell r="H49">
            <v>2572.89</v>
          </cell>
          <cell r="I49">
            <v>0</v>
          </cell>
          <cell r="J49">
            <v>0</v>
          </cell>
          <cell r="K49">
            <v>0</v>
          </cell>
          <cell r="L49">
            <v>714.16</v>
          </cell>
          <cell r="M49">
            <v>714.16</v>
          </cell>
          <cell r="N49">
            <v>242.98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1032.1600000000001</v>
          </cell>
          <cell r="Y49">
            <v>0</v>
          </cell>
          <cell r="Z49">
            <v>4562.1899999999996</v>
          </cell>
          <cell r="AA49">
            <v>4142.91</v>
          </cell>
          <cell r="AB49">
            <v>172.96</v>
          </cell>
          <cell r="AC49">
            <v>311.33999999999997</v>
          </cell>
          <cell r="AD49">
            <v>727.36</v>
          </cell>
          <cell r="AE49">
            <v>197.68</v>
          </cell>
          <cell r="AF49">
            <v>174.1</v>
          </cell>
          <cell r="AG49">
            <v>4941.76</v>
          </cell>
          <cell r="AH49">
            <v>1211.6600000000001</v>
          </cell>
          <cell r="AI49">
            <v>494.18</v>
          </cell>
          <cell r="AJ49">
            <v>98.84</v>
          </cell>
          <cell r="AK49">
            <v>0</v>
          </cell>
          <cell r="AL49">
            <v>7118.22</v>
          </cell>
        </row>
        <row r="50">
          <cell r="A50" t="str">
            <v>00844</v>
          </cell>
          <cell r="B50" t="str">
            <v>Leon Guzman Maribel</v>
          </cell>
          <cell r="C50">
            <v>9999.9</v>
          </cell>
          <cell r="D50">
            <v>7429.58</v>
          </cell>
          <cell r="E50">
            <v>0</v>
          </cell>
          <cell r="F50">
            <v>17429.48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2446.5</v>
          </cell>
          <cell r="M50">
            <v>2446.5</v>
          </cell>
          <cell r="N50">
            <v>492.36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2938.86</v>
          </cell>
          <cell r="AA50">
            <v>14490.62</v>
          </cell>
          <cell r="AB50">
            <v>330.22</v>
          </cell>
          <cell r="AC50">
            <v>594.4</v>
          </cell>
          <cell r="AD50">
            <v>983.48</v>
          </cell>
          <cell r="AE50">
            <v>377.4</v>
          </cell>
          <cell r="AF50">
            <v>348.58</v>
          </cell>
          <cell r="AG50">
            <v>9434.86</v>
          </cell>
          <cell r="AH50">
            <v>1908.1</v>
          </cell>
          <cell r="AI50">
            <v>943.48</v>
          </cell>
          <cell r="AJ50">
            <v>188.7</v>
          </cell>
          <cell r="AK50">
            <v>0</v>
          </cell>
          <cell r="AL50">
            <v>13201.12</v>
          </cell>
        </row>
        <row r="51">
          <cell r="A51" t="str">
            <v>00845</v>
          </cell>
          <cell r="B51" t="str">
            <v>Santillan Gonzalez Maria De La Paz</v>
          </cell>
          <cell r="C51">
            <v>3696.6</v>
          </cell>
          <cell r="D51">
            <v>0</v>
          </cell>
          <cell r="E51">
            <v>0</v>
          </cell>
          <cell r="F51">
            <v>3696.6</v>
          </cell>
          <cell r="G51">
            <v>0</v>
          </cell>
          <cell r="H51">
            <v>0</v>
          </cell>
          <cell r="I51">
            <v>0</v>
          </cell>
          <cell r="J51">
            <v>-377.42</v>
          </cell>
          <cell r="K51">
            <v>-166.42</v>
          </cell>
          <cell r="L51">
            <v>211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-166.42</v>
          </cell>
          <cell r="AA51">
            <v>3863.02</v>
          </cell>
          <cell r="AB51">
            <v>101.5</v>
          </cell>
          <cell r="AC51">
            <v>182.72</v>
          </cell>
          <cell r="AD51">
            <v>633.20000000000005</v>
          </cell>
          <cell r="AE51">
            <v>85.48</v>
          </cell>
          <cell r="AF51">
            <v>73.94</v>
          </cell>
          <cell r="AG51">
            <v>2137.06</v>
          </cell>
          <cell r="AH51">
            <v>917.42</v>
          </cell>
          <cell r="AI51">
            <v>213.7</v>
          </cell>
          <cell r="AJ51">
            <v>42.74</v>
          </cell>
          <cell r="AK51">
            <v>0</v>
          </cell>
          <cell r="AL51">
            <v>3470.34</v>
          </cell>
        </row>
        <row r="52">
          <cell r="A52" t="str">
            <v>00846</v>
          </cell>
          <cell r="B52" t="str">
            <v>Rodriguez Ramirez Magdaleno</v>
          </cell>
          <cell r="C52">
            <v>3696.6</v>
          </cell>
          <cell r="D52">
            <v>0</v>
          </cell>
          <cell r="E52">
            <v>0</v>
          </cell>
          <cell r="F52">
            <v>3696.6</v>
          </cell>
          <cell r="G52">
            <v>0</v>
          </cell>
          <cell r="H52">
            <v>0</v>
          </cell>
          <cell r="I52">
            <v>0</v>
          </cell>
          <cell r="J52">
            <v>-377.42</v>
          </cell>
          <cell r="K52">
            <v>-166.42</v>
          </cell>
          <cell r="L52">
            <v>211</v>
          </cell>
          <cell r="M52">
            <v>0</v>
          </cell>
          <cell r="N52">
            <v>0</v>
          </cell>
          <cell r="O52">
            <v>0</v>
          </cell>
          <cell r="P52">
            <v>500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333.58</v>
          </cell>
          <cell r="AA52">
            <v>3363.02</v>
          </cell>
          <cell r="AB52">
            <v>101.5</v>
          </cell>
          <cell r="AC52">
            <v>182.72</v>
          </cell>
          <cell r="AD52">
            <v>633.20000000000005</v>
          </cell>
          <cell r="AE52">
            <v>85.48</v>
          </cell>
          <cell r="AF52">
            <v>73.94</v>
          </cell>
          <cell r="AG52">
            <v>2137.06</v>
          </cell>
          <cell r="AH52">
            <v>917.42</v>
          </cell>
          <cell r="AI52">
            <v>213.7</v>
          </cell>
          <cell r="AJ52">
            <v>42.74</v>
          </cell>
          <cell r="AK52">
            <v>0</v>
          </cell>
          <cell r="AL52">
            <v>3470.34</v>
          </cell>
        </row>
        <row r="53">
          <cell r="A53" t="str">
            <v>00848</v>
          </cell>
          <cell r="B53" t="str">
            <v>Rivas Padilla Margarita</v>
          </cell>
          <cell r="C53">
            <v>9999.9</v>
          </cell>
          <cell r="D53">
            <v>6603.04</v>
          </cell>
          <cell r="E53">
            <v>0</v>
          </cell>
          <cell r="F53">
            <v>16602.939999999999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2269.96</v>
          </cell>
          <cell r="M53">
            <v>2269.96</v>
          </cell>
          <cell r="N53">
            <v>469.82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2739.78</v>
          </cell>
          <cell r="AA53">
            <v>13863.16</v>
          </cell>
          <cell r="AB53">
            <v>316</v>
          </cell>
          <cell r="AC53">
            <v>568.78</v>
          </cell>
          <cell r="AD53">
            <v>960.32</v>
          </cell>
          <cell r="AE53">
            <v>361.14</v>
          </cell>
          <cell r="AF53">
            <v>332.06</v>
          </cell>
          <cell r="AG53">
            <v>9028.36</v>
          </cell>
          <cell r="AH53">
            <v>1845.1</v>
          </cell>
          <cell r="AI53">
            <v>902.84</v>
          </cell>
          <cell r="AJ53">
            <v>180.56</v>
          </cell>
          <cell r="AK53">
            <v>0</v>
          </cell>
          <cell r="AL53">
            <v>12650.06</v>
          </cell>
        </row>
        <row r="54">
          <cell r="A54" t="str">
            <v>00849</v>
          </cell>
          <cell r="B54" t="str">
            <v>Chavira Vargas Jose Trinidad</v>
          </cell>
          <cell r="C54">
            <v>6600</v>
          </cell>
          <cell r="D54">
            <v>2105.1</v>
          </cell>
          <cell r="E54">
            <v>0</v>
          </cell>
          <cell r="F54">
            <v>8705.1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714.16</v>
          </cell>
          <cell r="M54">
            <v>714.16</v>
          </cell>
          <cell r="N54">
            <v>237.94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952.1</v>
          </cell>
          <cell r="AA54">
            <v>7753</v>
          </cell>
          <cell r="AB54">
            <v>169.78</v>
          </cell>
          <cell r="AC54">
            <v>305.60000000000002</v>
          </cell>
          <cell r="AD54">
            <v>722.16</v>
          </cell>
          <cell r="AE54">
            <v>194.02</v>
          </cell>
          <cell r="AF54">
            <v>174.1</v>
          </cell>
          <cell r="AG54">
            <v>4850.7</v>
          </cell>
          <cell r="AH54">
            <v>1197.54</v>
          </cell>
          <cell r="AI54">
            <v>485.06</v>
          </cell>
          <cell r="AJ54">
            <v>97.02</v>
          </cell>
          <cell r="AK54">
            <v>0</v>
          </cell>
          <cell r="AL54">
            <v>6998.44</v>
          </cell>
        </row>
        <row r="55">
          <cell r="A55" t="str">
            <v>00850</v>
          </cell>
          <cell r="B55" t="str">
            <v>Becerra Iñiguez Julio Ricardo</v>
          </cell>
          <cell r="C55">
            <v>3696.6</v>
          </cell>
          <cell r="D55">
            <v>0</v>
          </cell>
          <cell r="E55">
            <v>0</v>
          </cell>
          <cell r="F55">
            <v>3696.6</v>
          </cell>
          <cell r="G55">
            <v>0</v>
          </cell>
          <cell r="H55">
            <v>0</v>
          </cell>
          <cell r="I55">
            <v>0</v>
          </cell>
          <cell r="J55">
            <v>-377.42</v>
          </cell>
          <cell r="K55">
            <v>-166.42</v>
          </cell>
          <cell r="L55">
            <v>211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-166.42</v>
          </cell>
          <cell r="AA55">
            <v>3863.02</v>
          </cell>
          <cell r="AB55">
            <v>101.5</v>
          </cell>
          <cell r="AC55">
            <v>182.72</v>
          </cell>
          <cell r="AD55">
            <v>633.20000000000005</v>
          </cell>
          <cell r="AE55">
            <v>85.48</v>
          </cell>
          <cell r="AF55">
            <v>73.94</v>
          </cell>
          <cell r="AG55">
            <v>2137.06</v>
          </cell>
          <cell r="AH55">
            <v>917.42</v>
          </cell>
          <cell r="AI55">
            <v>213.7</v>
          </cell>
          <cell r="AJ55">
            <v>42.74</v>
          </cell>
          <cell r="AK55">
            <v>0</v>
          </cell>
          <cell r="AL55">
            <v>3470.34</v>
          </cell>
        </row>
        <row r="56">
          <cell r="A56" t="str">
            <v>00851</v>
          </cell>
          <cell r="B56" t="str">
            <v>Orozco  Sanchez Aldana Jose Luis</v>
          </cell>
          <cell r="C56">
            <v>9999.9</v>
          </cell>
          <cell r="D56">
            <v>10000.1</v>
          </cell>
          <cell r="E56">
            <v>0</v>
          </cell>
          <cell r="F56">
            <v>20000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2995.56</v>
          </cell>
          <cell r="M56">
            <v>2995.56</v>
          </cell>
          <cell r="N56">
            <v>562.52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3558.08</v>
          </cell>
          <cell r="AA56">
            <v>16441.919999999998</v>
          </cell>
          <cell r="AB56">
            <v>374.46</v>
          </cell>
          <cell r="AC56">
            <v>674.04</v>
          </cell>
          <cell r="AD56">
            <v>1055.52</v>
          </cell>
          <cell r="AE56">
            <v>427.96</v>
          </cell>
          <cell r="AF56">
            <v>400</v>
          </cell>
          <cell r="AG56">
            <v>10699.04</v>
          </cell>
          <cell r="AH56">
            <v>2104.02</v>
          </cell>
          <cell r="AI56">
            <v>1069.9000000000001</v>
          </cell>
          <cell r="AJ56">
            <v>213.98</v>
          </cell>
          <cell r="AK56">
            <v>0</v>
          </cell>
          <cell r="AL56">
            <v>14914.9</v>
          </cell>
        </row>
        <row r="57">
          <cell r="A57" t="str">
            <v>00852</v>
          </cell>
          <cell r="B57" t="str">
            <v>Ruiz Esparza Hermosillo Hugo Rene</v>
          </cell>
          <cell r="C57">
            <v>9999.9</v>
          </cell>
          <cell r="D57">
            <v>7429.58</v>
          </cell>
          <cell r="E57">
            <v>0</v>
          </cell>
          <cell r="F57">
            <v>17429.48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2446.5</v>
          </cell>
          <cell r="M57">
            <v>2446.5</v>
          </cell>
          <cell r="N57">
            <v>492.36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2938.86</v>
          </cell>
          <cell r="AA57">
            <v>14490.62</v>
          </cell>
          <cell r="AB57">
            <v>330.22</v>
          </cell>
          <cell r="AC57">
            <v>594.4</v>
          </cell>
          <cell r="AD57">
            <v>983.48</v>
          </cell>
          <cell r="AE57">
            <v>377.4</v>
          </cell>
          <cell r="AF57">
            <v>348.58</v>
          </cell>
          <cell r="AG57">
            <v>9434.86</v>
          </cell>
          <cell r="AH57">
            <v>1908.1</v>
          </cell>
          <cell r="AI57">
            <v>943.48</v>
          </cell>
          <cell r="AJ57">
            <v>188.7</v>
          </cell>
          <cell r="AK57">
            <v>0</v>
          </cell>
          <cell r="AL57">
            <v>13201.12</v>
          </cell>
        </row>
        <row r="58">
          <cell r="A58" t="str">
            <v>00853</v>
          </cell>
          <cell r="B58" t="str">
            <v>Ayala Rodriguez Eliazer</v>
          </cell>
          <cell r="C58">
            <v>9999.9</v>
          </cell>
          <cell r="D58">
            <v>10000.1</v>
          </cell>
          <cell r="E58">
            <v>0</v>
          </cell>
          <cell r="F58">
            <v>20000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2995.56</v>
          </cell>
          <cell r="M58">
            <v>2995.56</v>
          </cell>
          <cell r="N58">
            <v>562.52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3558.08</v>
          </cell>
          <cell r="AA58">
            <v>16441.919999999998</v>
          </cell>
          <cell r="AB58">
            <v>374.46</v>
          </cell>
          <cell r="AC58">
            <v>674.04</v>
          </cell>
          <cell r="AD58">
            <v>1055.52</v>
          </cell>
          <cell r="AE58">
            <v>427.96</v>
          </cell>
          <cell r="AF58">
            <v>400</v>
          </cell>
          <cell r="AG58">
            <v>10699.04</v>
          </cell>
          <cell r="AH58">
            <v>2104.02</v>
          </cell>
          <cell r="AI58">
            <v>1069.9000000000001</v>
          </cell>
          <cell r="AJ58">
            <v>213.98</v>
          </cell>
          <cell r="AK58">
            <v>0</v>
          </cell>
          <cell r="AL58">
            <v>14914.9</v>
          </cell>
        </row>
        <row r="59">
          <cell r="A59" t="str">
            <v>00855</v>
          </cell>
          <cell r="B59" t="str">
            <v>Luna Medrano Cesar Alejandro</v>
          </cell>
          <cell r="C59">
            <v>7500</v>
          </cell>
          <cell r="D59">
            <v>3631.58</v>
          </cell>
          <cell r="E59">
            <v>0</v>
          </cell>
          <cell r="F59">
            <v>11131.58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1134.95</v>
          </cell>
          <cell r="M59">
            <v>1134.95</v>
          </cell>
          <cell r="N59">
            <v>274.74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1409.69</v>
          </cell>
          <cell r="AA59">
            <v>9721.89</v>
          </cell>
          <cell r="AB59">
            <v>192.98</v>
          </cell>
          <cell r="AC59">
            <v>347.38</v>
          </cell>
          <cell r="AD59">
            <v>760</v>
          </cell>
          <cell r="AE59">
            <v>220.56</v>
          </cell>
          <cell r="AF59">
            <v>222.64</v>
          </cell>
          <cell r="AG59">
            <v>5513.84</v>
          </cell>
          <cell r="AH59">
            <v>1300.3599999999999</v>
          </cell>
          <cell r="AI59">
            <v>551.38</v>
          </cell>
          <cell r="AJ59">
            <v>110.28</v>
          </cell>
          <cell r="AK59">
            <v>0</v>
          </cell>
          <cell r="AL59">
            <v>7919.06</v>
          </cell>
        </row>
        <row r="60">
          <cell r="A60" t="str">
            <v>00856</v>
          </cell>
          <cell r="B60" t="str">
            <v>Iñiguez Ibarra Gustavo</v>
          </cell>
          <cell r="C60">
            <v>9990</v>
          </cell>
          <cell r="D60">
            <v>1120.74</v>
          </cell>
          <cell r="E60">
            <v>0</v>
          </cell>
          <cell r="F60">
            <v>11110.74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1122.32</v>
          </cell>
          <cell r="M60">
            <v>1122.32</v>
          </cell>
          <cell r="N60">
            <v>319.83999999999997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1442.16</v>
          </cell>
          <cell r="AA60">
            <v>9668.58</v>
          </cell>
          <cell r="AB60">
            <v>221.42</v>
          </cell>
          <cell r="AC60">
            <v>398.56</v>
          </cell>
          <cell r="AD60">
            <v>806.28</v>
          </cell>
          <cell r="AE60">
            <v>253.06</v>
          </cell>
          <cell r="AF60">
            <v>222.22</v>
          </cell>
          <cell r="AG60">
            <v>6326.4</v>
          </cell>
          <cell r="AH60">
            <v>1426.26</v>
          </cell>
          <cell r="AI60">
            <v>632.64</v>
          </cell>
          <cell r="AJ60">
            <v>126.52</v>
          </cell>
          <cell r="AK60">
            <v>0</v>
          </cell>
          <cell r="AL60">
            <v>8987.1</v>
          </cell>
        </row>
        <row r="61">
          <cell r="A61" t="str">
            <v>00857</v>
          </cell>
          <cell r="B61" t="str">
            <v>Delgado Valenzuela Roberto</v>
          </cell>
          <cell r="C61">
            <v>5334.6</v>
          </cell>
          <cell r="D61">
            <v>0</v>
          </cell>
          <cell r="E61">
            <v>0</v>
          </cell>
          <cell r="F61">
            <v>5334.6</v>
          </cell>
          <cell r="G61">
            <v>0</v>
          </cell>
          <cell r="H61">
            <v>0</v>
          </cell>
          <cell r="I61">
            <v>0</v>
          </cell>
          <cell r="J61">
            <v>-290.76</v>
          </cell>
          <cell r="K61">
            <v>0</v>
          </cell>
          <cell r="L61">
            <v>337.74</v>
          </cell>
          <cell r="M61">
            <v>46.98</v>
          </cell>
          <cell r="N61">
            <v>146.5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193.48</v>
          </cell>
          <cell r="AA61">
            <v>5141.12</v>
          </cell>
          <cell r="AB61">
            <v>107.94</v>
          </cell>
          <cell r="AC61">
            <v>194.3</v>
          </cell>
          <cell r="AD61">
            <v>639.64</v>
          </cell>
          <cell r="AE61">
            <v>123.36</v>
          </cell>
          <cell r="AF61">
            <v>106.7</v>
          </cell>
          <cell r="AG61">
            <v>3084</v>
          </cell>
          <cell r="AH61">
            <v>941.88</v>
          </cell>
          <cell r="AI61">
            <v>308.39999999999998</v>
          </cell>
          <cell r="AJ61">
            <v>61.68</v>
          </cell>
          <cell r="AK61">
            <v>0</v>
          </cell>
          <cell r="AL61">
            <v>4626.0200000000004</v>
          </cell>
        </row>
        <row r="62">
          <cell r="A62" t="str">
            <v>00858</v>
          </cell>
          <cell r="B62" t="str">
            <v>Chavez Mora Jesus Armando</v>
          </cell>
          <cell r="C62">
            <v>6000</v>
          </cell>
          <cell r="D62">
            <v>2139.6999999999998</v>
          </cell>
          <cell r="E62">
            <v>0</v>
          </cell>
          <cell r="F62">
            <v>8139.7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642.94000000000005</v>
          </cell>
          <cell r="M62">
            <v>642.94000000000005</v>
          </cell>
          <cell r="N62">
            <v>219.62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862.56</v>
          </cell>
          <cell r="AA62">
            <v>7277.14</v>
          </cell>
          <cell r="AB62">
            <v>158.22</v>
          </cell>
          <cell r="AC62">
            <v>284.82</v>
          </cell>
          <cell r="AD62">
            <v>703.38</v>
          </cell>
          <cell r="AE62">
            <v>180.84</v>
          </cell>
          <cell r="AF62">
            <v>162.80000000000001</v>
          </cell>
          <cell r="AG62">
            <v>4520.84</v>
          </cell>
          <cell r="AH62">
            <v>1146.42</v>
          </cell>
          <cell r="AI62">
            <v>452.08</v>
          </cell>
          <cell r="AJ62">
            <v>90.42</v>
          </cell>
          <cell r="AK62">
            <v>0</v>
          </cell>
          <cell r="AL62">
            <v>6553.4</v>
          </cell>
        </row>
        <row r="63">
          <cell r="A63" t="str">
            <v>00859</v>
          </cell>
          <cell r="B63" t="str">
            <v>Cisneros Gabriel Juan Fernando</v>
          </cell>
          <cell r="C63">
            <v>6000</v>
          </cell>
          <cell r="D63">
            <v>2139.6999999999998</v>
          </cell>
          <cell r="E63">
            <v>0</v>
          </cell>
          <cell r="F63">
            <v>8139.7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642.94000000000005</v>
          </cell>
          <cell r="M63">
            <v>642.94000000000005</v>
          </cell>
          <cell r="N63">
            <v>219.62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862.56</v>
          </cell>
          <cell r="AA63">
            <v>7277.14</v>
          </cell>
          <cell r="AB63">
            <v>158.22</v>
          </cell>
          <cell r="AC63">
            <v>284.82</v>
          </cell>
          <cell r="AD63">
            <v>703.38</v>
          </cell>
          <cell r="AE63">
            <v>180.84</v>
          </cell>
          <cell r="AF63">
            <v>162.80000000000001</v>
          </cell>
          <cell r="AG63">
            <v>4520.84</v>
          </cell>
          <cell r="AH63">
            <v>1146.42</v>
          </cell>
          <cell r="AI63">
            <v>452.08</v>
          </cell>
          <cell r="AJ63">
            <v>90.42</v>
          </cell>
          <cell r="AK63">
            <v>0</v>
          </cell>
          <cell r="AL63">
            <v>6553.4</v>
          </cell>
        </row>
        <row r="64">
          <cell r="A64" t="str">
            <v>00860</v>
          </cell>
          <cell r="B64" t="str">
            <v>De La Torre Gonzalez Juan Carlos</v>
          </cell>
          <cell r="C64">
            <v>9999.9</v>
          </cell>
          <cell r="D64">
            <v>7429.58</v>
          </cell>
          <cell r="E64">
            <v>0</v>
          </cell>
          <cell r="F64">
            <v>17429.48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2446.5</v>
          </cell>
          <cell r="M64">
            <v>2446.5</v>
          </cell>
          <cell r="N64">
            <v>580.28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3026.78</v>
          </cell>
          <cell r="AA64">
            <v>14402.7</v>
          </cell>
          <cell r="AB64">
            <v>385.66</v>
          </cell>
          <cell r="AC64">
            <v>694.2</v>
          </cell>
          <cell r="AD64">
            <v>1073.76</v>
          </cell>
          <cell r="AE64">
            <v>440.76</v>
          </cell>
          <cell r="AF64">
            <v>348.58</v>
          </cell>
          <cell r="AG64">
            <v>11019</v>
          </cell>
          <cell r="AH64">
            <v>2153.62</v>
          </cell>
          <cell r="AI64">
            <v>1101.9000000000001</v>
          </cell>
          <cell r="AJ64">
            <v>220.38</v>
          </cell>
          <cell r="AK64">
            <v>0</v>
          </cell>
          <cell r="AL64">
            <v>15284.24</v>
          </cell>
        </row>
        <row r="65">
          <cell r="A65" t="str">
            <v>00861</v>
          </cell>
          <cell r="B65" t="str">
            <v>Cuellar Hernandez Rocio Elizabeth</v>
          </cell>
          <cell r="C65">
            <v>2957.28</v>
          </cell>
          <cell r="D65">
            <v>0</v>
          </cell>
          <cell r="E65">
            <v>0</v>
          </cell>
          <cell r="F65">
            <v>2957.28</v>
          </cell>
          <cell r="G65">
            <v>0</v>
          </cell>
          <cell r="H65">
            <v>0</v>
          </cell>
          <cell r="I65">
            <v>0</v>
          </cell>
          <cell r="J65">
            <v>-401.26</v>
          </cell>
          <cell r="K65">
            <v>-237.58</v>
          </cell>
          <cell r="L65">
            <v>163.69999999999999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-237.58</v>
          </cell>
          <cell r="AA65">
            <v>3194.86</v>
          </cell>
          <cell r="AB65">
            <v>77.819999999999993</v>
          </cell>
          <cell r="AC65">
            <v>140.09</v>
          </cell>
          <cell r="AD65">
            <v>633.20000000000005</v>
          </cell>
          <cell r="AE65">
            <v>65.53</v>
          </cell>
          <cell r="AF65">
            <v>59.14</v>
          </cell>
          <cell r="AG65">
            <v>1638.41</v>
          </cell>
          <cell r="AH65">
            <v>851.11</v>
          </cell>
          <cell r="AI65">
            <v>163.84</v>
          </cell>
          <cell r="AJ65">
            <v>32.770000000000003</v>
          </cell>
          <cell r="AK65">
            <v>0</v>
          </cell>
          <cell r="AL65">
            <v>2810.8</v>
          </cell>
        </row>
        <row r="66">
          <cell r="A66" t="str">
            <v>00862</v>
          </cell>
          <cell r="B66" t="str">
            <v>Ortiz Gallardo Yuri Ernestina</v>
          </cell>
          <cell r="C66">
            <v>2957.28</v>
          </cell>
          <cell r="D66">
            <v>0</v>
          </cell>
          <cell r="E66">
            <v>0</v>
          </cell>
          <cell r="F66">
            <v>2957.28</v>
          </cell>
          <cell r="G66">
            <v>0</v>
          </cell>
          <cell r="H66">
            <v>0</v>
          </cell>
          <cell r="I66">
            <v>0</v>
          </cell>
          <cell r="J66">
            <v>-401.26</v>
          </cell>
          <cell r="K66">
            <v>-237.58</v>
          </cell>
          <cell r="L66">
            <v>163.69999999999999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-237.58</v>
          </cell>
          <cell r="AA66">
            <v>3194.86</v>
          </cell>
          <cell r="AB66">
            <v>77.819999999999993</v>
          </cell>
          <cell r="AC66">
            <v>140.09</v>
          </cell>
          <cell r="AD66">
            <v>633.20000000000005</v>
          </cell>
          <cell r="AE66">
            <v>65.53</v>
          </cell>
          <cell r="AF66">
            <v>59.14</v>
          </cell>
          <cell r="AG66">
            <v>1638.41</v>
          </cell>
          <cell r="AH66">
            <v>851.11</v>
          </cell>
          <cell r="AI66">
            <v>163.84</v>
          </cell>
          <cell r="AJ66">
            <v>32.770000000000003</v>
          </cell>
          <cell r="AK66">
            <v>0</v>
          </cell>
          <cell r="AL66">
            <v>2810.8</v>
          </cell>
        </row>
        <row r="67">
          <cell r="A67" t="str">
            <v>00863</v>
          </cell>
          <cell r="B67" t="str">
            <v>Larios Calvario Manuel</v>
          </cell>
          <cell r="C67">
            <v>6999.9</v>
          </cell>
          <cell r="D67">
            <v>1476.42</v>
          </cell>
          <cell r="E67">
            <v>0</v>
          </cell>
          <cell r="F67">
            <v>8476.32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679.56</v>
          </cell>
          <cell r="M67">
            <v>679.56</v>
          </cell>
          <cell r="N67">
            <v>233.6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913.16</v>
          </cell>
          <cell r="AA67">
            <v>7563.16</v>
          </cell>
          <cell r="AB67">
            <v>167.04</v>
          </cell>
          <cell r="AC67">
            <v>300.68</v>
          </cell>
          <cell r="AD67">
            <v>717.72</v>
          </cell>
          <cell r="AE67">
            <v>190.9</v>
          </cell>
          <cell r="AF67">
            <v>169.52</v>
          </cell>
          <cell r="AG67">
            <v>4772.7</v>
          </cell>
          <cell r="AH67">
            <v>1185.44</v>
          </cell>
          <cell r="AI67">
            <v>477.26</v>
          </cell>
          <cell r="AJ67">
            <v>95.46</v>
          </cell>
          <cell r="AK67">
            <v>0</v>
          </cell>
          <cell r="AL67">
            <v>6891.28</v>
          </cell>
        </row>
        <row r="68">
          <cell r="A68" t="str">
            <v>00864</v>
          </cell>
          <cell r="B68" t="str">
            <v>Gonzalez Ramirez Miriam Noemi</v>
          </cell>
          <cell r="C68">
            <v>6000</v>
          </cell>
          <cell r="D68">
            <v>2139.6999999999998</v>
          </cell>
          <cell r="E68">
            <v>0</v>
          </cell>
          <cell r="F68">
            <v>8139.7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642.94000000000005</v>
          </cell>
          <cell r="M68">
            <v>642.94000000000005</v>
          </cell>
          <cell r="N68">
            <v>219.62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862.56</v>
          </cell>
          <cell r="AA68">
            <v>7277.14</v>
          </cell>
          <cell r="AB68">
            <v>158.22</v>
          </cell>
          <cell r="AC68">
            <v>284.82</v>
          </cell>
          <cell r="AD68">
            <v>703.38</v>
          </cell>
          <cell r="AE68">
            <v>180.84</v>
          </cell>
          <cell r="AF68">
            <v>162.80000000000001</v>
          </cell>
          <cell r="AG68">
            <v>4520.84</v>
          </cell>
          <cell r="AH68">
            <v>1146.42</v>
          </cell>
          <cell r="AI68">
            <v>452.08</v>
          </cell>
          <cell r="AJ68">
            <v>90.42</v>
          </cell>
          <cell r="AK68">
            <v>0</v>
          </cell>
          <cell r="AL68">
            <v>6553.4</v>
          </cell>
        </row>
        <row r="69">
          <cell r="A69" t="str">
            <v>00865</v>
          </cell>
          <cell r="B69" t="str">
            <v>Guerrero Torres Edgar Emmanuel</v>
          </cell>
          <cell r="C69">
            <v>9999.9</v>
          </cell>
          <cell r="D69">
            <v>7429.58</v>
          </cell>
          <cell r="E69">
            <v>0</v>
          </cell>
          <cell r="F69">
            <v>17429.48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2446.5</v>
          </cell>
          <cell r="M69">
            <v>2446.5</v>
          </cell>
          <cell r="N69">
            <v>492.36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2938.86</v>
          </cell>
          <cell r="AA69">
            <v>14490.62</v>
          </cell>
          <cell r="AB69">
            <v>330.22</v>
          </cell>
          <cell r="AC69">
            <v>594.4</v>
          </cell>
          <cell r="AD69">
            <v>983.48</v>
          </cell>
          <cell r="AE69">
            <v>377.4</v>
          </cell>
          <cell r="AF69">
            <v>348.58</v>
          </cell>
          <cell r="AG69">
            <v>9434.86</v>
          </cell>
          <cell r="AH69">
            <v>1908.1</v>
          </cell>
          <cell r="AI69">
            <v>943.48</v>
          </cell>
          <cell r="AJ69">
            <v>188.7</v>
          </cell>
          <cell r="AK69">
            <v>0</v>
          </cell>
          <cell r="AL69">
            <v>13201.12</v>
          </cell>
        </row>
        <row r="70">
          <cell r="A70" t="str">
            <v>00866</v>
          </cell>
          <cell r="B70" t="str">
            <v>Enriquez Sierra Juan Pablo</v>
          </cell>
          <cell r="C70">
            <v>9999.9</v>
          </cell>
          <cell r="D70">
            <v>7429.58</v>
          </cell>
          <cell r="E70">
            <v>0</v>
          </cell>
          <cell r="F70">
            <v>17429.48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2446.5</v>
          </cell>
          <cell r="M70">
            <v>2446.5</v>
          </cell>
          <cell r="N70">
            <v>492.36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2938.86</v>
          </cell>
          <cell r="AA70">
            <v>14490.62</v>
          </cell>
          <cell r="AB70">
            <v>330.22</v>
          </cell>
          <cell r="AC70">
            <v>594.4</v>
          </cell>
          <cell r="AD70">
            <v>983.48</v>
          </cell>
          <cell r="AE70">
            <v>377.4</v>
          </cell>
          <cell r="AF70">
            <v>348.58</v>
          </cell>
          <cell r="AG70">
            <v>9434.86</v>
          </cell>
          <cell r="AH70">
            <v>1908.1</v>
          </cell>
          <cell r="AI70">
            <v>943.48</v>
          </cell>
          <cell r="AJ70">
            <v>188.7</v>
          </cell>
          <cell r="AK70">
            <v>0</v>
          </cell>
          <cell r="AL70">
            <v>13201.12</v>
          </cell>
        </row>
        <row r="71">
          <cell r="A71" t="str">
            <v>00868</v>
          </cell>
          <cell r="B71" t="str">
            <v>Lopez Samano Claudia</v>
          </cell>
          <cell r="C71">
            <v>6000</v>
          </cell>
          <cell r="D71">
            <v>2139.6999999999998</v>
          </cell>
          <cell r="E71">
            <v>0</v>
          </cell>
          <cell r="F71">
            <v>8139.7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642.94000000000005</v>
          </cell>
          <cell r="M71">
            <v>642.94000000000005</v>
          </cell>
          <cell r="N71">
            <v>219.62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862.56</v>
          </cell>
          <cell r="AA71">
            <v>7277.14</v>
          </cell>
          <cell r="AB71">
            <v>158.22</v>
          </cell>
          <cell r="AC71">
            <v>284.82</v>
          </cell>
          <cell r="AD71">
            <v>703.38</v>
          </cell>
          <cell r="AE71">
            <v>180.84</v>
          </cell>
          <cell r="AF71">
            <v>162.80000000000001</v>
          </cell>
          <cell r="AG71">
            <v>4520.84</v>
          </cell>
          <cell r="AH71">
            <v>1146.42</v>
          </cell>
          <cell r="AI71">
            <v>452.08</v>
          </cell>
          <cell r="AJ71">
            <v>90.42</v>
          </cell>
          <cell r="AK71">
            <v>0</v>
          </cell>
          <cell r="AL71">
            <v>6553.4</v>
          </cell>
        </row>
        <row r="72">
          <cell r="A72" t="str">
            <v>00869</v>
          </cell>
          <cell r="B72" t="str">
            <v>Resendiz Mora Martha Dolores</v>
          </cell>
          <cell r="C72">
            <v>9999.9</v>
          </cell>
          <cell r="D72">
            <v>13787.66</v>
          </cell>
          <cell r="E72">
            <v>0</v>
          </cell>
          <cell r="F72">
            <v>23787.56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3804.58</v>
          </cell>
          <cell r="M72">
            <v>3804.58</v>
          </cell>
          <cell r="N72">
            <v>665.9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4470.4799999999996</v>
          </cell>
          <cell r="AA72">
            <v>19317.080000000002</v>
          </cell>
          <cell r="AB72">
            <v>439.66</v>
          </cell>
          <cell r="AC72">
            <v>791.4</v>
          </cell>
          <cell r="AD72">
            <v>1161.7</v>
          </cell>
          <cell r="AE72">
            <v>502.48</v>
          </cell>
          <cell r="AF72">
            <v>475.76</v>
          </cell>
          <cell r="AG72">
            <v>12561.76</v>
          </cell>
          <cell r="AH72">
            <v>2392.7600000000002</v>
          </cell>
          <cell r="AI72">
            <v>1256.18</v>
          </cell>
          <cell r="AJ72">
            <v>251.24</v>
          </cell>
          <cell r="AK72">
            <v>0</v>
          </cell>
          <cell r="AL72">
            <v>17440.18</v>
          </cell>
        </row>
        <row r="73">
          <cell r="A73" t="str">
            <v>00870</v>
          </cell>
          <cell r="B73" t="str">
            <v>Gil Medina Miriam Elyada</v>
          </cell>
          <cell r="C73">
            <v>9999.9</v>
          </cell>
          <cell r="D73">
            <v>13787.66</v>
          </cell>
          <cell r="E73">
            <v>0</v>
          </cell>
          <cell r="F73">
            <v>23787.56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3804.58</v>
          </cell>
          <cell r="M73">
            <v>3804.58</v>
          </cell>
          <cell r="N73">
            <v>665.9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4470.4799999999996</v>
          </cell>
          <cell r="AA73">
            <v>19317.080000000002</v>
          </cell>
          <cell r="AB73">
            <v>439.66</v>
          </cell>
          <cell r="AC73">
            <v>791.4</v>
          </cell>
          <cell r="AD73">
            <v>1161.7</v>
          </cell>
          <cell r="AE73">
            <v>502.48</v>
          </cell>
          <cell r="AF73">
            <v>475.76</v>
          </cell>
          <cell r="AG73">
            <v>12561.76</v>
          </cell>
          <cell r="AH73">
            <v>2392.7600000000002</v>
          </cell>
          <cell r="AI73">
            <v>1256.18</v>
          </cell>
          <cell r="AJ73">
            <v>251.24</v>
          </cell>
          <cell r="AK73">
            <v>0</v>
          </cell>
          <cell r="AL73">
            <v>17440.18</v>
          </cell>
        </row>
        <row r="74">
          <cell r="A74" t="str">
            <v>00871</v>
          </cell>
          <cell r="B74" t="str">
            <v>Gonzalez Vizcaino Maria Lucia</v>
          </cell>
          <cell r="C74">
            <v>9999.9</v>
          </cell>
          <cell r="D74">
            <v>1110.8399999999999</v>
          </cell>
          <cell r="E74">
            <v>0</v>
          </cell>
          <cell r="F74">
            <v>11110.74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1122.32</v>
          </cell>
          <cell r="M74">
            <v>1122.32</v>
          </cell>
          <cell r="N74">
            <v>319.89999999999998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1442.22</v>
          </cell>
          <cell r="AA74">
            <v>9668.52</v>
          </cell>
          <cell r="AB74">
            <v>221.46</v>
          </cell>
          <cell r="AC74">
            <v>398.62</v>
          </cell>
          <cell r="AD74">
            <v>806.34</v>
          </cell>
          <cell r="AE74">
            <v>253.1</v>
          </cell>
          <cell r="AF74">
            <v>222.22</v>
          </cell>
          <cell r="AG74">
            <v>6327.3</v>
          </cell>
          <cell r="AH74">
            <v>1426.42</v>
          </cell>
          <cell r="AI74">
            <v>632.74</v>
          </cell>
          <cell r="AJ74">
            <v>126.54</v>
          </cell>
          <cell r="AK74">
            <v>0</v>
          </cell>
          <cell r="AL74">
            <v>8988.32</v>
          </cell>
        </row>
        <row r="75">
          <cell r="A75" t="str">
            <v>00873</v>
          </cell>
          <cell r="B75" t="str">
            <v>Gonzalez Real  Blanca Lucero</v>
          </cell>
          <cell r="C75">
            <v>3696.6</v>
          </cell>
          <cell r="D75">
            <v>594</v>
          </cell>
          <cell r="E75">
            <v>0</v>
          </cell>
          <cell r="F75">
            <v>4290.6000000000004</v>
          </cell>
          <cell r="G75">
            <v>0</v>
          </cell>
          <cell r="H75">
            <v>0</v>
          </cell>
          <cell r="I75">
            <v>0</v>
          </cell>
          <cell r="J75">
            <v>-377.42</v>
          </cell>
          <cell r="K75">
            <v>-128.4</v>
          </cell>
          <cell r="L75">
            <v>249.02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-128.4</v>
          </cell>
          <cell r="AA75">
            <v>4419</v>
          </cell>
          <cell r="AB75">
            <v>115.38</v>
          </cell>
          <cell r="AC75">
            <v>207.68</v>
          </cell>
          <cell r="AD75">
            <v>647.08000000000004</v>
          </cell>
          <cell r="AE75">
            <v>97.16</v>
          </cell>
          <cell r="AF75">
            <v>85.82</v>
          </cell>
          <cell r="AG75">
            <v>2429.1</v>
          </cell>
          <cell r="AH75">
            <v>970.14</v>
          </cell>
          <cell r="AI75">
            <v>242.9</v>
          </cell>
          <cell r="AJ75">
            <v>48.58</v>
          </cell>
          <cell r="AK75">
            <v>0</v>
          </cell>
          <cell r="AL75">
            <v>3873.7</v>
          </cell>
        </row>
        <row r="76">
          <cell r="A76" t="str">
            <v>00874</v>
          </cell>
          <cell r="B76" t="str">
            <v>Camiruaga Lopez Monica Del Carmen</v>
          </cell>
          <cell r="C76">
            <v>6000</v>
          </cell>
          <cell r="D76">
            <v>2705.1</v>
          </cell>
          <cell r="E76">
            <v>0</v>
          </cell>
          <cell r="F76">
            <v>8705.1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714.16</v>
          </cell>
          <cell r="M76">
            <v>714.16</v>
          </cell>
          <cell r="N76">
            <v>235.08</v>
          </cell>
          <cell r="O76">
            <v>0</v>
          </cell>
          <cell r="P76">
            <v>2500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3449.24</v>
          </cell>
          <cell r="AA76">
            <v>5255.86</v>
          </cell>
          <cell r="AB76">
            <v>167.96</v>
          </cell>
          <cell r="AC76">
            <v>302.33999999999997</v>
          </cell>
          <cell r="AD76">
            <v>719.22</v>
          </cell>
          <cell r="AE76">
            <v>191.96</v>
          </cell>
          <cell r="AF76">
            <v>174.1</v>
          </cell>
          <cell r="AG76">
            <v>4798.9399999999996</v>
          </cell>
          <cell r="AH76">
            <v>1189.52</v>
          </cell>
          <cell r="AI76">
            <v>479.9</v>
          </cell>
          <cell r="AJ76">
            <v>95.98</v>
          </cell>
          <cell r="AK76">
            <v>0</v>
          </cell>
          <cell r="AL76">
            <v>6930.4</v>
          </cell>
        </row>
        <row r="77">
          <cell r="A77" t="str">
            <v>00875</v>
          </cell>
          <cell r="B77" t="str">
            <v>Sanchez Parrilla Daniel Trinidad</v>
          </cell>
          <cell r="C77">
            <v>6000</v>
          </cell>
          <cell r="D77">
            <v>2000</v>
          </cell>
          <cell r="E77">
            <v>0</v>
          </cell>
          <cell r="F77">
            <v>8000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627.74</v>
          </cell>
          <cell r="M77">
            <v>627.74</v>
          </cell>
          <cell r="N77">
            <v>215.84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843.58</v>
          </cell>
          <cell r="AA77">
            <v>7156.42</v>
          </cell>
          <cell r="AB77">
            <v>155.82</v>
          </cell>
          <cell r="AC77">
            <v>280.48</v>
          </cell>
          <cell r="AD77">
            <v>699.48</v>
          </cell>
          <cell r="AE77">
            <v>178.08</v>
          </cell>
          <cell r="AF77">
            <v>160</v>
          </cell>
          <cell r="AG77">
            <v>4452.1400000000003</v>
          </cell>
          <cell r="AH77">
            <v>1135.78</v>
          </cell>
          <cell r="AI77">
            <v>445.22</v>
          </cell>
          <cell r="AJ77">
            <v>89.04</v>
          </cell>
          <cell r="AK77">
            <v>0</v>
          </cell>
          <cell r="AL77">
            <v>6460.26</v>
          </cell>
        </row>
        <row r="78">
          <cell r="A78" t="str">
            <v>00876</v>
          </cell>
          <cell r="B78" t="str">
            <v>Perez Palacios Jorge Antonio</v>
          </cell>
          <cell r="C78">
            <v>6000</v>
          </cell>
          <cell r="D78">
            <v>2000</v>
          </cell>
          <cell r="E78">
            <v>0</v>
          </cell>
          <cell r="F78">
            <v>8000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627.74</v>
          </cell>
          <cell r="M78">
            <v>627.74</v>
          </cell>
          <cell r="N78">
            <v>215.84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843.58</v>
          </cell>
          <cell r="AA78">
            <v>7156.42</v>
          </cell>
          <cell r="AB78">
            <v>155.82</v>
          </cell>
          <cell r="AC78">
            <v>280.48</v>
          </cell>
          <cell r="AD78">
            <v>699.48</v>
          </cell>
          <cell r="AE78">
            <v>178.08</v>
          </cell>
          <cell r="AF78">
            <v>160</v>
          </cell>
          <cell r="AG78">
            <v>4452.1400000000003</v>
          </cell>
          <cell r="AH78">
            <v>1135.78</v>
          </cell>
          <cell r="AI78">
            <v>445.22</v>
          </cell>
          <cell r="AJ78">
            <v>89.04</v>
          </cell>
          <cell r="AK78">
            <v>0</v>
          </cell>
          <cell r="AL78">
            <v>6460.26</v>
          </cell>
        </row>
        <row r="79">
          <cell r="A79" t="str">
            <v>00878</v>
          </cell>
          <cell r="B79" t="str">
            <v>Tovar Covarrubias Brianda Jackeline</v>
          </cell>
          <cell r="C79">
            <v>6378</v>
          </cell>
          <cell r="D79">
            <v>0</v>
          </cell>
          <cell r="E79">
            <v>0</v>
          </cell>
          <cell r="F79">
            <v>6378</v>
          </cell>
          <cell r="G79">
            <v>0</v>
          </cell>
          <cell r="H79">
            <v>0</v>
          </cell>
          <cell r="I79">
            <v>0</v>
          </cell>
          <cell r="J79">
            <v>-250.2</v>
          </cell>
          <cell r="K79">
            <v>0</v>
          </cell>
          <cell r="L79">
            <v>451.26</v>
          </cell>
          <cell r="M79">
            <v>201.06</v>
          </cell>
          <cell r="N79">
            <v>175.14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376.2</v>
          </cell>
          <cell r="AA79">
            <v>6001.8</v>
          </cell>
          <cell r="AB79">
            <v>129.04</v>
          </cell>
          <cell r="AC79">
            <v>232.28</v>
          </cell>
          <cell r="AD79">
            <v>660.74</v>
          </cell>
          <cell r="AE79">
            <v>147.47999999999999</v>
          </cell>
          <cell r="AF79">
            <v>127.56</v>
          </cell>
          <cell r="AG79">
            <v>3687.12</v>
          </cell>
          <cell r="AH79">
            <v>1022.06</v>
          </cell>
          <cell r="AI79">
            <v>368.72</v>
          </cell>
          <cell r="AJ79">
            <v>73.739999999999995</v>
          </cell>
          <cell r="AK79">
            <v>0</v>
          </cell>
          <cell r="AL79">
            <v>5426.68</v>
          </cell>
        </row>
        <row r="80">
          <cell r="A80" t="str">
            <v>00879</v>
          </cell>
          <cell r="B80" t="str">
            <v>Santana Aguilar Maria Felix</v>
          </cell>
          <cell r="C80">
            <v>7500</v>
          </cell>
          <cell r="D80">
            <v>2395.58</v>
          </cell>
          <cell r="E80">
            <v>0</v>
          </cell>
          <cell r="F80">
            <v>9895.58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904.62</v>
          </cell>
          <cell r="M80">
            <v>904.62</v>
          </cell>
          <cell r="N80">
            <v>274.74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1179.3599999999999</v>
          </cell>
          <cell r="AA80">
            <v>8716.2199999999993</v>
          </cell>
          <cell r="AB80">
            <v>192.98</v>
          </cell>
          <cell r="AC80">
            <v>347.38</v>
          </cell>
          <cell r="AD80">
            <v>760</v>
          </cell>
          <cell r="AE80">
            <v>220.56</v>
          </cell>
          <cell r="AF80">
            <v>197.92</v>
          </cell>
          <cell r="AG80">
            <v>5513.84</v>
          </cell>
          <cell r="AH80">
            <v>1300.3599999999999</v>
          </cell>
          <cell r="AI80">
            <v>551.38</v>
          </cell>
          <cell r="AJ80">
            <v>110.28</v>
          </cell>
          <cell r="AK80">
            <v>0</v>
          </cell>
          <cell r="AL80">
            <v>7894.34</v>
          </cell>
        </row>
        <row r="81">
          <cell r="A81" t="str">
            <v>00880</v>
          </cell>
          <cell r="B81" t="str">
            <v>Macias Lopez Roberto</v>
          </cell>
          <cell r="C81">
            <v>4458</v>
          </cell>
          <cell r="D81">
            <v>1860</v>
          </cell>
          <cell r="E81">
            <v>0</v>
          </cell>
          <cell r="F81">
            <v>6318</v>
          </cell>
          <cell r="G81">
            <v>0</v>
          </cell>
          <cell r="H81">
            <v>0</v>
          </cell>
          <cell r="I81">
            <v>0</v>
          </cell>
          <cell r="J81">
            <v>-250.2</v>
          </cell>
          <cell r="K81">
            <v>0</v>
          </cell>
          <cell r="L81">
            <v>444.74</v>
          </cell>
          <cell r="M81">
            <v>194.54</v>
          </cell>
          <cell r="N81">
            <v>122.4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316.94</v>
          </cell>
          <cell r="AA81">
            <v>6001.06</v>
          </cell>
          <cell r="AB81">
            <v>90.2</v>
          </cell>
          <cell r="AC81">
            <v>162.36000000000001</v>
          </cell>
          <cell r="AD81">
            <v>621.9</v>
          </cell>
          <cell r="AE81">
            <v>103.08</v>
          </cell>
          <cell r="AF81">
            <v>126.36</v>
          </cell>
          <cell r="AG81">
            <v>2577.16</v>
          </cell>
          <cell r="AH81">
            <v>874.46</v>
          </cell>
          <cell r="AI81">
            <v>257.72000000000003</v>
          </cell>
          <cell r="AJ81">
            <v>51.54</v>
          </cell>
          <cell r="AK81">
            <v>0</v>
          </cell>
          <cell r="AL81">
            <v>3990.32</v>
          </cell>
        </row>
        <row r="82">
          <cell r="A82" t="str">
            <v>00881</v>
          </cell>
          <cell r="B82" t="str">
            <v>Vazquez Ochoa Ismael Isaac</v>
          </cell>
          <cell r="C82">
            <v>4999.95</v>
          </cell>
          <cell r="D82">
            <v>5000.05</v>
          </cell>
          <cell r="E82">
            <v>0</v>
          </cell>
          <cell r="F82">
            <v>10000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1497.78</v>
          </cell>
          <cell r="M82">
            <v>1497.78</v>
          </cell>
          <cell r="N82">
            <v>144.79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1642.57</v>
          </cell>
          <cell r="AA82">
            <v>8357.43</v>
          </cell>
          <cell r="AB82">
            <v>101.17</v>
          </cell>
          <cell r="AC82">
            <v>182.1</v>
          </cell>
          <cell r="AD82">
            <v>387.6</v>
          </cell>
          <cell r="AE82">
            <v>115.62</v>
          </cell>
          <cell r="AF82">
            <v>200</v>
          </cell>
          <cell r="AG82">
            <v>2890.47</v>
          </cell>
          <cell r="AH82">
            <v>670.87</v>
          </cell>
          <cell r="AI82">
            <v>289.05</v>
          </cell>
          <cell r="AJ82">
            <v>57.81</v>
          </cell>
          <cell r="AK82">
            <v>0</v>
          </cell>
          <cell r="AL82">
            <v>4223.82</v>
          </cell>
        </row>
        <row r="83">
          <cell r="A83" t="str">
            <v>00882</v>
          </cell>
          <cell r="B83" t="str">
            <v>Garcia Benitez Victor Hugo</v>
          </cell>
          <cell r="C83">
            <v>4999.95</v>
          </cell>
          <cell r="D83">
            <v>0</v>
          </cell>
          <cell r="E83">
            <v>0</v>
          </cell>
          <cell r="F83">
            <v>4999.95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461.63</v>
          </cell>
          <cell r="M83">
            <v>461.63</v>
          </cell>
          <cell r="N83">
            <v>144.79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606.41999999999996</v>
          </cell>
          <cell r="AA83">
            <v>4393.53</v>
          </cell>
          <cell r="AB83">
            <v>101.17</v>
          </cell>
          <cell r="AC83">
            <v>182.1</v>
          </cell>
          <cell r="AD83">
            <v>387.6</v>
          </cell>
          <cell r="AE83">
            <v>115.62</v>
          </cell>
          <cell r="AF83">
            <v>100</v>
          </cell>
          <cell r="AG83">
            <v>2890.47</v>
          </cell>
          <cell r="AH83">
            <v>670.87</v>
          </cell>
          <cell r="AI83">
            <v>289.05</v>
          </cell>
          <cell r="AJ83">
            <v>57.81</v>
          </cell>
          <cell r="AK83">
            <v>0</v>
          </cell>
          <cell r="AL83">
            <v>4123.82</v>
          </cell>
        </row>
        <row r="86">
          <cell r="A86"/>
          <cell r="C86" t="str">
            <v xml:space="preserve">  =============</v>
          </cell>
          <cell r="D86" t="str">
            <v xml:space="preserve">  =============</v>
          </cell>
          <cell r="E86" t="str">
            <v xml:space="preserve">  =============</v>
          </cell>
          <cell r="F86" t="str">
            <v xml:space="preserve">  =============</v>
          </cell>
          <cell r="G86" t="str">
            <v xml:space="preserve">  =============</v>
          </cell>
          <cell r="H86" t="str">
            <v xml:space="preserve">  =============</v>
          </cell>
          <cell r="I86" t="str">
            <v xml:space="preserve">  =============</v>
          </cell>
          <cell r="J86" t="str">
            <v xml:space="preserve">  =============</v>
          </cell>
          <cell r="K86" t="str">
            <v xml:space="preserve">  =============</v>
          </cell>
          <cell r="L86" t="str">
            <v xml:space="preserve">  =============</v>
          </cell>
          <cell r="M86" t="str">
            <v xml:space="preserve">  =============</v>
          </cell>
          <cell r="N86" t="str">
            <v xml:space="preserve">  =============</v>
          </cell>
          <cell r="O86" t="str">
            <v xml:space="preserve">  =============</v>
          </cell>
          <cell r="P86" t="str">
            <v xml:space="preserve">  =============</v>
          </cell>
          <cell r="Q86" t="str">
            <v xml:space="preserve">  =============</v>
          </cell>
          <cell r="R86" t="str">
            <v xml:space="preserve">  =============</v>
          </cell>
          <cell r="S86" t="str">
            <v xml:space="preserve">  =============</v>
          </cell>
          <cell r="T86" t="str">
            <v xml:space="preserve">  =============</v>
          </cell>
          <cell r="U86" t="str">
            <v xml:space="preserve">  =============</v>
          </cell>
          <cell r="V86" t="str">
            <v xml:space="preserve">  =============</v>
          </cell>
          <cell r="W86" t="str">
            <v xml:space="preserve">  =============</v>
          </cell>
          <cell r="X86" t="str">
            <v xml:space="preserve">  =============</v>
          </cell>
          <cell r="Y86" t="str">
            <v xml:space="preserve">  =============</v>
          </cell>
          <cell r="Z86" t="str">
            <v xml:space="preserve">  =============</v>
          </cell>
          <cell r="AA86" t="str">
            <v xml:space="preserve">  =============</v>
          </cell>
          <cell r="AB86" t="str">
            <v xml:space="preserve">  =============</v>
          </cell>
          <cell r="AC86" t="str">
            <v xml:space="preserve">  =============</v>
          </cell>
          <cell r="AD86" t="str">
            <v xml:space="preserve">  =============</v>
          </cell>
          <cell r="AE86" t="str">
            <v xml:space="preserve">  =============</v>
          </cell>
          <cell r="AF86" t="str">
            <v xml:space="preserve">  =============</v>
          </cell>
          <cell r="AG86" t="str">
            <v xml:space="preserve">  =============</v>
          </cell>
          <cell r="AH86" t="str">
            <v xml:space="preserve">  =============</v>
          </cell>
          <cell r="AI86" t="str">
            <v xml:space="preserve">  =============</v>
          </cell>
          <cell r="AJ86" t="str">
            <v xml:space="preserve">  =============</v>
          </cell>
          <cell r="AK86" t="str">
            <v xml:space="preserve">  =============</v>
          </cell>
          <cell r="AL86" t="str">
            <v xml:space="preserve">  =============</v>
          </cell>
        </row>
        <row r="87">
          <cell r="A87" t="str">
            <v>Total Gral.</v>
          </cell>
          <cell r="B87" t="str">
            <v xml:space="preserve"> </v>
          </cell>
          <cell r="C87">
            <v>592860.56000000006</v>
          </cell>
          <cell r="D87">
            <v>165937.87</v>
          </cell>
          <cell r="E87">
            <v>0</v>
          </cell>
          <cell r="F87">
            <v>758798.43</v>
          </cell>
          <cell r="G87">
            <v>150</v>
          </cell>
          <cell r="H87">
            <v>18053.919999999998</v>
          </cell>
          <cell r="I87">
            <v>18618.72</v>
          </cell>
          <cell r="J87">
            <v>-6934.39</v>
          </cell>
          <cell r="K87">
            <v>-1811.63</v>
          </cell>
          <cell r="L87">
            <v>83442.78</v>
          </cell>
          <cell r="M87">
            <v>78320</v>
          </cell>
          <cell r="N87">
            <v>20559.46</v>
          </cell>
          <cell r="O87">
            <v>0</v>
          </cell>
          <cell r="P87">
            <v>5300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1674.86</v>
          </cell>
          <cell r="Y87">
            <v>0</v>
          </cell>
          <cell r="Z87">
            <v>140865.32999999999</v>
          </cell>
          <cell r="AA87">
            <v>617933.1</v>
          </cell>
          <cell r="AB87">
            <v>14980.38</v>
          </cell>
          <cell r="AC87">
            <v>26964.97</v>
          </cell>
          <cell r="AD87">
            <v>57381.33</v>
          </cell>
          <cell r="AE87">
            <v>17002.439999999999</v>
          </cell>
          <cell r="AF87">
            <v>15176.04</v>
          </cell>
          <cell r="AG87">
            <v>422159.76</v>
          </cell>
          <cell r="AH87">
            <v>99326.68</v>
          </cell>
          <cell r="AI87">
            <v>42505.74</v>
          </cell>
          <cell r="AJ87">
            <v>8443.32</v>
          </cell>
          <cell r="AK87">
            <v>0</v>
          </cell>
          <cell r="AL87">
            <v>604613.98</v>
          </cell>
        </row>
        <row r="89"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  <cell r="T89" t="str">
            <v xml:space="preserve"> </v>
          </cell>
          <cell r="U89" t="str">
            <v xml:space="preserve"> </v>
          </cell>
          <cell r="V89" t="str">
            <v xml:space="preserve"> </v>
          </cell>
          <cell r="W89" t="str">
            <v xml:space="preserve"> 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 xml:space="preserve"> </v>
          </cell>
          <cell r="AC89" t="str">
            <v xml:space="preserve"> </v>
          </cell>
          <cell r="AD89" t="str">
            <v xml:space="preserve"> </v>
          </cell>
          <cell r="AE89" t="str">
            <v xml:space="preserve"> </v>
          </cell>
          <cell r="AF89" t="str">
            <v xml:space="preserve"> </v>
          </cell>
          <cell r="AG89" t="str">
            <v xml:space="preserve"> </v>
          </cell>
          <cell r="AH89" t="str">
            <v xml:space="preserve"> </v>
          </cell>
          <cell r="AI89" t="str">
            <v xml:space="preserve"> </v>
          </cell>
          <cell r="AJ89" t="str">
            <v xml:space="preserve"> </v>
          </cell>
          <cell r="AK89" t="str">
            <v xml:space="preserve"> </v>
          </cell>
        </row>
        <row r="90">
          <cell r="A90" t="str">
            <v xml:space="preserve"> </v>
          </cell>
          <cell r="B90" t="str">
            <v xml:space="preserve"> 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  <cell r="AL90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9"/>
  <sheetViews>
    <sheetView showGridLines="0" tabSelected="1" zoomScale="96" zoomScaleNormal="96" workbookViewId="0">
      <pane ySplit="6" topLeftCell="A29" activePane="bottomLeft" state="frozen"/>
      <selection pane="bottomLeft" activeCell="D48" sqref="D48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41" t="s">
        <v>166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6" ht="30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30" x14ac:dyDescent="0.25">
      <c r="A3" s="43" t="s">
        <v>209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7" t="s">
        <v>5</v>
      </c>
      <c r="F5" s="48"/>
      <c r="G5" s="48"/>
      <c r="H5" s="48"/>
      <c r="I5" s="48"/>
      <c r="J5" s="49"/>
      <c r="K5" s="40" t="s">
        <v>6</v>
      </c>
      <c r="L5" s="40" t="s">
        <v>7</v>
      </c>
      <c r="M5" s="40" t="s">
        <v>8</v>
      </c>
    </row>
    <row r="6" spans="1:16" s="5" customFormat="1" ht="47.25" customHeight="1" x14ac:dyDescent="0.25">
      <c r="A6" s="45"/>
      <c r="B6" s="46"/>
      <c r="C6" s="46"/>
      <c r="D6" s="46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0"/>
      <c r="L6" s="40"/>
      <c r="M6" s="40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VLOOKUP($A8,[1]Hoja1!$A$9:$AM$116,3,0)</f>
        <v>11767.5</v>
      </c>
      <c r="G8" s="15">
        <v>0</v>
      </c>
      <c r="H8" s="15">
        <v>0</v>
      </c>
      <c r="I8" s="15">
        <v>0</v>
      </c>
      <c r="J8" s="38">
        <f>VLOOKUP($A8,[1]Hoja1!$A$9:$AM$116,4,0)+VLOOKUP($A8,[1]Hoja1!$A$9:$AM$116,5,0)</f>
        <v>0</v>
      </c>
      <c r="K8" s="16">
        <f>SUM(F8:J8)</f>
        <v>11767.5</v>
      </c>
      <c r="L8" s="15">
        <f>VLOOKUP($A8,[1]Hoja1!$A$9:$AM$116,26,0)</f>
        <v>1586.28</v>
      </c>
      <c r="M8" s="16">
        <f>+K8-L8</f>
        <v>10181.219999999999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VLOOKUP($A9,[1]Hoja1!$A$9:$AM$116,3,0)</f>
        <v>11767.5</v>
      </c>
      <c r="G9" s="15">
        <v>0</v>
      </c>
      <c r="H9" s="15">
        <v>0</v>
      </c>
      <c r="I9" s="15">
        <v>0</v>
      </c>
      <c r="J9" s="38">
        <f>VLOOKUP($A9,[1]Hoja1!$A$9:$AM$116,4,0)+VLOOKUP($A9,[1]Hoja1!$A$9:$AM$116,5,0)</f>
        <v>1040</v>
      </c>
      <c r="K9" s="16">
        <f t="shared" ref="K9:K15" si="0">SUM(F9:J9)</f>
        <v>12807.5</v>
      </c>
      <c r="L9" s="15">
        <f>VLOOKUP($A9,[1]Hoja1!$A$9:$AM$116,26,0)</f>
        <v>1833.92</v>
      </c>
      <c r="M9" s="16">
        <f t="shared" ref="M9:M10" si="1">+K9-L9</f>
        <v>10973.58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VLOOKUP($A10,[1]Hoja1!$A$9:$AM$116,3,0)</f>
        <v>10446</v>
      </c>
      <c r="G10" s="15">
        <v>0</v>
      </c>
      <c r="H10" s="15">
        <v>0</v>
      </c>
      <c r="I10" s="15">
        <v>0</v>
      </c>
      <c r="J10" s="38">
        <f>VLOOKUP($A10,[1]Hoja1!$A$9:$AM$116,4,0)+VLOOKUP($A10,[1]Hoja1!$A$9:$AM$116,5,0)</f>
        <v>0</v>
      </c>
      <c r="K10" s="16">
        <f t="shared" si="0"/>
        <v>10446</v>
      </c>
      <c r="L10" s="15">
        <f>VLOOKUP($A10,[1]Hoja1!$A$9:$AM$116,26,0)</f>
        <v>1307.0999999999999</v>
      </c>
      <c r="M10" s="16">
        <f t="shared" si="1"/>
        <v>9138.9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VLOOKUP($A11,[1]Hoja1!$A$9:$AM$116,3,0)</f>
        <v>8550</v>
      </c>
      <c r="G11" s="15">
        <v>0</v>
      </c>
      <c r="H11" s="15">
        <v>0</v>
      </c>
      <c r="I11" s="15">
        <v>0</v>
      </c>
      <c r="J11" s="38">
        <f>VLOOKUP($A11,[1]Hoja1!$A$9:$AM$116,4,0)+VLOOKUP($A11,[1]Hoja1!$A$9:$AM$116,5,0)</f>
        <v>0</v>
      </c>
      <c r="K11" s="16">
        <f t="shared" si="0"/>
        <v>8550</v>
      </c>
      <c r="L11" s="15">
        <f>VLOOKUP($A11,[1]Hoja1!$A$9:$AM$116,26,0)</f>
        <v>3439.61</v>
      </c>
      <c r="M11" s="16">
        <f>+K11-L11</f>
        <v>5110.3899999999994</v>
      </c>
      <c r="N11" s="17"/>
      <c r="O11" s="17"/>
    </row>
    <row r="12" spans="1:16" s="11" customFormat="1" ht="10.5" customHeight="1" x14ac:dyDescent="0.2">
      <c r="A12" s="30" t="s">
        <v>170</v>
      </c>
      <c r="B12" s="13" t="s">
        <v>144</v>
      </c>
      <c r="C12" s="14" t="s">
        <v>149</v>
      </c>
      <c r="D12" s="14" t="s">
        <v>195</v>
      </c>
      <c r="E12" s="15">
        <f>(+F12+I12)/30</f>
        <v>333.33</v>
      </c>
      <c r="F12" s="15">
        <f>VLOOKUP($A12,[1]Hoja1!$A$9:$AM$116,3,0)</f>
        <v>9999.9</v>
      </c>
      <c r="G12" s="15">
        <v>0</v>
      </c>
      <c r="H12" s="15">
        <v>0</v>
      </c>
      <c r="I12" s="15">
        <v>0</v>
      </c>
      <c r="J12" s="38">
        <f>VLOOKUP($A12,[1]Hoja1!$A$9:$AM$116,4,0)+VLOOKUP($A12,[1]Hoja1!$A$9:$AM$116,5,0)</f>
        <v>7429.58</v>
      </c>
      <c r="K12" s="16">
        <f t="shared" si="0"/>
        <v>17429.48</v>
      </c>
      <c r="L12" s="15">
        <f>VLOOKUP($A12,[1]Hoja1!$A$9:$AM$116,26,0)</f>
        <v>2938.86</v>
      </c>
      <c r="M12" s="16">
        <f t="shared" ref="M12:M15" si="2">+K12-L12</f>
        <v>14490.619999999999</v>
      </c>
      <c r="N12" s="17"/>
      <c r="O12" s="17"/>
    </row>
    <row r="13" spans="1:16" s="11" customFormat="1" ht="10.5" customHeight="1" x14ac:dyDescent="0.2">
      <c r="A13" s="30" t="s">
        <v>194</v>
      </c>
      <c r="B13" s="13" t="s">
        <v>145</v>
      </c>
      <c r="C13" s="14" t="s">
        <v>147</v>
      </c>
      <c r="D13" s="14" t="s">
        <v>195</v>
      </c>
      <c r="E13" s="15">
        <f>(+F13+I13)/30</f>
        <v>333.33</v>
      </c>
      <c r="F13" s="15">
        <f>VLOOKUP($A13,[1]Hoja1!$A$9:$AM$116,3,0)</f>
        <v>9999.9</v>
      </c>
      <c r="G13" s="15">
        <v>0</v>
      </c>
      <c r="H13" s="15">
        <v>0</v>
      </c>
      <c r="I13" s="15">
        <v>0</v>
      </c>
      <c r="J13" s="38">
        <f>VLOOKUP($A13,[1]Hoja1!$A$9:$AM$116,4,0)+VLOOKUP($A13,[1]Hoja1!$A$9:$AM$116,5,0)</f>
        <v>13787.66</v>
      </c>
      <c r="K13" s="16">
        <f t="shared" si="0"/>
        <v>23787.559999999998</v>
      </c>
      <c r="L13" s="15">
        <f>VLOOKUP($A13,[1]Hoja1!$A$9:$AM$116,26,0)</f>
        <v>4470.4799999999996</v>
      </c>
      <c r="M13" s="16">
        <f t="shared" si="2"/>
        <v>19317.079999999998</v>
      </c>
      <c r="N13" s="17"/>
      <c r="O13" s="17"/>
    </row>
    <row r="14" spans="1:16" s="11" customFormat="1" ht="10.5" customHeight="1" x14ac:dyDescent="0.2">
      <c r="A14" s="30" t="s">
        <v>171</v>
      </c>
      <c r="B14" s="13" t="s">
        <v>146</v>
      </c>
      <c r="C14" s="14" t="s">
        <v>149</v>
      </c>
      <c r="D14" s="14" t="s">
        <v>195</v>
      </c>
      <c r="E14" s="15">
        <f>(+F14+I14)/30</f>
        <v>333.33</v>
      </c>
      <c r="F14" s="15">
        <f>VLOOKUP($A14,[1]Hoja1!$A$9:$AM$116,3,0)</f>
        <v>9999.9</v>
      </c>
      <c r="G14" s="15">
        <v>0</v>
      </c>
      <c r="H14" s="15">
        <v>0</v>
      </c>
      <c r="I14" s="15">
        <v>0</v>
      </c>
      <c r="J14" s="38">
        <f>VLOOKUP($A14,[1]Hoja1!$A$9:$AM$116,4,0)+VLOOKUP($A14,[1]Hoja1!$A$9:$AM$116,5,0)</f>
        <v>7429.58</v>
      </c>
      <c r="K14" s="16">
        <f t="shared" si="0"/>
        <v>17429.48</v>
      </c>
      <c r="L14" s="15">
        <f>VLOOKUP($A14,[1]Hoja1!$A$9:$AM$116,26,0)</f>
        <v>2938.86</v>
      </c>
      <c r="M14" s="16">
        <f t="shared" si="2"/>
        <v>14490.619999999999</v>
      </c>
      <c r="N14" s="17"/>
      <c r="O14" s="17"/>
    </row>
    <row r="15" spans="1:16" s="11" customFormat="1" ht="10.5" customHeight="1" x14ac:dyDescent="0.2">
      <c r="A15" s="30" t="s">
        <v>70</v>
      </c>
      <c r="B15" s="13" t="s">
        <v>167</v>
      </c>
      <c r="C15" s="14" t="s">
        <v>149</v>
      </c>
      <c r="D15" s="14" t="s">
        <v>195</v>
      </c>
      <c r="E15" s="15">
        <f>(+F15+I15)/30</f>
        <v>200</v>
      </c>
      <c r="F15" s="15">
        <f>VLOOKUP($A15,[1]Hoja1!$A$9:$AM$116,3,0)</f>
        <v>6000</v>
      </c>
      <c r="G15" s="15">
        <v>0</v>
      </c>
      <c r="H15" s="15">
        <v>0</v>
      </c>
      <c r="I15" s="15">
        <v>0</v>
      </c>
      <c r="J15" s="38">
        <f>VLOOKUP($A15,[1]Hoja1!$A$9:$AM$116,4,0)+VLOOKUP($A15,[1]Hoja1!$A$9:$AM$116,5,0)</f>
        <v>2705.1</v>
      </c>
      <c r="K15" s="16">
        <f t="shared" si="0"/>
        <v>8705.1</v>
      </c>
      <c r="L15" s="15">
        <f>VLOOKUP($A15,[1]Hoja1!$A$9:$AM$116,26,0)</f>
        <v>4562.1899999999996</v>
      </c>
      <c r="M15" s="16">
        <f t="shared" si="2"/>
        <v>4142.9100000000008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203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204</v>
      </c>
      <c r="D18" s="14" t="s">
        <v>19</v>
      </c>
      <c r="E18" s="15">
        <v>348.2</v>
      </c>
      <c r="F18" s="15">
        <f>VLOOKUP($A18,[1]Hoja1!$A$9:$AM$116,3,0)</f>
        <v>10446</v>
      </c>
      <c r="G18" s="15">
        <v>0</v>
      </c>
      <c r="H18" s="15">
        <v>0</v>
      </c>
      <c r="I18" s="15">
        <v>0</v>
      </c>
      <c r="J18" s="38">
        <f>VLOOKUP($A18,[1]Hoja1!$A$9:$AM$116,4,0)+VLOOKUP($A18,[1]Hoja1!$A$9:$AM$116,5,0)</f>
        <v>0</v>
      </c>
      <c r="K18" s="16">
        <f>SUM(F18:J18)</f>
        <v>10446</v>
      </c>
      <c r="L18" s="15">
        <f>VLOOKUP($A18,[1]Hoja1!$A$9:$AM$116,26,0)</f>
        <v>5348.93</v>
      </c>
      <c r="M18" s="16">
        <f t="shared" ref="M18" si="3">+K18-L18</f>
        <v>5097.07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VLOOKUP($A21,[1]Hoja1!$A$9:$AM$116,3,0)</f>
        <v>7051.5</v>
      </c>
      <c r="G21" s="15">
        <v>0</v>
      </c>
      <c r="H21" s="15">
        <v>0</v>
      </c>
      <c r="I21" s="15">
        <v>0</v>
      </c>
      <c r="J21" s="38">
        <f>VLOOKUP($A21,[1]Hoja1!$A$9:$AM$116,4,0)+VLOOKUP($A21,[1]Hoja1!$A$9:$AM$116,5,0)</f>
        <v>0</v>
      </c>
      <c r="K21" s="16">
        <f t="shared" ref="K21:K22" si="4">SUM(F21:J21)</f>
        <v>7051.5</v>
      </c>
      <c r="L21" s="15">
        <f>VLOOKUP($A21,[1]Hoja1!$A$9:$AM$116,26,0)</f>
        <v>504.78</v>
      </c>
      <c r="M21" s="16">
        <f t="shared" ref="M21:M22" si="5">+K21-L21</f>
        <v>6546.72</v>
      </c>
      <c r="N21" s="17"/>
      <c r="O21" s="17"/>
    </row>
    <row r="22" spans="1:15" s="11" customFormat="1" ht="10.5" customHeight="1" x14ac:dyDescent="0.2">
      <c r="A22" s="30" t="s">
        <v>172</v>
      </c>
      <c r="B22" s="18" t="s">
        <v>148</v>
      </c>
      <c r="C22" s="14" t="s">
        <v>149</v>
      </c>
      <c r="D22" s="14" t="s">
        <v>195</v>
      </c>
      <c r="E22" s="15">
        <f>(+F22+I22)/30</f>
        <v>333.33</v>
      </c>
      <c r="F22" s="15">
        <f>VLOOKUP($A22,[1]Hoja1!$A$9:$AM$116,3,0)</f>
        <v>9999.9</v>
      </c>
      <c r="G22" s="15">
        <v>0</v>
      </c>
      <c r="H22" s="15">
        <v>0</v>
      </c>
      <c r="I22" s="15">
        <v>0</v>
      </c>
      <c r="J22" s="38">
        <f>VLOOKUP($A22,[1]Hoja1!$A$9:$AM$116,4,0)+VLOOKUP($A22,[1]Hoja1!$A$9:$AM$116,5,0)</f>
        <v>3614.72</v>
      </c>
      <c r="K22" s="16">
        <f t="shared" si="4"/>
        <v>13614.619999999999</v>
      </c>
      <c r="L22" s="15">
        <f>VLOOKUP($A22,[1]Hoja1!$A$9:$AM$116,26,0)</f>
        <v>2019.86</v>
      </c>
      <c r="M22" s="16">
        <f t="shared" si="5"/>
        <v>11594.759999999998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VLOOKUP($A25,[1]Hoja1!$A$9:$AM$116,3,0)</f>
        <v>9168</v>
      </c>
      <c r="G25" s="15">
        <v>0</v>
      </c>
      <c r="H25" s="15">
        <v>0</v>
      </c>
      <c r="I25" s="15">
        <v>0</v>
      </c>
      <c r="J25" s="38">
        <f>VLOOKUP($A25,[1]Hoja1!$A$9:$AM$116,4,0)+VLOOKUP($A25,[1]Hoja1!$A$9:$AM$116,5,0)</f>
        <v>0</v>
      </c>
      <c r="K25" s="16">
        <f t="shared" ref="K25:K26" si="6">SUM(F25:J25)</f>
        <v>9168</v>
      </c>
      <c r="L25" s="15">
        <f>VLOOKUP($A25,[1]Hoja1!$A$9:$AM$116,26,0)</f>
        <v>1059.56</v>
      </c>
      <c r="M25" s="16">
        <f t="shared" ref="M25:M26" si="7">+K25-L25</f>
        <v>8108.4400000000005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VLOOKUP($A26,[1]Hoja1!$A$9:$AM$116,3,0)</f>
        <v>11544</v>
      </c>
      <c r="G26" s="15">
        <v>0</v>
      </c>
      <c r="H26" s="15">
        <v>0</v>
      </c>
      <c r="I26" s="15">
        <v>0</v>
      </c>
      <c r="J26" s="38">
        <f>VLOOKUP($A26,[1]Hoja1!$A$9:$AM$116,4,0)+VLOOKUP($A26,[1]Hoja1!$A$9:$AM$116,5,0)</f>
        <v>0</v>
      </c>
      <c r="K26" s="16">
        <f t="shared" si="6"/>
        <v>11544</v>
      </c>
      <c r="L26" s="15">
        <f>VLOOKUP($A26,[1]Hoja1!$A$9:$AM$116,26,0)</f>
        <v>1539.08</v>
      </c>
      <c r="M26" s="16">
        <f t="shared" si="7"/>
        <v>10004.92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VLOOKUP($A29,[1]Hoja1!$A$9:$AM$116,3,0)</f>
        <v>10275</v>
      </c>
      <c r="G29" s="15">
        <v>0</v>
      </c>
      <c r="H29" s="15">
        <v>0</v>
      </c>
      <c r="I29" s="15">
        <v>0</v>
      </c>
      <c r="J29" s="38">
        <f>VLOOKUP($A29,[1]Hoja1!$A$9:$AM$116,4,0)+VLOOKUP($A29,[1]Hoja1!$A$9:$AM$116,5,0)</f>
        <v>0</v>
      </c>
      <c r="K29" s="16">
        <f>SUM(F29:J29)</f>
        <v>10275</v>
      </c>
      <c r="L29" s="15">
        <f>VLOOKUP($A29,[1]Hoja1!$A$9:$AM$116,26,0)</f>
        <v>2545.4299999999998</v>
      </c>
      <c r="M29" s="16">
        <f t="shared" ref="M29" si="8">+K29-L29</f>
        <v>7729.57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VLOOKUP($A32,[1]Hoja1!$A$9:$AM$116,3,0)</f>
        <v>14409</v>
      </c>
      <c r="G32" s="15">
        <v>0</v>
      </c>
      <c r="H32" s="15">
        <v>0</v>
      </c>
      <c r="I32" s="15">
        <v>0</v>
      </c>
      <c r="J32" s="38">
        <f>VLOOKUP($A32,[1]Hoja1!$A$9:$AM$116,4,0)+VLOOKUP($A32,[1]Hoja1!$A$9:$AM$116,5,0)</f>
        <v>0</v>
      </c>
      <c r="K32" s="16">
        <f t="shared" ref="K32:K34" si="9">SUM(F32:J32)</f>
        <v>14409</v>
      </c>
      <c r="L32" s="15">
        <f>VLOOKUP($A32,[1]Hoja1!$A$9:$AM$116,26,0)</f>
        <v>2232.34</v>
      </c>
      <c r="M32" s="16">
        <f t="shared" ref="M32:M34" si="10">+K32-L32</f>
        <v>12176.66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VLOOKUP($A33,[1]Hoja1!$A$9:$AM$116,3,0)</f>
        <v>7918.2</v>
      </c>
      <c r="G33" s="15">
        <v>0</v>
      </c>
      <c r="H33" s="15">
        <v>0</v>
      </c>
      <c r="I33" s="15">
        <v>0</v>
      </c>
      <c r="J33" s="38">
        <f>VLOOKUP($A33,[1]Hoja1!$A$9:$AM$116,4,0)+VLOOKUP($A33,[1]Hoja1!$A$9:$AM$116,5,0)</f>
        <v>0</v>
      </c>
      <c r="K33" s="16">
        <f t="shared" si="9"/>
        <v>7918.2</v>
      </c>
      <c r="L33" s="15">
        <f>VLOOKUP($A33,[1]Hoja1!$A$9:$AM$116,26,0)</f>
        <v>1241.6199999999999</v>
      </c>
      <c r="M33" s="16">
        <f t="shared" si="10"/>
        <v>6676.58</v>
      </c>
      <c r="N33" s="17"/>
      <c r="O33" s="17"/>
    </row>
    <row r="34" spans="1:15" s="11" customFormat="1" ht="10.5" customHeight="1" x14ac:dyDescent="0.2">
      <c r="A34" s="30" t="s">
        <v>174</v>
      </c>
      <c r="B34" s="13" t="s">
        <v>140</v>
      </c>
      <c r="C34" s="14" t="s">
        <v>141</v>
      </c>
      <c r="D34" s="14" t="s">
        <v>195</v>
      </c>
      <c r="E34" s="15">
        <f>(+F34+I34)/30</f>
        <v>333.33</v>
      </c>
      <c r="F34" s="15">
        <f>VLOOKUP($A34,[1]Hoja1!$A$9:$AM$116,3,0)</f>
        <v>9999.9</v>
      </c>
      <c r="G34" s="15">
        <v>0</v>
      </c>
      <c r="H34" s="15">
        <v>0</v>
      </c>
      <c r="I34" s="15">
        <v>0</v>
      </c>
      <c r="J34" s="38">
        <f>VLOOKUP($A34,[1]Hoja1!$A$9:$AM$116,4,0)+VLOOKUP($A34,[1]Hoja1!$A$9:$AM$116,5,0)</f>
        <v>13787.66</v>
      </c>
      <c r="K34" s="16">
        <f t="shared" si="9"/>
        <v>23787.559999999998</v>
      </c>
      <c r="L34" s="15">
        <f>VLOOKUP($A34,[1]Hoja1!$A$9:$AM$116,26,0)</f>
        <v>4470.4799999999996</v>
      </c>
      <c r="M34" s="16">
        <f t="shared" si="10"/>
        <v>19317.079999999998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VLOOKUP($A37,[1]Hoja1!$A$9:$AM$116,3,0)</f>
        <v>11767.5</v>
      </c>
      <c r="G37" s="15">
        <v>0</v>
      </c>
      <c r="H37" s="15">
        <v>0</v>
      </c>
      <c r="I37" s="15">
        <v>0</v>
      </c>
      <c r="J37" s="38">
        <f>VLOOKUP($A37,[1]Hoja1!$A$9:$AM$116,4,0)+VLOOKUP($A37,[1]Hoja1!$A$9:$AM$116,5,0)</f>
        <v>0</v>
      </c>
      <c r="K37" s="16">
        <f t="shared" ref="K37:K52" si="11">SUM(F37:J37)</f>
        <v>11767.5</v>
      </c>
      <c r="L37" s="15">
        <f>VLOOKUP($A37,[1]Hoja1!$A$9:$AM$116,26,0)</f>
        <v>4529.0200000000004</v>
      </c>
      <c r="M37" s="16">
        <f t="shared" ref="M37:M52" si="12">+K37-L37</f>
        <v>7238.48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VLOOKUP($A38,[1]Hoja1!$A$9:$AM$116,3,0)</f>
        <v>345.8</v>
      </c>
      <c r="G38" s="15">
        <v>0</v>
      </c>
      <c r="H38" s="15">
        <v>0</v>
      </c>
      <c r="I38" s="15">
        <v>0</v>
      </c>
      <c r="J38" s="38">
        <f>VLOOKUP($A38,[1]Hoja1!$A$9:$AM$116,4,0)+VLOOKUP($A38,[1]Hoja1!$A$9:$AM$116,5,0)</f>
        <v>0</v>
      </c>
      <c r="K38" s="16">
        <f t="shared" si="11"/>
        <v>345.8</v>
      </c>
      <c r="L38" s="15">
        <f>VLOOKUP($A38,[1]Hoja1!$A$9:$AM$116,26,0)</f>
        <v>-181.99</v>
      </c>
      <c r="M38" s="16">
        <f t="shared" si="12"/>
        <v>527.79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VLOOKUP($A39,[1]Hoja1!$A$9:$AM$116,3,0)</f>
        <v>5187</v>
      </c>
      <c r="G39" s="15">
        <v>0</v>
      </c>
      <c r="H39" s="15">
        <v>0</v>
      </c>
      <c r="I39" s="15">
        <v>0</v>
      </c>
      <c r="J39" s="38">
        <f>VLOOKUP($A39,[1]Hoja1!$A$9:$AM$116,4,0)+VLOOKUP($A39,[1]Hoja1!$A$9:$AM$116,5,0)</f>
        <v>0</v>
      </c>
      <c r="K39" s="16">
        <f t="shared" si="11"/>
        <v>5187</v>
      </c>
      <c r="L39" s="15">
        <f>VLOOKUP($A39,[1]Hoja1!$A$9:$AM$116,26,0)</f>
        <v>143.5</v>
      </c>
      <c r="M39" s="16">
        <f t="shared" si="12"/>
        <v>5043.5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VLOOKUP($A40,[1]Hoja1!$A$9:$AM$116,3,0)</f>
        <v>6660</v>
      </c>
      <c r="G40" s="15">
        <v>0</v>
      </c>
      <c r="H40" s="15">
        <v>0</v>
      </c>
      <c r="I40" s="15">
        <v>0</v>
      </c>
      <c r="J40" s="38">
        <f>VLOOKUP($A40,[1]Hoja1!$A$9:$AM$116,4,0)+VLOOKUP($A40,[1]Hoja1!$A$9:$AM$116,5,0)</f>
        <v>0</v>
      </c>
      <c r="K40" s="16">
        <f t="shared" si="11"/>
        <v>6660</v>
      </c>
      <c r="L40" s="15">
        <f>VLOOKUP($A40,[1]Hoja1!$A$9:$AM$116,26,0)</f>
        <v>414.6</v>
      </c>
      <c r="M40" s="16">
        <f t="shared" si="12"/>
        <v>6245.4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VLOOKUP($A41,[1]Hoja1!$A$9:$AM$116,3,0)</f>
        <v>5187</v>
      </c>
      <c r="G41" s="15">
        <v>0</v>
      </c>
      <c r="H41" s="15">
        <v>0</v>
      </c>
      <c r="I41" s="15">
        <v>0</v>
      </c>
      <c r="J41" s="38">
        <f>VLOOKUP($A41,[1]Hoja1!$A$9:$AM$116,4,0)+VLOOKUP($A41,[1]Hoja1!$A$9:$AM$116,5,0)</f>
        <v>0</v>
      </c>
      <c r="K41" s="16">
        <f t="shared" si="11"/>
        <v>5187</v>
      </c>
      <c r="L41" s="15">
        <f>VLOOKUP($A41,[1]Hoja1!$A$9:$AM$116,26,0)</f>
        <v>2041.49</v>
      </c>
      <c r="M41" s="16">
        <f t="shared" si="12"/>
        <v>3145.51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VLOOKUP($A42,[1]Hoja1!$A$9:$AM$116,3,0)</f>
        <v>9168</v>
      </c>
      <c r="G42" s="15">
        <v>0</v>
      </c>
      <c r="H42" s="15">
        <v>0</v>
      </c>
      <c r="I42" s="15">
        <v>0</v>
      </c>
      <c r="J42" s="38">
        <f>VLOOKUP($A42,[1]Hoja1!$A$9:$AM$116,4,0)+VLOOKUP($A42,[1]Hoja1!$A$9:$AM$116,5,0)</f>
        <v>0</v>
      </c>
      <c r="K42" s="16">
        <f t="shared" si="11"/>
        <v>9168</v>
      </c>
      <c r="L42" s="15">
        <f>VLOOKUP($A42,[1]Hoja1!$A$9:$AM$116,26,0)</f>
        <v>3418.32</v>
      </c>
      <c r="M42" s="16">
        <f t="shared" si="12"/>
        <v>5749.68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VLOOKUP($A43,[1]Hoja1!$A$9:$AM$116,3,0)</f>
        <v>15504</v>
      </c>
      <c r="G43" s="15">
        <v>0</v>
      </c>
      <c r="H43" s="15">
        <v>0</v>
      </c>
      <c r="I43" s="15">
        <v>0</v>
      </c>
      <c r="J43" s="38">
        <f>VLOOKUP($A43,[1]Hoja1!$A$9:$AM$116,4,0)+VLOOKUP($A43,[1]Hoja1!$A$9:$AM$116,5,0)</f>
        <v>0</v>
      </c>
      <c r="K43" s="16">
        <f t="shared" si="11"/>
        <v>15504</v>
      </c>
      <c r="L43" s="15">
        <f>VLOOKUP($A43,[1]Hoja1!$A$9:$AM$116,26,0)</f>
        <v>5999.17</v>
      </c>
      <c r="M43" s="16">
        <f t="shared" si="12"/>
        <v>9504.83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VLOOKUP($A44,[1]Hoja1!$A$9:$AM$116,3,0)</f>
        <v>15750</v>
      </c>
      <c r="G44" s="15">
        <v>0</v>
      </c>
      <c r="H44" s="15">
        <v>0</v>
      </c>
      <c r="I44" s="15">
        <v>0</v>
      </c>
      <c r="J44" s="38">
        <f>VLOOKUP($A44,[1]Hoja1!$A$9:$AM$116,4,0)+VLOOKUP($A44,[1]Hoja1!$A$9:$AM$116,5,0)</f>
        <v>0</v>
      </c>
      <c r="K44" s="16">
        <f t="shared" si="11"/>
        <v>15750</v>
      </c>
      <c r="L44" s="15">
        <f>VLOOKUP($A44,[1]Hoja1!$A$9:$AM$116,26,0)</f>
        <v>4352.8900000000003</v>
      </c>
      <c r="M44" s="16">
        <f t="shared" si="12"/>
        <v>11397.11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VLOOKUP($A45,[1]Hoja1!$A$9:$AM$116,3,0)</f>
        <v>6384</v>
      </c>
      <c r="G45" s="15">
        <v>0</v>
      </c>
      <c r="H45" s="15">
        <v>0</v>
      </c>
      <c r="I45" s="15">
        <v>0</v>
      </c>
      <c r="J45" s="38">
        <f>VLOOKUP($A45,[1]Hoja1!$A$9:$AM$116,4,0)+VLOOKUP($A45,[1]Hoja1!$A$9:$AM$116,5,0)</f>
        <v>0</v>
      </c>
      <c r="K45" s="16">
        <f t="shared" si="11"/>
        <v>6384</v>
      </c>
      <c r="L45" s="15">
        <f>VLOOKUP($A45,[1]Hoja1!$A$9:$AM$116,26,0)</f>
        <v>377.04</v>
      </c>
      <c r="M45" s="16">
        <f t="shared" si="12"/>
        <v>6006.96</v>
      </c>
      <c r="N45" s="17"/>
      <c r="O45" s="17"/>
    </row>
    <row r="46" spans="1:15" s="11" customFormat="1" ht="10.5" customHeight="1" x14ac:dyDescent="0.2">
      <c r="A46" s="30" t="s">
        <v>190</v>
      </c>
      <c r="B46" s="13" t="s">
        <v>69</v>
      </c>
      <c r="C46" s="14" t="s">
        <v>68</v>
      </c>
      <c r="D46" s="14" t="s">
        <v>19</v>
      </c>
      <c r="E46" s="15">
        <f t="shared" ref="E46:E52" si="13">(+F46+I46)/30</f>
        <v>250</v>
      </c>
      <c r="F46" s="15">
        <f>VLOOKUP($A46,[1]Hoja1!$A$9:$AM$116,3,0)</f>
        <v>7500</v>
      </c>
      <c r="G46" s="15">
        <v>0</v>
      </c>
      <c r="H46" s="15">
        <v>0</v>
      </c>
      <c r="I46" s="15">
        <v>0</v>
      </c>
      <c r="J46" s="38">
        <f>VLOOKUP($A46,[1]Hoja1!$A$9:$AM$116,4,0)+VLOOKUP($A46,[1]Hoja1!$A$9:$AM$116,5,0)</f>
        <v>4832.84</v>
      </c>
      <c r="K46" s="16">
        <f t="shared" si="11"/>
        <v>12332.84</v>
      </c>
      <c r="L46" s="15">
        <f>VLOOKUP($A46,[1]Hoja1!$A$9:$AM$116,26,0)</f>
        <v>3924.59</v>
      </c>
      <c r="M46" s="16">
        <f t="shared" si="12"/>
        <v>8408.25</v>
      </c>
      <c r="N46" s="17"/>
      <c r="O46" s="17"/>
    </row>
    <row r="47" spans="1:15" s="11" customFormat="1" ht="10.5" customHeight="1" x14ac:dyDescent="0.2">
      <c r="A47" s="30" t="s">
        <v>191</v>
      </c>
      <c r="B47" s="13" t="s">
        <v>71</v>
      </c>
      <c r="C47" s="14" t="s">
        <v>68</v>
      </c>
      <c r="D47" s="14" t="s">
        <v>19</v>
      </c>
      <c r="E47" s="15">
        <f t="shared" si="13"/>
        <v>250</v>
      </c>
      <c r="F47" s="15">
        <f>VLOOKUP($A47,[1]Hoja1!$A$9:$AM$116,3,0)</f>
        <v>7500</v>
      </c>
      <c r="G47" s="15">
        <v>0</v>
      </c>
      <c r="H47" s="15">
        <v>0</v>
      </c>
      <c r="I47" s="15">
        <v>0</v>
      </c>
      <c r="J47" s="38">
        <f>VLOOKUP($A47,[1]Hoja1!$A$9:$AM$116,4,0)+VLOOKUP($A47,[1]Hoja1!$A$9:$AM$116,5,0)</f>
        <v>2395.58</v>
      </c>
      <c r="K47" s="16">
        <f t="shared" si="11"/>
        <v>9895.58</v>
      </c>
      <c r="L47" s="15">
        <f>VLOOKUP($A47,[1]Hoja1!$A$9:$AM$116,26,0)</f>
        <v>1179.3599999999999</v>
      </c>
      <c r="M47" s="16">
        <f t="shared" si="12"/>
        <v>8716.2199999999993</v>
      </c>
      <c r="N47" s="17"/>
      <c r="O47" s="17"/>
    </row>
    <row r="48" spans="1:15" s="11" customFormat="1" ht="10.5" customHeight="1" x14ac:dyDescent="0.2">
      <c r="A48" s="30" t="s">
        <v>192</v>
      </c>
      <c r="B48" s="13" t="s">
        <v>129</v>
      </c>
      <c r="C48" s="14" t="s">
        <v>68</v>
      </c>
      <c r="D48" s="14" t="s">
        <v>195</v>
      </c>
      <c r="E48" s="15">
        <f t="shared" si="13"/>
        <v>98.576000000000008</v>
      </c>
      <c r="F48" s="15">
        <f>VLOOKUP($A48,[1]Hoja1!$A$9:$AM$116,3,0)</f>
        <v>2957.28</v>
      </c>
      <c r="G48" s="15">
        <v>0</v>
      </c>
      <c r="H48" s="15">
        <v>0</v>
      </c>
      <c r="I48" s="15">
        <v>0</v>
      </c>
      <c r="J48" s="38">
        <f>VLOOKUP($A48,[1]Hoja1!$A$9:$AM$116,4,0)+VLOOKUP($A48,[1]Hoja1!$A$9:$AM$116,5,0)</f>
        <v>0</v>
      </c>
      <c r="K48" s="16">
        <f t="shared" si="11"/>
        <v>2957.28</v>
      </c>
      <c r="L48" s="15">
        <f>VLOOKUP($A48,[1]Hoja1!$A$9:$AM$116,26,0)</f>
        <v>-237.58</v>
      </c>
      <c r="M48" s="16">
        <f t="shared" si="12"/>
        <v>3194.86</v>
      </c>
      <c r="N48" s="17"/>
      <c r="O48" s="17"/>
    </row>
    <row r="49" spans="1:15" s="11" customFormat="1" ht="10.5" customHeight="1" x14ac:dyDescent="0.2">
      <c r="A49" s="30" t="s">
        <v>193</v>
      </c>
      <c r="B49" s="13" t="s">
        <v>130</v>
      </c>
      <c r="C49" s="14" t="s">
        <v>68</v>
      </c>
      <c r="D49" s="14" t="s">
        <v>195</v>
      </c>
      <c r="E49" s="15">
        <f t="shared" si="13"/>
        <v>98.576000000000008</v>
      </c>
      <c r="F49" s="15">
        <f>VLOOKUP($A49,[1]Hoja1!$A$9:$AM$116,3,0)</f>
        <v>2957.28</v>
      </c>
      <c r="G49" s="15">
        <v>0</v>
      </c>
      <c r="H49" s="15">
        <v>0</v>
      </c>
      <c r="I49" s="15">
        <v>0</v>
      </c>
      <c r="J49" s="38">
        <f>VLOOKUP($A49,[1]Hoja1!$A$9:$AM$116,4,0)+VLOOKUP($A49,[1]Hoja1!$A$9:$AM$116,5,0)</f>
        <v>0</v>
      </c>
      <c r="K49" s="16">
        <f t="shared" si="11"/>
        <v>2957.28</v>
      </c>
      <c r="L49" s="15">
        <f>VLOOKUP($A49,[1]Hoja1!$A$9:$AM$116,26,0)</f>
        <v>-237.58</v>
      </c>
      <c r="M49" s="16">
        <f t="shared" si="12"/>
        <v>3194.86</v>
      </c>
      <c r="N49" s="17"/>
      <c r="O49" s="17"/>
    </row>
    <row r="50" spans="1:15" s="11" customFormat="1" ht="10.5" customHeight="1" x14ac:dyDescent="0.2">
      <c r="A50" s="30" t="s">
        <v>175</v>
      </c>
      <c r="B50" s="13" t="s">
        <v>72</v>
      </c>
      <c r="C50" s="14" t="s">
        <v>73</v>
      </c>
      <c r="D50" s="14" t="s">
        <v>195</v>
      </c>
      <c r="E50" s="15">
        <f t="shared" si="13"/>
        <v>233.32999999999998</v>
      </c>
      <c r="F50" s="15">
        <f>VLOOKUP($A50,[1]Hoja1!$A$9:$AM$116,3,0)</f>
        <v>6999.9</v>
      </c>
      <c r="G50" s="15">
        <v>0</v>
      </c>
      <c r="H50" s="15">
        <v>0</v>
      </c>
      <c r="I50" s="15">
        <v>0</v>
      </c>
      <c r="J50" s="38">
        <f>VLOOKUP($A50,[1]Hoja1!$A$9:$AM$116,4,0)+VLOOKUP($A50,[1]Hoja1!$A$9:$AM$116,5,0)</f>
        <v>1476.42</v>
      </c>
      <c r="K50" s="16">
        <f t="shared" si="11"/>
        <v>8476.32</v>
      </c>
      <c r="L50" s="15">
        <f>VLOOKUP($A50,[1]Hoja1!$A$9:$AM$116,26,0)</f>
        <v>913.16</v>
      </c>
      <c r="M50" s="16">
        <f t="shared" si="12"/>
        <v>7563.16</v>
      </c>
      <c r="N50" s="17"/>
      <c r="O50" s="17"/>
    </row>
    <row r="51" spans="1:15" s="11" customFormat="1" ht="10.5" customHeight="1" x14ac:dyDescent="0.2">
      <c r="A51" s="30" t="s">
        <v>176</v>
      </c>
      <c r="B51" s="13" t="s">
        <v>74</v>
      </c>
      <c r="C51" s="14" t="s">
        <v>73</v>
      </c>
      <c r="D51" s="14" t="s">
        <v>195</v>
      </c>
      <c r="E51" s="15">
        <f t="shared" si="13"/>
        <v>250</v>
      </c>
      <c r="F51" s="15">
        <f>VLOOKUP($A51,[1]Hoja1!$A$9:$AM$116,3,0)</f>
        <v>7500</v>
      </c>
      <c r="G51" s="15">
        <v>0</v>
      </c>
      <c r="H51" s="15">
        <v>0</v>
      </c>
      <c r="I51" s="15">
        <v>0</v>
      </c>
      <c r="J51" s="38">
        <f>VLOOKUP($A51,[1]Hoja1!$A$9:$AM$116,4,0)+VLOOKUP($A51,[1]Hoja1!$A$9:$AM$116,5,0)</f>
        <v>3631.58</v>
      </c>
      <c r="K51" s="16">
        <f t="shared" si="11"/>
        <v>11131.58</v>
      </c>
      <c r="L51" s="15">
        <f>VLOOKUP($A51,[1]Hoja1!$A$9:$AM$116,26,0)</f>
        <v>1409.69</v>
      </c>
      <c r="M51" s="16">
        <f t="shared" si="12"/>
        <v>9721.89</v>
      </c>
      <c r="N51" s="17"/>
      <c r="O51" s="17"/>
    </row>
    <row r="52" spans="1:15" s="11" customFormat="1" ht="10.5" customHeight="1" x14ac:dyDescent="0.2">
      <c r="A52" s="30" t="s">
        <v>131</v>
      </c>
      <c r="B52" s="13" t="s">
        <v>134</v>
      </c>
      <c r="C52" s="14" t="s">
        <v>135</v>
      </c>
      <c r="D52" s="14" t="s">
        <v>195</v>
      </c>
      <c r="E52" s="15">
        <f t="shared" si="13"/>
        <v>333.33</v>
      </c>
      <c r="F52" s="15">
        <f>VLOOKUP($A52,[1]Hoja1!$A$9:$AM$116,3,0)</f>
        <v>9999.9</v>
      </c>
      <c r="G52" s="15">
        <v>0</v>
      </c>
      <c r="H52" s="15">
        <v>0</v>
      </c>
      <c r="I52" s="15">
        <v>0</v>
      </c>
      <c r="J52" s="38">
        <f>VLOOKUP($A52,[1]Hoja1!$A$9:$AM$116,4,0)+VLOOKUP($A52,[1]Hoja1!$A$9:$AM$116,5,0)</f>
        <v>7429.58</v>
      </c>
      <c r="K52" s="16">
        <f t="shared" si="11"/>
        <v>17429.48</v>
      </c>
      <c r="L52" s="15">
        <f>VLOOKUP($A52,[1]Hoja1!$A$9:$AM$116,26,0)</f>
        <v>2938.86</v>
      </c>
      <c r="M52" s="16">
        <f t="shared" si="12"/>
        <v>14490.619999999999</v>
      </c>
      <c r="N52" s="17"/>
      <c r="O52" s="17"/>
    </row>
    <row r="53" spans="1:15" s="11" customFormat="1" ht="10.5" customHeight="1" x14ac:dyDescent="0.25">
      <c r="A53" s="12"/>
      <c r="B53" s="18"/>
      <c r="C53" s="14"/>
      <c r="D53" s="14"/>
      <c r="E53" s="15"/>
      <c r="F53" s="15"/>
      <c r="G53" s="14"/>
      <c r="H53" s="14"/>
      <c r="I53" s="14"/>
      <c r="J53" s="14"/>
      <c r="K53" s="16"/>
      <c r="L53" s="16"/>
      <c r="M53" s="16"/>
    </row>
    <row r="54" spans="1:15" s="11" customFormat="1" ht="17.25" customHeight="1" x14ac:dyDescent="0.25">
      <c r="A54" s="6" t="s">
        <v>75</v>
      </c>
      <c r="B54" s="7"/>
      <c r="C54" s="8"/>
      <c r="D54" s="8"/>
      <c r="E54" s="9"/>
      <c r="F54" s="9"/>
      <c r="G54" s="8"/>
      <c r="H54" s="8"/>
      <c r="I54" s="8"/>
      <c r="J54" s="8"/>
      <c r="K54" s="10"/>
      <c r="L54" s="10"/>
      <c r="M54" s="10"/>
    </row>
    <row r="55" spans="1:15" s="11" customFormat="1" ht="10.5" customHeight="1" x14ac:dyDescent="0.2">
      <c r="A55" s="30" t="s">
        <v>177</v>
      </c>
      <c r="B55" s="18" t="s">
        <v>76</v>
      </c>
      <c r="C55" s="14" t="s">
        <v>77</v>
      </c>
      <c r="D55" s="14" t="s">
        <v>195</v>
      </c>
      <c r="E55" s="15">
        <f>(+F55+I55)/30</f>
        <v>177.82000000000002</v>
      </c>
      <c r="F55" s="15">
        <f>VLOOKUP($A55,[1]Hoja1!$A$9:$AM$116,3,0)</f>
        <v>5334.6</v>
      </c>
      <c r="G55" s="15">
        <v>0</v>
      </c>
      <c r="H55" s="15">
        <v>0</v>
      </c>
      <c r="I55" s="15">
        <v>0</v>
      </c>
      <c r="J55" s="38">
        <f>VLOOKUP($A55,[1]Hoja1!$A$9:$AM$116,4,0)+VLOOKUP($A55,[1]Hoja1!$A$9:$AM$116,5,0)</f>
        <v>0</v>
      </c>
      <c r="K55" s="16">
        <f t="shared" ref="K55:K59" si="14">SUM(F55:J55)</f>
        <v>5334.6</v>
      </c>
      <c r="L55" s="15">
        <f>VLOOKUP($A55,[1]Hoja1!$A$9:$AM$116,26,0)</f>
        <v>193.48</v>
      </c>
      <c r="M55" s="16">
        <f t="shared" ref="M55:M58" si="15">+K55-L55</f>
        <v>5141.1200000000008</v>
      </c>
    </row>
    <row r="56" spans="1:15" s="11" customFormat="1" ht="10.5" customHeight="1" x14ac:dyDescent="0.2">
      <c r="A56" s="30" t="s">
        <v>173</v>
      </c>
      <c r="B56" s="18" t="s">
        <v>104</v>
      </c>
      <c r="C56" s="14" t="s">
        <v>77</v>
      </c>
      <c r="D56" s="14" t="s">
        <v>195</v>
      </c>
      <c r="E56" s="15">
        <f>(+F56+I56)/30</f>
        <v>141.53</v>
      </c>
      <c r="F56" s="15">
        <f>VLOOKUP($A56,[1]Hoja1!$A$9:$AM$116,3,0)</f>
        <v>4245.8999999999996</v>
      </c>
      <c r="G56" s="15">
        <v>0</v>
      </c>
      <c r="H56" s="15">
        <v>0</v>
      </c>
      <c r="I56" s="15">
        <v>0</v>
      </c>
      <c r="J56" s="38">
        <f>VLOOKUP($A56,[1]Hoja1!$A$9:$AM$116,4,0)+VLOOKUP($A56,[1]Hoja1!$A$9:$AM$116,5,0)</f>
        <v>0</v>
      </c>
      <c r="K56" s="16">
        <f t="shared" si="14"/>
        <v>4245.8999999999996</v>
      </c>
      <c r="L56" s="15">
        <f>VLOOKUP($A56,[1]Hoja1!$A$9:$AM$116,26,0)</f>
        <v>-14.68</v>
      </c>
      <c r="M56" s="16">
        <f>+K56-L56</f>
        <v>4260.58</v>
      </c>
    </row>
    <row r="57" spans="1:15" s="11" customFormat="1" ht="10.5" customHeight="1" x14ac:dyDescent="0.2">
      <c r="A57" s="30" t="s">
        <v>125</v>
      </c>
      <c r="B57" s="18" t="s">
        <v>78</v>
      </c>
      <c r="C57" s="14" t="s">
        <v>77</v>
      </c>
      <c r="D57" s="14" t="s">
        <v>195</v>
      </c>
      <c r="E57" s="15">
        <f>(+F57+I57)/30</f>
        <v>123.22</v>
      </c>
      <c r="F57" s="15">
        <f>VLOOKUP($A57,[1]Hoja1!$A$9:$AM$116,3,0)</f>
        <v>3696.6</v>
      </c>
      <c r="G57" s="15">
        <v>0</v>
      </c>
      <c r="H57" s="15">
        <v>0</v>
      </c>
      <c r="I57" s="15">
        <v>0</v>
      </c>
      <c r="J57" s="38">
        <f>VLOOKUP($A57,[1]Hoja1!$A$9:$AM$116,4,0)+VLOOKUP($A57,[1]Hoja1!$A$9:$AM$116,5,0)</f>
        <v>0</v>
      </c>
      <c r="K57" s="16">
        <f t="shared" si="14"/>
        <v>3696.6</v>
      </c>
      <c r="L57" s="15">
        <f>VLOOKUP($A57,[1]Hoja1!$A$9:$AM$116,26,0)</f>
        <v>333.58</v>
      </c>
      <c r="M57" s="16">
        <f t="shared" si="15"/>
        <v>3363.02</v>
      </c>
    </row>
    <row r="58" spans="1:15" s="11" customFormat="1" ht="10.5" customHeight="1" x14ac:dyDescent="0.2">
      <c r="A58" s="30" t="s">
        <v>128</v>
      </c>
      <c r="B58" s="18" t="s">
        <v>79</v>
      </c>
      <c r="C58" s="14" t="s">
        <v>77</v>
      </c>
      <c r="D58" s="14" t="s">
        <v>195</v>
      </c>
      <c r="E58" s="15">
        <f>(+F58+I58)/30</f>
        <v>123.22</v>
      </c>
      <c r="F58" s="15">
        <f>VLOOKUP($A58,[1]Hoja1!$A$9:$AM$116,3,0)</f>
        <v>3696.6</v>
      </c>
      <c r="G58" s="15">
        <v>0</v>
      </c>
      <c r="H58" s="15">
        <v>0</v>
      </c>
      <c r="I58" s="15">
        <v>0</v>
      </c>
      <c r="J58" s="38">
        <f>VLOOKUP($A58,[1]Hoja1!$A$9:$AM$116,4,0)+VLOOKUP($A58,[1]Hoja1!$A$9:$AM$116,5,0)</f>
        <v>0</v>
      </c>
      <c r="K58" s="16">
        <f t="shared" si="14"/>
        <v>3696.6</v>
      </c>
      <c r="L58" s="15">
        <f>VLOOKUP($A58,[1]Hoja1!$A$9:$AM$116,26,0)</f>
        <v>-166.42</v>
      </c>
      <c r="M58" s="16">
        <f t="shared" si="15"/>
        <v>3863.02</v>
      </c>
    </row>
    <row r="59" spans="1:15" s="11" customFormat="1" ht="10.5" customHeight="1" x14ac:dyDescent="0.2">
      <c r="A59" s="30" t="s">
        <v>206</v>
      </c>
      <c r="B59" s="18" t="s">
        <v>202</v>
      </c>
      <c r="C59" s="14" t="s">
        <v>77</v>
      </c>
      <c r="D59" s="14" t="s">
        <v>195</v>
      </c>
      <c r="E59" s="15">
        <v>190.66666666666666</v>
      </c>
      <c r="F59" s="15">
        <f>VLOOKUP($A59,[1]Hoja1!$A$9:$AM$116,3,0)</f>
        <v>7500</v>
      </c>
      <c r="G59" s="15">
        <v>0</v>
      </c>
      <c r="H59" s="15">
        <v>0</v>
      </c>
      <c r="I59" s="15">
        <v>0</v>
      </c>
      <c r="J59" s="38">
        <f>VLOOKUP($A59,[1]Hoja1!$A$9:$AM$116,4,0)+VLOOKUP($A59,[1]Hoja1!$A$9:$AM$116,5,0)</f>
        <v>2395.58</v>
      </c>
      <c r="K59" s="16">
        <f t="shared" si="14"/>
        <v>9895.58</v>
      </c>
      <c r="L59" s="15">
        <f>VLOOKUP($A59,[1]Hoja1!$A$9:$AM$116,26,0)</f>
        <v>1179.3599999999999</v>
      </c>
      <c r="M59" s="16">
        <f t="shared" ref="M59" si="16">+K59-L59</f>
        <v>8716.2199999999993</v>
      </c>
      <c r="N59" s="17"/>
      <c r="O59" s="17"/>
    </row>
    <row r="60" spans="1:15" s="11" customFormat="1" ht="10.5" customHeight="1" x14ac:dyDescent="0.25">
      <c r="A60" s="12"/>
      <c r="B60" s="18"/>
      <c r="C60" s="14"/>
      <c r="D60" s="14"/>
      <c r="E60" s="15"/>
      <c r="F60" s="15"/>
      <c r="G60" s="14"/>
      <c r="H60" s="14"/>
      <c r="I60" s="14"/>
      <c r="J60" s="14"/>
      <c r="K60" s="16"/>
      <c r="L60" s="16"/>
      <c r="M60" s="16"/>
    </row>
    <row r="61" spans="1:15" s="11" customFormat="1" ht="17.25" customHeight="1" x14ac:dyDescent="0.25">
      <c r="A61" s="6" t="s">
        <v>80</v>
      </c>
      <c r="B61" s="7"/>
      <c r="C61" s="8"/>
      <c r="D61" s="8"/>
      <c r="E61" s="9"/>
      <c r="F61" s="9"/>
      <c r="G61" s="8"/>
      <c r="H61" s="8"/>
      <c r="I61" s="8"/>
      <c r="J61" s="8"/>
      <c r="K61" s="10"/>
      <c r="L61" s="10"/>
      <c r="M61" s="10"/>
    </row>
    <row r="62" spans="1:15" s="11" customFormat="1" ht="10.5" customHeight="1" x14ac:dyDescent="0.25">
      <c r="A62" s="23" t="s">
        <v>81</v>
      </c>
      <c r="B62" s="13" t="s">
        <v>82</v>
      </c>
      <c r="C62" s="24" t="s">
        <v>18</v>
      </c>
      <c r="D62" s="24" t="s">
        <v>19</v>
      </c>
      <c r="E62" s="15">
        <v>164.33500000000001</v>
      </c>
      <c r="F62" s="15">
        <f>VLOOKUP($A62,[1]Hoja1!$A$9:$AM$116,3,0)</f>
        <v>6430.5</v>
      </c>
      <c r="G62" s="15">
        <v>0</v>
      </c>
      <c r="H62" s="15">
        <v>0</v>
      </c>
      <c r="I62" s="15">
        <v>0</v>
      </c>
      <c r="J62" s="38">
        <f>VLOOKUP($A62,[1]Hoja1!$A$9:$AM$116,4,0)+VLOOKUP($A62,[1]Hoja1!$A$9:$AM$116,5,0)</f>
        <v>0</v>
      </c>
      <c r="K62" s="16">
        <f t="shared" ref="K62:K65" si="17">SUM(F62:J62)</f>
        <v>6430.5</v>
      </c>
      <c r="L62" s="15">
        <f>VLOOKUP($A62,[1]Hoja1!$A$9:$AM$116,26,0)</f>
        <v>2867.52</v>
      </c>
      <c r="M62" s="16">
        <f t="shared" ref="M62:M65" si="18">+K62-L62</f>
        <v>3562.98</v>
      </c>
      <c r="N62" s="17"/>
      <c r="O62" s="17"/>
    </row>
    <row r="63" spans="1:15" s="11" customFormat="1" ht="10.5" customHeight="1" x14ac:dyDescent="0.25">
      <c r="A63" s="23" t="s">
        <v>83</v>
      </c>
      <c r="B63" s="13" t="s">
        <v>84</v>
      </c>
      <c r="C63" s="24" t="s">
        <v>18</v>
      </c>
      <c r="D63" s="24" t="s">
        <v>19</v>
      </c>
      <c r="E63" s="15">
        <v>305.60000000000002</v>
      </c>
      <c r="F63" s="15">
        <f>VLOOKUP($A63,[1]Hoja1!$A$9:$AM$116,3,0)</f>
        <v>9168</v>
      </c>
      <c r="G63" s="15">
        <v>0</v>
      </c>
      <c r="H63" s="15">
        <v>0</v>
      </c>
      <c r="I63" s="15">
        <v>0</v>
      </c>
      <c r="J63" s="38">
        <f>VLOOKUP($A63,[1]Hoja1!$A$9:$AM$116,4,0)+VLOOKUP($A63,[1]Hoja1!$A$9:$AM$116,5,0)</f>
        <v>0</v>
      </c>
      <c r="K63" s="16">
        <f t="shared" si="17"/>
        <v>9168</v>
      </c>
      <c r="L63" s="15">
        <f>VLOOKUP($A63,[1]Hoja1!$A$9:$AM$116,26,0)</f>
        <v>2037.7</v>
      </c>
      <c r="M63" s="16">
        <f t="shared" si="18"/>
        <v>7130.3</v>
      </c>
      <c r="N63" s="17"/>
      <c r="O63" s="17"/>
    </row>
    <row r="64" spans="1:15" s="11" customFormat="1" ht="10.5" customHeight="1" x14ac:dyDescent="0.2">
      <c r="A64" s="30" t="s">
        <v>178</v>
      </c>
      <c r="B64" s="18" t="s">
        <v>85</v>
      </c>
      <c r="C64" s="14" t="s">
        <v>18</v>
      </c>
      <c r="D64" s="14" t="s">
        <v>195</v>
      </c>
      <c r="E64" s="15">
        <f>(+F64+I64)/30</f>
        <v>333.33</v>
      </c>
      <c r="F64" s="15">
        <f>VLOOKUP($A64,[1]Hoja1!$A$9:$AM$116,3,0)</f>
        <v>9999.9</v>
      </c>
      <c r="G64" s="15">
        <v>0</v>
      </c>
      <c r="H64" s="15">
        <v>0</v>
      </c>
      <c r="I64" s="15">
        <v>0</v>
      </c>
      <c r="J64" s="38">
        <f>VLOOKUP($A64,[1]Hoja1!$A$9:$AM$116,4,0)+VLOOKUP($A64,[1]Hoja1!$A$9:$AM$116,5,0)</f>
        <v>3614.72</v>
      </c>
      <c r="K64" s="16">
        <f t="shared" si="17"/>
        <v>13614.619999999999</v>
      </c>
      <c r="L64" s="15">
        <f>VLOOKUP($A64,[1]Hoja1!$A$9:$AM$116,26,0)</f>
        <v>2019.86</v>
      </c>
      <c r="M64" s="16">
        <f t="shared" si="18"/>
        <v>11594.759999999998</v>
      </c>
    </row>
    <row r="65" spans="1:15" s="11" customFormat="1" ht="10.5" customHeight="1" x14ac:dyDescent="0.2">
      <c r="A65" s="30" t="s">
        <v>179</v>
      </c>
      <c r="B65" s="18" t="s">
        <v>142</v>
      </c>
      <c r="C65" s="14" t="s">
        <v>143</v>
      </c>
      <c r="D65" s="14" t="s">
        <v>195</v>
      </c>
      <c r="E65" s="15">
        <f>(+F65+I65)/30</f>
        <v>333.33</v>
      </c>
      <c r="F65" s="15">
        <f>VLOOKUP($A65,[1]Hoja1!$A$9:$AM$116,3,0)</f>
        <v>9999.9</v>
      </c>
      <c r="G65" s="15">
        <v>0</v>
      </c>
      <c r="H65" s="15">
        <v>0</v>
      </c>
      <c r="I65" s="15">
        <v>0</v>
      </c>
      <c r="J65" s="38">
        <f>VLOOKUP($A65,[1]Hoja1!$A$9:$AM$116,4,0)+VLOOKUP($A65,[1]Hoja1!$A$9:$AM$116,5,0)</f>
        <v>7429.58</v>
      </c>
      <c r="K65" s="16">
        <f t="shared" si="17"/>
        <v>17429.48</v>
      </c>
      <c r="L65" s="15">
        <f>VLOOKUP($A65,[1]Hoja1!$A$9:$AM$116,26,0)</f>
        <v>2938.86</v>
      </c>
      <c r="M65" s="16">
        <f t="shared" si="18"/>
        <v>14490.619999999999</v>
      </c>
    </row>
    <row r="67" spans="1:15" s="11" customFormat="1" ht="10.5" customHeight="1" x14ac:dyDescent="0.25">
      <c r="A67" s="12"/>
      <c r="B67" s="18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5" s="11" customFormat="1" ht="17.25" customHeight="1" x14ac:dyDescent="0.25">
      <c r="A68" s="6" t="s">
        <v>150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5" s="11" customFormat="1" ht="10.5" customHeight="1" x14ac:dyDescent="0.2">
      <c r="A69" s="30" t="s">
        <v>180</v>
      </c>
      <c r="B69" s="18" t="s">
        <v>151</v>
      </c>
      <c r="C69" s="14" t="s">
        <v>152</v>
      </c>
      <c r="D69" s="14" t="s">
        <v>195</v>
      </c>
      <c r="E69" s="15">
        <f>(+F69+I69)/30</f>
        <v>333.33</v>
      </c>
      <c r="F69" s="15">
        <f>VLOOKUP($A69,[1]Hoja1!$A$9:$AM$116,3,0)</f>
        <v>9999.9</v>
      </c>
      <c r="G69" s="15">
        <v>0</v>
      </c>
      <c r="H69" s="15">
        <v>0</v>
      </c>
      <c r="I69" s="15">
        <v>0</v>
      </c>
      <c r="J69" s="38">
        <f>VLOOKUP($A69,[1]Hoja1!$A$9:$AM$116,4,0)+VLOOKUP($A69,[1]Hoja1!$A$9:$AM$116,5,0)</f>
        <v>7429.58</v>
      </c>
      <c r="K69" s="16">
        <f>SUM(F69:J69)</f>
        <v>17429.48</v>
      </c>
      <c r="L69" s="15">
        <f>VLOOKUP($A69,[1]Hoja1!$A$9:$AM$116,26,0)</f>
        <v>3026.78</v>
      </c>
      <c r="M69" s="16">
        <f t="shared" ref="M69" si="19">+K69-L69</f>
        <v>14402.699999999999</v>
      </c>
    </row>
    <row r="70" spans="1:15" s="11" customFormat="1" ht="10.5" customHeight="1" x14ac:dyDescent="0.25">
      <c r="A70" s="12"/>
      <c r="B70" s="18"/>
      <c r="C70" s="14"/>
      <c r="D70" s="14"/>
      <c r="E70" s="15"/>
      <c r="F70" s="15"/>
      <c r="G70" s="14"/>
      <c r="H70" s="14"/>
      <c r="I70" s="14"/>
      <c r="J70" s="14"/>
      <c r="K70" s="16"/>
      <c r="L70" s="16"/>
      <c r="M70" s="16"/>
    </row>
    <row r="71" spans="1:15" s="11" customFormat="1" ht="17.25" customHeight="1" x14ac:dyDescent="0.25">
      <c r="A71" s="6" t="s">
        <v>86</v>
      </c>
      <c r="B71" s="7"/>
      <c r="C71" s="8"/>
      <c r="D71" s="8"/>
      <c r="E71" s="9"/>
      <c r="F71" s="9"/>
      <c r="G71" s="8"/>
      <c r="H71" s="8"/>
      <c r="I71" s="8"/>
      <c r="J71" s="8"/>
      <c r="K71" s="10"/>
      <c r="L71" s="10"/>
      <c r="M71" s="10"/>
    </row>
    <row r="72" spans="1:15" s="11" customFormat="1" ht="10.5" customHeight="1" x14ac:dyDescent="0.25">
      <c r="A72" s="23" t="s">
        <v>87</v>
      </c>
      <c r="B72" s="13" t="s">
        <v>88</v>
      </c>
      <c r="C72" s="24" t="s">
        <v>89</v>
      </c>
      <c r="D72" s="24" t="s">
        <v>19</v>
      </c>
      <c r="E72" s="15">
        <v>263.94</v>
      </c>
      <c r="F72" s="15">
        <f>VLOOKUP($A72,[1]Hoja1!$A$9:$AM$116,3,0)</f>
        <v>7918.2</v>
      </c>
      <c r="G72" s="15">
        <v>0</v>
      </c>
      <c r="H72" s="15">
        <v>0</v>
      </c>
      <c r="I72" s="15">
        <v>0</v>
      </c>
      <c r="J72" s="38">
        <f>VLOOKUP($A72,[1]Hoja1!$A$9:$AM$116,4,0)+VLOOKUP($A72,[1]Hoja1!$A$9:$AM$116,5,0)</f>
        <v>0</v>
      </c>
      <c r="K72" s="16">
        <f t="shared" ref="K72:K74" si="20">SUM(F72:J72)</f>
        <v>7918.2</v>
      </c>
      <c r="L72" s="15">
        <f>VLOOKUP($A72,[1]Hoja1!$A$9:$AM$116,26,0)</f>
        <v>841.58</v>
      </c>
      <c r="M72" s="16">
        <f t="shared" ref="M72:M74" si="21">+K72-L72</f>
        <v>7076.62</v>
      </c>
      <c r="N72" s="17"/>
      <c r="O72" s="17"/>
    </row>
    <row r="73" spans="1:15" s="11" customFormat="1" ht="10.5" customHeight="1" x14ac:dyDescent="0.2">
      <c r="A73" s="30" t="s">
        <v>127</v>
      </c>
      <c r="B73" s="18" t="s">
        <v>90</v>
      </c>
      <c r="C73" s="14" t="s">
        <v>205</v>
      </c>
      <c r="D73" s="14" t="s">
        <v>195</v>
      </c>
      <c r="E73" s="15">
        <f>(+F73+I73)/30</f>
        <v>333.33</v>
      </c>
      <c r="F73" s="15">
        <f>VLOOKUP($A73,[1]Hoja1!$A$9:$AM$116,3,0)</f>
        <v>9999.9</v>
      </c>
      <c r="G73" s="15">
        <v>0</v>
      </c>
      <c r="H73" s="15">
        <v>0</v>
      </c>
      <c r="I73" s="15">
        <v>0</v>
      </c>
      <c r="J73" s="38">
        <f>VLOOKUP($A73,[1]Hoja1!$A$9:$AM$116,4,0)+VLOOKUP($A73,[1]Hoja1!$A$9:$AM$116,5,0)</f>
        <v>7429.58</v>
      </c>
      <c r="K73" s="16">
        <f t="shared" si="20"/>
        <v>17429.48</v>
      </c>
      <c r="L73" s="15">
        <f>VLOOKUP($A73,[1]Hoja1!$A$9:$AM$116,26,0)</f>
        <v>2938.86</v>
      </c>
      <c r="M73" s="16">
        <f t="shared" si="21"/>
        <v>14490.619999999999</v>
      </c>
    </row>
    <row r="74" spans="1:15" s="11" customFormat="1" ht="10.5" customHeight="1" x14ac:dyDescent="0.2">
      <c r="A74" s="30" t="s">
        <v>181</v>
      </c>
      <c r="B74" s="18" t="s">
        <v>164</v>
      </c>
      <c r="C74" s="14" t="s">
        <v>165</v>
      </c>
      <c r="D74" s="14" t="s">
        <v>195</v>
      </c>
      <c r="E74" s="15">
        <f>(+F74+I74)/30</f>
        <v>333.33</v>
      </c>
      <c r="F74" s="15">
        <f>VLOOKUP($A74,[1]Hoja1!$A$9:$AM$116,3,0)</f>
        <v>9999.9</v>
      </c>
      <c r="G74" s="15">
        <v>0</v>
      </c>
      <c r="H74" s="15">
        <v>0</v>
      </c>
      <c r="I74" s="15">
        <v>0</v>
      </c>
      <c r="J74" s="38">
        <f>VLOOKUP($A74,[1]Hoja1!$A$9:$AM$116,4,0)+VLOOKUP($A74,[1]Hoja1!$A$9:$AM$116,5,0)</f>
        <v>13787.66</v>
      </c>
      <c r="K74" s="16">
        <f t="shared" si="20"/>
        <v>23787.559999999998</v>
      </c>
      <c r="L74" s="15">
        <f>VLOOKUP($A74,[1]Hoja1!$A$9:$AM$116,26,0)</f>
        <v>4470.4799999999996</v>
      </c>
      <c r="M74" s="16">
        <f t="shared" si="21"/>
        <v>19317.079999999998</v>
      </c>
    </row>
    <row r="75" spans="1:15" s="11" customFormat="1" ht="10.5" customHeight="1" x14ac:dyDescent="0.25">
      <c r="A75" s="12"/>
      <c r="B75" s="18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5" s="11" customFormat="1" ht="17.25" customHeight="1" x14ac:dyDescent="0.25">
      <c r="A76" s="6" t="s">
        <v>153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5" s="11" customFormat="1" ht="10.5" customHeight="1" x14ac:dyDescent="0.2">
      <c r="A77" s="30" t="s">
        <v>182</v>
      </c>
      <c r="B77" s="13" t="s">
        <v>154</v>
      </c>
      <c r="C77" s="24" t="s">
        <v>18</v>
      </c>
      <c r="D77" s="14" t="s">
        <v>195</v>
      </c>
      <c r="E77" s="15">
        <f>(+F77+I77)/30</f>
        <v>200</v>
      </c>
      <c r="F77" s="15">
        <f>VLOOKUP($A77,[1]Hoja1!$A$9:$AM$116,3,0)</f>
        <v>6000</v>
      </c>
      <c r="G77" s="15">
        <v>0</v>
      </c>
      <c r="H77" s="15">
        <v>0</v>
      </c>
      <c r="I77" s="15">
        <v>0</v>
      </c>
      <c r="J77" s="38">
        <f>VLOOKUP($A77,[1]Hoja1!$A$9:$AM$116,4,0)+VLOOKUP($A77,[1]Hoja1!$A$9:$AM$116,5,0)</f>
        <v>2139.6999999999998</v>
      </c>
      <c r="K77" s="16">
        <f t="shared" ref="K77:K78" si="22">SUM(F77:J77)</f>
        <v>8139.7</v>
      </c>
      <c r="L77" s="15">
        <f>VLOOKUP($A77,[1]Hoja1!$A$9:$AM$116,26,0)</f>
        <v>862.56</v>
      </c>
      <c r="M77" s="16">
        <f t="shared" ref="M77:M78" si="23">+K77-L77</f>
        <v>7277.1399999999994</v>
      </c>
      <c r="N77" s="17"/>
      <c r="O77" s="17"/>
    </row>
    <row r="78" spans="1:15" s="11" customFormat="1" ht="10.5" customHeight="1" x14ac:dyDescent="0.2">
      <c r="A78" s="30" t="s">
        <v>183</v>
      </c>
      <c r="B78" s="18" t="s">
        <v>155</v>
      </c>
      <c r="C78" s="14" t="s">
        <v>18</v>
      </c>
      <c r="D78" s="14" t="s">
        <v>195</v>
      </c>
      <c r="E78" s="15">
        <f>(+F78+I78)/30</f>
        <v>200</v>
      </c>
      <c r="F78" s="15">
        <f>VLOOKUP($A78,[1]Hoja1!$A$9:$AM$116,3,0)</f>
        <v>6000</v>
      </c>
      <c r="G78" s="15">
        <v>0</v>
      </c>
      <c r="H78" s="15">
        <v>0</v>
      </c>
      <c r="I78" s="15">
        <v>0</v>
      </c>
      <c r="J78" s="38">
        <f>VLOOKUP($A78,[1]Hoja1!$A$9:$AM$116,4,0)+VLOOKUP($A78,[1]Hoja1!$A$9:$AM$116,5,0)</f>
        <v>2139.6999999999998</v>
      </c>
      <c r="K78" s="16">
        <f t="shared" si="22"/>
        <v>8139.7</v>
      </c>
      <c r="L78" s="15">
        <f>VLOOKUP($A78,[1]Hoja1!$A$9:$AM$116,26,0)</f>
        <v>862.56</v>
      </c>
      <c r="M78" s="16">
        <f t="shared" si="23"/>
        <v>7277.1399999999994</v>
      </c>
    </row>
    <row r="79" spans="1:15" s="11" customFormat="1" ht="10.5" customHeight="1" x14ac:dyDescent="0.25">
      <c r="A79" s="12"/>
      <c r="B79" s="18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5" s="11" customFormat="1" ht="17.25" customHeight="1" x14ac:dyDescent="0.25">
      <c r="A80" s="6" t="s">
        <v>91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5" s="11" customFormat="1" ht="10.5" customHeight="1" x14ac:dyDescent="0.25">
      <c r="A81" s="23" t="s">
        <v>92</v>
      </c>
      <c r="B81" s="13" t="s">
        <v>93</v>
      </c>
      <c r="C81" s="24" t="s">
        <v>94</v>
      </c>
      <c r="D81" s="24" t="s">
        <v>19</v>
      </c>
      <c r="E81" s="15">
        <v>436.25</v>
      </c>
      <c r="F81" s="15">
        <f>VLOOKUP($A81,[1]Hoja1!$A$9:$AM$116,3,0)</f>
        <v>13087.5</v>
      </c>
      <c r="G81" s="15">
        <v>0</v>
      </c>
      <c r="H81" s="15">
        <v>0</v>
      </c>
      <c r="I81" s="15">
        <v>0</v>
      </c>
      <c r="J81" s="38">
        <f>VLOOKUP($A81,[1]Hoja1!$A$9:$AM$116,4,0)+VLOOKUP($A81,[1]Hoja1!$A$9:$AM$116,5,0)</f>
        <v>0</v>
      </c>
      <c r="K81" s="16">
        <f>SUM(F81:J81)</f>
        <v>13087.5</v>
      </c>
      <c r="L81" s="15">
        <f>VLOOKUP($A81,[1]Hoja1!$A$9:$AM$116,26,0)</f>
        <v>5680.01</v>
      </c>
      <c r="M81" s="16">
        <f t="shared" ref="M81" si="24">+K81-L81</f>
        <v>7407.49</v>
      </c>
      <c r="N81" s="17"/>
      <c r="O81" s="17"/>
    </row>
    <row r="82" spans="1:15" s="11" customFormat="1" ht="10.5" customHeight="1" x14ac:dyDescent="0.25">
      <c r="A82" s="12"/>
      <c r="B82" s="18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5" s="11" customFormat="1" ht="17.25" customHeight="1" x14ac:dyDescent="0.25">
      <c r="A83" s="6" t="s">
        <v>95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5" s="11" customFormat="1" ht="10.5" customHeight="1" x14ac:dyDescent="0.25">
      <c r="A84" s="23" t="s">
        <v>96</v>
      </c>
      <c r="B84" s="13" t="s">
        <v>97</v>
      </c>
      <c r="C84" s="24" t="s">
        <v>18</v>
      </c>
      <c r="D84" s="24" t="s">
        <v>19</v>
      </c>
      <c r="E84" s="15">
        <v>326.69</v>
      </c>
      <c r="F84" s="15">
        <f>VLOOKUP($A84,[1]Hoja1!$A$9:$AM$116,3,0)</f>
        <v>9800.7000000000007</v>
      </c>
      <c r="G84" s="15">
        <v>0</v>
      </c>
      <c r="H84" s="15">
        <v>0</v>
      </c>
      <c r="I84" s="15">
        <v>0</v>
      </c>
      <c r="J84" s="38">
        <f>VLOOKUP($A84,[1]Hoja1!$A$9:$AM$116,4,0)+VLOOKUP($A84,[1]Hoja1!$A$9:$AM$116,5,0)</f>
        <v>0</v>
      </c>
      <c r="K84" s="16">
        <f t="shared" ref="K84:K85" si="25">SUM(F84:J84)</f>
        <v>9800.7000000000007</v>
      </c>
      <c r="L84" s="15">
        <f>VLOOKUP($A84,[1]Hoja1!$A$9:$AM$116,26,0)</f>
        <v>1172.5999999999999</v>
      </c>
      <c r="M84" s="16">
        <f t="shared" ref="M84:M85" si="26">+K84-L84</f>
        <v>8628.1</v>
      </c>
      <c r="N84" s="17"/>
      <c r="O84" s="17"/>
    </row>
    <row r="85" spans="1:15" s="11" customFormat="1" ht="10.5" customHeight="1" x14ac:dyDescent="0.25">
      <c r="A85" s="23" t="s">
        <v>169</v>
      </c>
      <c r="B85" s="13" t="s">
        <v>156</v>
      </c>
      <c r="C85" s="24" t="s">
        <v>157</v>
      </c>
      <c r="D85" s="24" t="s">
        <v>19</v>
      </c>
      <c r="E85" s="15">
        <f>(+F85+I85)/30</f>
        <v>333</v>
      </c>
      <c r="F85" s="15">
        <f>VLOOKUP($A85,[1]Hoja1!$A$9:$AM$116,3,0)</f>
        <v>9990</v>
      </c>
      <c r="G85" s="15">
        <v>0</v>
      </c>
      <c r="H85" s="15">
        <v>0</v>
      </c>
      <c r="I85" s="15">
        <v>0</v>
      </c>
      <c r="J85" s="38">
        <f>VLOOKUP($A85,[1]Hoja1!$A$9:$AM$116,4,0)+VLOOKUP($A85,[1]Hoja1!$A$9:$AM$116,5,0)</f>
        <v>1120.74</v>
      </c>
      <c r="K85" s="16">
        <f t="shared" si="25"/>
        <v>11110.74</v>
      </c>
      <c r="L85" s="15">
        <f>VLOOKUP($A85,[1]Hoja1!$A$9:$AM$116,26,0)</f>
        <v>1442.16</v>
      </c>
      <c r="M85" s="16">
        <f t="shared" si="26"/>
        <v>9668.58</v>
      </c>
      <c r="N85" s="17"/>
      <c r="O85" s="17"/>
    </row>
    <row r="86" spans="1:15" s="11" customFormat="1" ht="10.5" customHeight="1" x14ac:dyDescent="0.25">
      <c r="A86" s="12"/>
      <c r="B86" s="18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5" s="11" customFormat="1" ht="17.25" customHeight="1" x14ac:dyDescent="0.25">
      <c r="A87" s="6" t="s">
        <v>98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5" s="11" customFormat="1" ht="10.5" customHeight="1" x14ac:dyDescent="0.25">
      <c r="A88" s="23" t="s">
        <v>99</v>
      </c>
      <c r="B88" s="13" t="s">
        <v>100</v>
      </c>
      <c r="C88" s="24" t="s">
        <v>18</v>
      </c>
      <c r="D88" s="24" t="s">
        <v>19</v>
      </c>
      <c r="E88" s="15">
        <v>305.60000000000002</v>
      </c>
      <c r="F88" s="15">
        <f>VLOOKUP($A88,[1]Hoja1!$A$9:$AM$116,3,0)</f>
        <v>9168</v>
      </c>
      <c r="G88" s="15">
        <v>0</v>
      </c>
      <c r="H88" s="15">
        <v>0</v>
      </c>
      <c r="I88" s="15">
        <v>0</v>
      </c>
      <c r="J88" s="38">
        <f>VLOOKUP($A88,[1]Hoja1!$A$9:$AM$116,4,0)+VLOOKUP($A88,[1]Hoja1!$A$9:$AM$116,5,0)</f>
        <v>0</v>
      </c>
      <c r="K88" s="16">
        <f>SUM(F88:J88)</f>
        <v>9168</v>
      </c>
      <c r="L88" s="15">
        <f>VLOOKUP($A88,[1]Hoja1!$A$9:$AM$116,26,0)</f>
        <v>1051.06</v>
      </c>
      <c r="M88" s="16">
        <f t="shared" ref="M88" si="27">+K88-L88</f>
        <v>8116.9400000000005</v>
      </c>
      <c r="N88" s="17"/>
      <c r="O88" s="17"/>
    </row>
    <row r="89" spans="1:15" s="11" customFormat="1" ht="10.5" customHeight="1" x14ac:dyDescent="0.25">
      <c r="A89" s="22"/>
      <c r="B89" s="18"/>
      <c r="C89" s="14"/>
      <c r="D89" s="14"/>
      <c r="E89" s="15"/>
      <c r="F89" s="15"/>
      <c r="G89" s="14"/>
      <c r="H89" s="14"/>
      <c r="I89" s="14"/>
      <c r="J89" s="14"/>
      <c r="K89" s="16"/>
      <c r="L89" s="16"/>
      <c r="M89" s="16"/>
    </row>
    <row r="90" spans="1:15" s="11" customFormat="1" ht="17.25" customHeight="1" x14ac:dyDescent="0.25">
      <c r="A90" s="6" t="s">
        <v>101</v>
      </c>
      <c r="B90" s="7"/>
      <c r="C90" s="8"/>
      <c r="D90" s="8"/>
      <c r="E90" s="9"/>
      <c r="F90" s="9"/>
      <c r="G90" s="8"/>
      <c r="H90" s="8"/>
      <c r="I90" s="8"/>
      <c r="J90" s="8"/>
      <c r="K90" s="10"/>
      <c r="L90" s="10"/>
      <c r="M90" s="10"/>
    </row>
    <row r="91" spans="1:15" s="11" customFormat="1" ht="10.5" customHeight="1" x14ac:dyDescent="0.25">
      <c r="A91" s="23" t="s">
        <v>102</v>
      </c>
      <c r="B91" s="13" t="s">
        <v>103</v>
      </c>
      <c r="C91" s="24" t="s">
        <v>18</v>
      </c>
      <c r="D91" s="24" t="s">
        <v>19</v>
      </c>
      <c r="E91" s="15">
        <v>480.3</v>
      </c>
      <c r="F91" s="15">
        <f>VLOOKUP($A91,[1]Hoja1!$A$9:$AM$116,3,0)</f>
        <v>14409</v>
      </c>
      <c r="G91" s="15">
        <v>0</v>
      </c>
      <c r="H91" s="15">
        <v>0</v>
      </c>
      <c r="I91" s="15">
        <v>0</v>
      </c>
      <c r="J91" s="38">
        <f>VLOOKUP($A91,[1]Hoja1!$A$9:$AM$116,4,0)+VLOOKUP($A91,[1]Hoja1!$A$9:$AM$116,5,0)</f>
        <v>0</v>
      </c>
      <c r="K91" s="16">
        <f t="shared" ref="K91:K92" si="28">SUM(F91:J91)</f>
        <v>14409</v>
      </c>
      <c r="L91" s="15">
        <f>VLOOKUP($A91,[1]Hoja1!$A$9:$AM$116,26,0)</f>
        <v>6100.25</v>
      </c>
      <c r="M91" s="16">
        <f t="shared" ref="M91:M92" si="29">+K91-L91</f>
        <v>8308.75</v>
      </c>
      <c r="N91" s="17"/>
      <c r="O91" s="17"/>
    </row>
    <row r="92" spans="1:15" s="11" customFormat="1" ht="10.5" customHeight="1" x14ac:dyDescent="0.2">
      <c r="A92" s="30" t="s">
        <v>184</v>
      </c>
      <c r="B92" s="18" t="s">
        <v>137</v>
      </c>
      <c r="C92" s="14" t="s">
        <v>138</v>
      </c>
      <c r="D92" s="14" t="s">
        <v>195</v>
      </c>
      <c r="E92" s="15">
        <f>(+F92+I92)/30</f>
        <v>333.33</v>
      </c>
      <c r="F92" s="15">
        <f>VLOOKUP($A92,[1]Hoja1!$A$9:$AM$116,3,0)</f>
        <v>9999.9</v>
      </c>
      <c r="G92" s="15">
        <v>0</v>
      </c>
      <c r="H92" s="15">
        <v>0</v>
      </c>
      <c r="I92" s="15">
        <v>0</v>
      </c>
      <c r="J92" s="38">
        <f>VLOOKUP($A92,[1]Hoja1!$A$9:$AM$116,4,0)+VLOOKUP($A92,[1]Hoja1!$A$9:$AM$116,5,0)</f>
        <v>10000.1</v>
      </c>
      <c r="K92" s="16">
        <f t="shared" si="28"/>
        <v>20000</v>
      </c>
      <c r="L92" s="15">
        <f>VLOOKUP($A92,[1]Hoja1!$A$9:$AM$116,26,0)</f>
        <v>3558.08</v>
      </c>
      <c r="M92" s="16">
        <f t="shared" si="29"/>
        <v>16441.919999999998</v>
      </c>
    </row>
    <row r="93" spans="1:15" s="11" customFormat="1" ht="10.5" customHeight="1" x14ac:dyDescent="0.25">
      <c r="A93" s="22"/>
      <c r="B93" s="18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5" s="11" customFormat="1" ht="17.25" customHeight="1" x14ac:dyDescent="0.25">
      <c r="A94" s="6" t="s">
        <v>105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5" s="11" customFormat="1" ht="10.5" customHeight="1" x14ac:dyDescent="0.25">
      <c r="A95" s="23" t="s">
        <v>106</v>
      </c>
      <c r="B95" s="13" t="s">
        <v>107</v>
      </c>
      <c r="C95" s="24" t="s">
        <v>18</v>
      </c>
      <c r="D95" s="24" t="s">
        <v>19</v>
      </c>
      <c r="E95" s="15">
        <v>263.94</v>
      </c>
      <c r="F95" s="15">
        <f>VLOOKUP($A95,[1]Hoja1!$A$9:$AM$116,3,0)</f>
        <v>7918.2</v>
      </c>
      <c r="G95" s="15">
        <v>0</v>
      </c>
      <c r="H95" s="15">
        <v>0</v>
      </c>
      <c r="I95" s="15">
        <v>0</v>
      </c>
      <c r="J95" s="38">
        <f>VLOOKUP($A95,[1]Hoja1!$A$9:$AM$116,4,0)+VLOOKUP($A95,[1]Hoja1!$A$9:$AM$116,5,0)</f>
        <v>0</v>
      </c>
      <c r="K95" s="16">
        <f t="shared" ref="K95:K100" si="30">SUM(F95:J95)</f>
        <v>7918.2</v>
      </c>
      <c r="L95" s="15">
        <f>VLOOKUP($A95,[1]Hoja1!$A$9:$AM$116,26,0)</f>
        <v>841.62</v>
      </c>
      <c r="M95" s="16">
        <f t="shared" ref="M95:M100" si="31">+K95-L95</f>
        <v>7076.58</v>
      </c>
      <c r="N95" s="17"/>
      <c r="O95" s="17"/>
    </row>
    <row r="96" spans="1:15" s="11" customFormat="1" ht="10.5" customHeight="1" x14ac:dyDescent="0.25">
      <c r="A96" s="23" t="s">
        <v>108</v>
      </c>
      <c r="B96" s="13" t="s">
        <v>109</v>
      </c>
      <c r="C96" s="24" t="s">
        <v>18</v>
      </c>
      <c r="D96" s="24" t="s">
        <v>19</v>
      </c>
      <c r="E96" s="15">
        <v>102.68</v>
      </c>
      <c r="F96" s="15">
        <f>VLOOKUP($A96,[1]Hoja1!$A$9:$AM$116,3,0)</f>
        <v>3696.6</v>
      </c>
      <c r="G96" s="15">
        <v>0</v>
      </c>
      <c r="H96" s="15">
        <v>0</v>
      </c>
      <c r="I96" s="15">
        <v>0</v>
      </c>
      <c r="J96" s="38">
        <f>VLOOKUP($A96,[1]Hoja1!$A$9:$AM$116,4,0)+VLOOKUP($A96,[1]Hoja1!$A$9:$AM$116,5,0)</f>
        <v>0</v>
      </c>
      <c r="K96" s="16">
        <f t="shared" si="30"/>
        <v>3696.6</v>
      </c>
      <c r="L96" s="15">
        <f>VLOOKUP($A96,[1]Hoja1!$A$9:$AM$116,26,0)</f>
        <v>-166.42</v>
      </c>
      <c r="M96" s="16">
        <f t="shared" si="31"/>
        <v>3863.02</v>
      </c>
      <c r="N96" s="17"/>
      <c r="O96" s="17"/>
    </row>
    <row r="97" spans="1:15" s="11" customFormat="1" ht="10.5" customHeight="1" x14ac:dyDescent="0.25">
      <c r="A97" s="23" t="s">
        <v>110</v>
      </c>
      <c r="B97" s="13" t="s">
        <v>111</v>
      </c>
      <c r="C97" s="24" t="s">
        <v>49</v>
      </c>
      <c r="D97" s="24" t="s">
        <v>19</v>
      </c>
      <c r="E97" s="15">
        <v>116.93</v>
      </c>
      <c r="F97" s="15">
        <f>VLOOKUP($A97,[1]Hoja1!$A$9:$AM$116,3,0)</f>
        <v>3696.6</v>
      </c>
      <c r="G97" s="15">
        <v>0</v>
      </c>
      <c r="H97" s="15">
        <v>0</v>
      </c>
      <c r="I97" s="15">
        <v>0</v>
      </c>
      <c r="J97" s="38">
        <f>VLOOKUP($A97,[1]Hoja1!$A$9:$AM$116,4,0)+VLOOKUP($A97,[1]Hoja1!$A$9:$AM$116,5,0)</f>
        <v>0</v>
      </c>
      <c r="K97" s="16">
        <f t="shared" si="30"/>
        <v>3696.6</v>
      </c>
      <c r="L97" s="15">
        <f>VLOOKUP($A97,[1]Hoja1!$A$9:$AM$116,26,0)</f>
        <v>-166.42</v>
      </c>
      <c r="M97" s="16">
        <f t="shared" si="31"/>
        <v>3863.02</v>
      </c>
      <c r="N97" s="17"/>
      <c r="O97" s="17"/>
    </row>
    <row r="98" spans="1:15" s="11" customFormat="1" ht="10.5" customHeight="1" x14ac:dyDescent="0.2">
      <c r="A98" s="30" t="s">
        <v>185</v>
      </c>
      <c r="B98" s="13" t="s">
        <v>112</v>
      </c>
      <c r="C98" s="24" t="s">
        <v>18</v>
      </c>
      <c r="D98" s="24" t="s">
        <v>19</v>
      </c>
      <c r="E98" s="15">
        <f>(+F98+I98)/30</f>
        <v>333.33</v>
      </c>
      <c r="F98" s="15">
        <f>VLOOKUP($A98,[1]Hoja1!$A$9:$AM$116,3,0)</f>
        <v>9999.9</v>
      </c>
      <c r="G98" s="15">
        <v>0</v>
      </c>
      <c r="H98" s="15">
        <v>0</v>
      </c>
      <c r="I98" s="15">
        <v>0</v>
      </c>
      <c r="J98" s="38">
        <f>VLOOKUP($A98,[1]Hoja1!$A$9:$AM$116,4,0)+VLOOKUP($A98,[1]Hoja1!$A$9:$AM$116,5,0)</f>
        <v>1110.8399999999999</v>
      </c>
      <c r="K98" s="16">
        <f t="shared" si="30"/>
        <v>11110.74</v>
      </c>
      <c r="L98" s="15">
        <f>VLOOKUP($A98,[1]Hoja1!$A$9:$AM$116,26,0)</f>
        <v>1442.22</v>
      </c>
      <c r="M98" s="16">
        <f t="shared" si="31"/>
        <v>9668.52</v>
      </c>
      <c r="N98" s="17"/>
      <c r="O98" s="17"/>
    </row>
    <row r="99" spans="1:15" s="11" customFormat="1" ht="10.5" customHeight="1" x14ac:dyDescent="0.2">
      <c r="A99" s="30" t="s">
        <v>186</v>
      </c>
      <c r="B99" s="13" t="s">
        <v>160</v>
      </c>
      <c r="C99" s="24" t="s">
        <v>18</v>
      </c>
      <c r="D99" s="14" t="s">
        <v>195</v>
      </c>
      <c r="E99" s="15">
        <f>(+F99+I99)/30</f>
        <v>220</v>
      </c>
      <c r="F99" s="15">
        <f>VLOOKUP($A99,[1]Hoja1!$A$9:$AM$116,3,0)</f>
        <v>6600</v>
      </c>
      <c r="G99" s="15">
        <v>0</v>
      </c>
      <c r="H99" s="15">
        <v>0</v>
      </c>
      <c r="I99" s="15">
        <v>0</v>
      </c>
      <c r="J99" s="38">
        <f>VLOOKUP($A99,[1]Hoja1!$A$9:$AM$116,4,0)+VLOOKUP($A99,[1]Hoja1!$A$9:$AM$116,5,0)</f>
        <v>2105.1</v>
      </c>
      <c r="K99" s="16">
        <f t="shared" si="30"/>
        <v>8705.1</v>
      </c>
      <c r="L99" s="15">
        <f>VLOOKUP($A99,[1]Hoja1!$A$9:$AM$116,26,0)</f>
        <v>952.1</v>
      </c>
      <c r="M99" s="16">
        <f t="shared" si="31"/>
        <v>7753</v>
      </c>
      <c r="N99" s="17"/>
      <c r="O99" s="17"/>
    </row>
    <row r="100" spans="1:15" s="11" customFormat="1" ht="10.5" customHeight="1" x14ac:dyDescent="0.2">
      <c r="A100" s="30" t="s">
        <v>187</v>
      </c>
      <c r="B100" s="13" t="s">
        <v>161</v>
      </c>
      <c r="C100" s="24" t="s">
        <v>162</v>
      </c>
      <c r="D100" s="14" t="s">
        <v>195</v>
      </c>
      <c r="E100" s="15">
        <f>(+F100+I100)/30</f>
        <v>333.33</v>
      </c>
      <c r="F100" s="15">
        <f>VLOOKUP($A100,[1]Hoja1!$A$9:$AM$116,3,0)</f>
        <v>9999.9</v>
      </c>
      <c r="G100" s="15">
        <v>0</v>
      </c>
      <c r="H100" s="15">
        <v>0</v>
      </c>
      <c r="I100" s="15">
        <v>0</v>
      </c>
      <c r="J100" s="38">
        <f>VLOOKUP($A100,[1]Hoja1!$A$9:$AM$116,4,0)+VLOOKUP($A100,[1]Hoja1!$A$9:$AM$116,5,0)</f>
        <v>10000.1</v>
      </c>
      <c r="K100" s="16">
        <f t="shared" si="30"/>
        <v>20000</v>
      </c>
      <c r="L100" s="15">
        <f>VLOOKUP($A100,[1]Hoja1!$A$9:$AM$116,26,0)</f>
        <v>3558.08</v>
      </c>
      <c r="M100" s="16">
        <f t="shared" si="31"/>
        <v>16441.919999999998</v>
      </c>
      <c r="N100" s="17"/>
      <c r="O100" s="17"/>
    </row>
    <row r="101" spans="1:15" s="11" customFormat="1" ht="10.5" customHeight="1" x14ac:dyDescent="0.25">
      <c r="A101" s="22"/>
      <c r="B101" s="18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5" s="11" customFormat="1" ht="17.25" customHeight="1" x14ac:dyDescent="0.25">
      <c r="A102" s="6" t="s">
        <v>212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5" s="11" customFormat="1" ht="10.5" customHeight="1" x14ac:dyDescent="0.25">
      <c r="A103" s="23" t="s">
        <v>213</v>
      </c>
      <c r="B103" s="13" t="s">
        <v>214</v>
      </c>
      <c r="C103" s="24" t="s">
        <v>162</v>
      </c>
      <c r="D103" s="14" t="s">
        <v>195</v>
      </c>
      <c r="E103" s="15">
        <f>(+F103+I103)/30</f>
        <v>166.66499999999999</v>
      </c>
      <c r="F103" s="15">
        <f>VLOOKUP($A103,[1]Hoja1!$A$9:$AM$116,3,0)</f>
        <v>4999.95</v>
      </c>
      <c r="G103" s="15">
        <v>0</v>
      </c>
      <c r="H103" s="15">
        <v>0</v>
      </c>
      <c r="I103" s="15">
        <v>0</v>
      </c>
      <c r="J103" s="38">
        <f>VLOOKUP($A103,[1]Hoja1!$A$9:$AM$116,4,0)+VLOOKUP($A103,[1]Hoja1!$A$9:$AM$116,5,0)</f>
        <v>0</v>
      </c>
      <c r="K103" s="16">
        <f t="shared" ref="K103" si="32">SUM(F103:J103)</f>
        <v>4999.95</v>
      </c>
      <c r="L103" s="15">
        <f>VLOOKUP($A103,[1]Hoja1!$A$9:$AM$116,26,0)</f>
        <v>606.41999999999996</v>
      </c>
      <c r="M103" s="16">
        <f t="shared" ref="M103" si="33">+K103-L103</f>
        <v>4393.53</v>
      </c>
      <c r="N103" s="17"/>
      <c r="O103" s="17"/>
    </row>
    <row r="104" spans="1:15" s="11" customFormat="1" ht="10.5" customHeight="1" x14ac:dyDescent="0.25">
      <c r="A104" s="22"/>
      <c r="B104" s="18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5" s="11" customFormat="1" ht="17.25" customHeight="1" x14ac:dyDescent="0.25">
      <c r="A105" s="6" t="s">
        <v>113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5" s="11" customFormat="1" ht="10.5" customHeight="1" x14ac:dyDescent="0.25">
      <c r="A106" s="23" t="s">
        <v>114</v>
      </c>
      <c r="B106" s="13" t="s">
        <v>115</v>
      </c>
      <c r="C106" s="24" t="s">
        <v>18</v>
      </c>
      <c r="D106" s="24" t="s">
        <v>19</v>
      </c>
      <c r="E106" s="15">
        <v>212.8</v>
      </c>
      <c r="F106" s="15">
        <f>VLOOKUP($A106,[1]Hoja1!$A$9:$AM$116,3,0)</f>
        <v>6384</v>
      </c>
      <c r="G106" s="15">
        <v>0</v>
      </c>
      <c r="H106" s="15">
        <v>0</v>
      </c>
      <c r="I106" s="15">
        <v>0</v>
      </c>
      <c r="J106" s="38">
        <f>VLOOKUP($A106,[1]Hoja1!$A$9:$AM$116,4,0)+VLOOKUP($A106,[1]Hoja1!$A$9:$AM$116,5,0)</f>
        <v>0</v>
      </c>
      <c r="K106" s="16">
        <f t="shared" ref="K106:K107" si="34">SUM(F106:J106)</f>
        <v>6384</v>
      </c>
      <c r="L106" s="15">
        <f>VLOOKUP($A106,[1]Hoja1!$A$9:$AM$116,26,0)</f>
        <v>3521.08</v>
      </c>
      <c r="M106" s="16">
        <f t="shared" ref="M106:M107" si="35">+K106-L106</f>
        <v>2862.92</v>
      </c>
      <c r="N106" s="17"/>
      <c r="O106" s="17"/>
    </row>
    <row r="107" spans="1:15" s="11" customFormat="1" ht="10.5" customHeight="1" x14ac:dyDescent="0.2">
      <c r="A107" s="30" t="s">
        <v>210</v>
      </c>
      <c r="B107" s="13" t="s">
        <v>211</v>
      </c>
      <c r="C107" s="24" t="s">
        <v>162</v>
      </c>
      <c r="D107" s="14" t="s">
        <v>195</v>
      </c>
      <c r="E107" s="15">
        <f>(+F107+I107)/30</f>
        <v>166.66499999999999</v>
      </c>
      <c r="F107" s="15">
        <f>VLOOKUP($A107,[1]Hoja1!$A$9:$AM$116,3,0)</f>
        <v>4999.95</v>
      </c>
      <c r="G107" s="15">
        <v>0</v>
      </c>
      <c r="H107" s="15">
        <v>0</v>
      </c>
      <c r="I107" s="15">
        <v>0</v>
      </c>
      <c r="J107" s="38">
        <f>VLOOKUP($A107,[1]Hoja1!$A$9:$AM$116,4,0)+VLOOKUP($A107,[1]Hoja1!$A$9:$AM$116,5,0)</f>
        <v>5000.05</v>
      </c>
      <c r="K107" s="16">
        <f t="shared" si="34"/>
        <v>10000</v>
      </c>
      <c r="L107" s="15">
        <f>VLOOKUP($A107,[1]Hoja1!$A$9:$AM$116,26,0)</f>
        <v>1642.57</v>
      </c>
      <c r="M107" s="16">
        <f t="shared" si="35"/>
        <v>8357.43</v>
      </c>
      <c r="N107" s="17"/>
      <c r="O107" s="17"/>
    </row>
    <row r="108" spans="1:15" s="11" customFormat="1" ht="10.5" customHeight="1" x14ac:dyDescent="0.25">
      <c r="A108" s="22"/>
      <c r="B108" s="18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5" s="11" customFormat="1" ht="17.25" customHeight="1" x14ac:dyDescent="0.25">
      <c r="A109" s="6" t="s">
        <v>116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5" s="11" customFormat="1" ht="10.5" customHeight="1" x14ac:dyDescent="0.25">
      <c r="A110" s="23" t="s">
        <v>117</v>
      </c>
      <c r="B110" s="13" t="s">
        <v>118</v>
      </c>
      <c r="C110" s="24" t="s">
        <v>67</v>
      </c>
      <c r="D110" s="24" t="s">
        <v>19</v>
      </c>
      <c r="E110" s="15">
        <v>157.44999999999999</v>
      </c>
      <c r="F110" s="15">
        <f>VLOOKUP($A110,[1]Hoja1!$A$9:$AM$116,3,0)</f>
        <v>4723.5</v>
      </c>
      <c r="G110" s="15">
        <v>0</v>
      </c>
      <c r="H110" s="15">
        <v>0</v>
      </c>
      <c r="I110" s="15">
        <v>0</v>
      </c>
      <c r="J110" s="38">
        <f>VLOOKUP($A110,[1]Hoja1!$A$9:$AM$116,4,0)+VLOOKUP($A110,[1]Hoja1!$A$9:$AM$116,5,0)</f>
        <v>0</v>
      </c>
      <c r="K110" s="16">
        <f t="shared" ref="K110:K114" si="36">SUM(F110:J110)</f>
        <v>4723.5</v>
      </c>
      <c r="L110" s="15">
        <f>VLOOKUP($A110,[1]Hoja1!$A$9:$AM$116,26,0)</f>
        <v>85.84</v>
      </c>
      <c r="M110" s="16">
        <f t="shared" ref="M110:M114" si="37">+K110-L110</f>
        <v>4637.66</v>
      </c>
      <c r="N110" s="17"/>
      <c r="O110" s="17"/>
    </row>
    <row r="111" spans="1:15" s="11" customFormat="1" ht="10.5" customHeight="1" x14ac:dyDescent="0.2">
      <c r="A111" s="30" t="s">
        <v>198</v>
      </c>
      <c r="B111" s="18" t="s">
        <v>199</v>
      </c>
      <c r="C111" s="14" t="s">
        <v>18</v>
      </c>
      <c r="D111" s="14" t="s">
        <v>195</v>
      </c>
      <c r="E111" s="15">
        <f>(+F111+I111)/30</f>
        <v>200</v>
      </c>
      <c r="F111" s="15">
        <f>VLOOKUP($A111,[1]Hoja1!$A$9:$AM$116,3,0)</f>
        <v>6000</v>
      </c>
      <c r="G111" s="15">
        <v>0</v>
      </c>
      <c r="H111" s="15">
        <v>0</v>
      </c>
      <c r="I111" s="15">
        <v>0</v>
      </c>
      <c r="J111" s="38">
        <f>VLOOKUP($A111,[1]Hoja1!$A$9:$AM$116,4,0)+VLOOKUP($A111,[1]Hoja1!$A$9:$AM$116,5,0)</f>
        <v>2000</v>
      </c>
      <c r="K111" s="16">
        <f t="shared" si="36"/>
        <v>8000</v>
      </c>
      <c r="L111" s="15">
        <f>VLOOKUP($A111,[1]Hoja1!$A$9:$AM$116,26,0)</f>
        <v>843.58</v>
      </c>
      <c r="M111" s="16">
        <f t="shared" si="37"/>
        <v>7156.42</v>
      </c>
    </row>
    <row r="112" spans="1:15" s="11" customFormat="1" ht="10.5" customHeight="1" x14ac:dyDescent="0.2">
      <c r="A112" s="30" t="s">
        <v>139</v>
      </c>
      <c r="B112" s="18" t="s">
        <v>163</v>
      </c>
      <c r="C112" s="14" t="s">
        <v>18</v>
      </c>
      <c r="D112" s="14" t="s">
        <v>195</v>
      </c>
      <c r="E112" s="15">
        <f>(+F112+I112)/30</f>
        <v>200</v>
      </c>
      <c r="F112" s="15">
        <f>VLOOKUP($A112,[1]Hoja1!$A$9:$AM$116,3,0)</f>
        <v>6000</v>
      </c>
      <c r="G112" s="15">
        <v>0</v>
      </c>
      <c r="H112" s="15">
        <v>0</v>
      </c>
      <c r="I112" s="15">
        <v>0</v>
      </c>
      <c r="J112" s="38">
        <f>VLOOKUP($A112,[1]Hoja1!$A$9:$AM$116,4,0)+VLOOKUP($A112,[1]Hoja1!$A$9:$AM$116,5,0)</f>
        <v>2705.1</v>
      </c>
      <c r="K112" s="16">
        <f t="shared" si="36"/>
        <v>8705.1</v>
      </c>
      <c r="L112" s="15">
        <f>VLOOKUP($A112,[1]Hoja1!$A$9:$AM$116,26,0)</f>
        <v>3449.24</v>
      </c>
      <c r="M112" s="16">
        <f t="shared" ref="M112" si="38">+K112-L112</f>
        <v>5255.8600000000006</v>
      </c>
    </row>
    <row r="113" spans="1:15" s="11" customFormat="1" ht="10.5" customHeight="1" x14ac:dyDescent="0.2">
      <c r="A113" s="30" t="s">
        <v>215</v>
      </c>
      <c r="B113" s="18" t="s">
        <v>216</v>
      </c>
      <c r="C113" s="14" t="s">
        <v>18</v>
      </c>
      <c r="D113" s="14" t="s">
        <v>195</v>
      </c>
      <c r="E113" s="15">
        <f>(+F113+I113)/30</f>
        <v>148.6</v>
      </c>
      <c r="F113" s="15">
        <f>VLOOKUP($A113,[1]Hoja1!$A$9:$AM$116,3,0)</f>
        <v>4458</v>
      </c>
      <c r="G113" s="15">
        <v>0</v>
      </c>
      <c r="H113" s="15">
        <v>0</v>
      </c>
      <c r="I113" s="15">
        <v>0</v>
      </c>
      <c r="J113" s="38">
        <f>VLOOKUP($A113,[1]Hoja1!$A$9:$AM$116,4,0)+VLOOKUP($A113,[1]Hoja1!$A$9:$AM$116,5,0)</f>
        <v>1860</v>
      </c>
      <c r="K113" s="16">
        <f t="shared" ref="K113" si="39">SUM(F113:J113)</f>
        <v>6318</v>
      </c>
      <c r="L113" s="15">
        <f>VLOOKUP($A113,[1]Hoja1!$A$9:$AM$116,26,0)</f>
        <v>316.94</v>
      </c>
      <c r="M113" s="16">
        <f t="shared" ref="M113" si="40">+K113-L113</f>
        <v>6001.06</v>
      </c>
    </row>
    <row r="114" spans="1:15" s="11" customFormat="1" ht="10.5" customHeight="1" x14ac:dyDescent="0.2">
      <c r="A114" s="30" t="s">
        <v>207</v>
      </c>
      <c r="B114" s="18" t="s">
        <v>208</v>
      </c>
      <c r="C114" s="14" t="s">
        <v>18</v>
      </c>
      <c r="D114" s="14" t="s">
        <v>195</v>
      </c>
      <c r="E114" s="15">
        <f>(+F114+I114)/30</f>
        <v>212.6</v>
      </c>
      <c r="F114" s="15">
        <f>VLOOKUP($A114,[1]Hoja1!$A$9:$AM$116,3,0)</f>
        <v>6378</v>
      </c>
      <c r="G114" s="15">
        <v>0</v>
      </c>
      <c r="H114" s="15">
        <v>0</v>
      </c>
      <c r="I114" s="15">
        <v>0</v>
      </c>
      <c r="J114" s="38">
        <f>VLOOKUP($A114,[1]Hoja1!$A$9:$AM$116,4,0)+VLOOKUP($A114,[1]Hoja1!$A$9:$AM$116,5,0)</f>
        <v>0</v>
      </c>
      <c r="K114" s="16">
        <f t="shared" si="36"/>
        <v>6378</v>
      </c>
      <c r="L114" s="15">
        <f>VLOOKUP($A114,[1]Hoja1!$A$9:$AM$116,26,0)</f>
        <v>376.2</v>
      </c>
      <c r="M114" s="16">
        <f t="shared" si="37"/>
        <v>6001.8</v>
      </c>
    </row>
    <row r="115" spans="1:15" s="11" customFormat="1" ht="10.5" customHeight="1" x14ac:dyDescent="0.25">
      <c r="A115" s="12"/>
      <c r="B115" s="18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5" s="11" customFormat="1" ht="17.25" customHeight="1" x14ac:dyDescent="0.25">
      <c r="A116" s="6" t="s">
        <v>119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5" s="11" customFormat="1" ht="10.5" customHeight="1" x14ac:dyDescent="0.25">
      <c r="A117" s="23" t="s">
        <v>200</v>
      </c>
      <c r="B117" s="13" t="s">
        <v>201</v>
      </c>
      <c r="C117" s="24" t="s">
        <v>67</v>
      </c>
      <c r="D117" s="14" t="s">
        <v>195</v>
      </c>
      <c r="E117" s="15">
        <f>(+F117+I117)/30</f>
        <v>123.22</v>
      </c>
      <c r="F117" s="15">
        <f>VLOOKUP($A117,[1]Hoja1!$A$9:$AM$116,3,0)</f>
        <v>3696.6</v>
      </c>
      <c r="G117" s="15">
        <v>0</v>
      </c>
      <c r="H117" s="15">
        <v>0</v>
      </c>
      <c r="I117" s="15">
        <v>0</v>
      </c>
      <c r="J117" s="38">
        <f>VLOOKUP($A117,[1]Hoja1!$A$9:$AM$116,4,0)+VLOOKUP($A117,[1]Hoja1!$A$9:$AM$116,5,0)</f>
        <v>0</v>
      </c>
      <c r="K117" s="16">
        <f>SUM(F117:J117)</f>
        <v>3696.6</v>
      </c>
      <c r="L117" s="15">
        <f>VLOOKUP($A117,[1]Hoja1!$A$9:$AM$116,26,0)</f>
        <v>-166.42</v>
      </c>
      <c r="M117" s="16">
        <f t="shared" ref="M117" si="41">+K117-L117</f>
        <v>3863.02</v>
      </c>
      <c r="N117" s="17"/>
      <c r="O117" s="17"/>
    </row>
    <row r="118" spans="1:15" s="11" customFormat="1" ht="10.5" customHeight="1" x14ac:dyDescent="0.2">
      <c r="A118" s="33" t="s">
        <v>196</v>
      </c>
      <c r="B118" s="32" t="s">
        <v>197</v>
      </c>
      <c r="C118" s="14" t="s">
        <v>18</v>
      </c>
      <c r="D118" s="14" t="s">
        <v>195</v>
      </c>
      <c r="E118" s="15">
        <f>(+F118+I118)/30</f>
        <v>200</v>
      </c>
      <c r="F118" s="15">
        <f>VLOOKUP($A118,[1]Hoja1!$A$9:$AM$116,3,0)</f>
        <v>6000</v>
      </c>
      <c r="G118" s="15">
        <v>0</v>
      </c>
      <c r="H118" s="15">
        <v>0</v>
      </c>
      <c r="I118" s="15">
        <v>0</v>
      </c>
      <c r="J118" s="38">
        <f>VLOOKUP($A118,[1]Hoja1!$A$9:$AM$116,4,0)+VLOOKUP($A118,[1]Hoja1!$A$9:$AM$116,5,0)</f>
        <v>2000</v>
      </c>
      <c r="K118" s="16">
        <f>SUM(F118:J118)</f>
        <v>8000</v>
      </c>
      <c r="L118" s="15">
        <f>VLOOKUP($A118,[1]Hoja1!$A$9:$AM$116,26,0)</f>
        <v>843.58</v>
      </c>
      <c r="M118" s="16">
        <f>+K118-L118</f>
        <v>7156.42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120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">
      <c r="A121" s="30" t="s">
        <v>188</v>
      </c>
      <c r="B121" s="18" t="s">
        <v>132</v>
      </c>
      <c r="C121" s="14" t="s">
        <v>18</v>
      </c>
      <c r="D121" s="14" t="s">
        <v>195</v>
      </c>
      <c r="E121" s="15">
        <f>(+F121+I121)/30</f>
        <v>333.33</v>
      </c>
      <c r="F121" s="15">
        <f>VLOOKUP($A121,[1]Hoja1!$A$9:$AM$116,3,0)</f>
        <v>9999.9</v>
      </c>
      <c r="G121" s="15">
        <v>0</v>
      </c>
      <c r="H121" s="15">
        <v>0</v>
      </c>
      <c r="I121" s="15">
        <v>0</v>
      </c>
      <c r="J121" s="38">
        <f>VLOOKUP($A121,[1]Hoja1!$A$9:$AM$116,4,0)+VLOOKUP($A121,[1]Hoja1!$A$9:$AM$116,5,0)</f>
        <v>6603.04</v>
      </c>
      <c r="K121" s="16">
        <f>SUM(F121:J121)</f>
        <v>16602.939999999999</v>
      </c>
      <c r="L121" s="15">
        <f>VLOOKUP($A121,[1]Hoja1!$A$9:$AM$116,26,0)</f>
        <v>2739.78</v>
      </c>
      <c r="M121" s="16">
        <f t="shared" ref="M121" si="42">+K121-L121</f>
        <v>13863.159999999998</v>
      </c>
    </row>
    <row r="122" spans="1:15" s="11" customFormat="1" ht="10.5" customHeight="1" x14ac:dyDescent="0.25">
      <c r="A122" s="12"/>
      <c r="B122" s="18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5" s="11" customFormat="1" ht="17.25" customHeight="1" x14ac:dyDescent="0.25">
      <c r="A123" s="6" t="s">
        <v>158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5" s="11" customFormat="1" ht="10.5" customHeight="1" x14ac:dyDescent="0.2">
      <c r="A124" s="30" t="s">
        <v>189</v>
      </c>
      <c r="B124" s="13" t="s">
        <v>159</v>
      </c>
      <c r="C124" s="24" t="s">
        <v>18</v>
      </c>
      <c r="D124" s="14" t="s">
        <v>195</v>
      </c>
      <c r="E124" s="15">
        <f>(+F124+I124)/30</f>
        <v>200</v>
      </c>
      <c r="F124" s="15">
        <f>VLOOKUP($A124,[1]Hoja1!$A$9:$AM$116,3,0)</f>
        <v>6000</v>
      </c>
      <c r="G124" s="15">
        <v>0</v>
      </c>
      <c r="H124" s="15">
        <v>0</v>
      </c>
      <c r="I124" s="15">
        <v>0</v>
      </c>
      <c r="J124" s="38">
        <f>VLOOKUP($A124,[1]Hoja1!$A$9:$AM$116,4,0)+VLOOKUP($A124,[1]Hoja1!$A$9:$AM$116,5,0)</f>
        <v>2139.6999999999998</v>
      </c>
      <c r="K124" s="16">
        <f t="shared" ref="K124:K125" si="43">SUM(F124:J124)</f>
        <v>8139.7</v>
      </c>
      <c r="L124" s="15">
        <f>VLOOKUP($A124,[1]Hoja1!$A$9:$AM$116,26,0)</f>
        <v>862.56</v>
      </c>
      <c r="M124" s="16">
        <f t="shared" ref="M124:M125" si="44">+K124-L124</f>
        <v>7277.1399999999994</v>
      </c>
      <c r="N124" s="17"/>
      <c r="O124" s="17"/>
    </row>
    <row r="125" spans="1:15" s="11" customFormat="1" ht="10.5" customHeight="1" x14ac:dyDescent="0.2">
      <c r="A125" s="30" t="s">
        <v>136</v>
      </c>
      <c r="B125" s="13" t="s">
        <v>168</v>
      </c>
      <c r="C125" s="24" t="s">
        <v>18</v>
      </c>
      <c r="D125" s="14" t="s">
        <v>195</v>
      </c>
      <c r="E125" s="15">
        <f>(+F125+I125)/30</f>
        <v>200</v>
      </c>
      <c r="F125" s="15">
        <f>VLOOKUP($A125,[1]Hoja1!$A$9:$AM$116,3,0)</f>
        <v>6000</v>
      </c>
      <c r="G125" s="15">
        <v>0</v>
      </c>
      <c r="H125" s="15">
        <v>0</v>
      </c>
      <c r="I125" s="15">
        <v>0</v>
      </c>
      <c r="J125" s="38">
        <f>VLOOKUP($A125,[1]Hoja1!$A$9:$AM$116,4,0)+VLOOKUP($A125,[1]Hoja1!$A$9:$AM$116,5,0)</f>
        <v>2139.6999999999998</v>
      </c>
      <c r="K125" s="16">
        <f t="shared" si="43"/>
        <v>8139.7</v>
      </c>
      <c r="L125" s="15">
        <f>VLOOKUP($A125,[1]Hoja1!$A$9:$AM$116,26,0)</f>
        <v>862.56</v>
      </c>
      <c r="M125" s="16">
        <f t="shared" si="44"/>
        <v>7277.1399999999994</v>
      </c>
      <c r="N125" s="17"/>
      <c r="O125" s="17"/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121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5">
      <c r="A128" s="23" t="s">
        <v>122</v>
      </c>
      <c r="B128" s="13" t="s">
        <v>123</v>
      </c>
      <c r="C128" s="24" t="s">
        <v>18</v>
      </c>
      <c r="D128" s="24" t="s">
        <v>19</v>
      </c>
      <c r="E128" s="15">
        <v>148.6</v>
      </c>
      <c r="F128" s="15">
        <f>VLOOKUP($A128,[1]Hoja1!$A$9:$AM$116,3,0)</f>
        <v>4458</v>
      </c>
      <c r="G128" s="15">
        <v>0</v>
      </c>
      <c r="H128" s="15">
        <v>0</v>
      </c>
      <c r="I128" s="15">
        <v>0</v>
      </c>
      <c r="J128" s="38">
        <f>VLOOKUP($A128,[1]Hoja1!$A$9:$AM$116,4,0)+VLOOKUP($A128,[1]Hoja1!$A$9:$AM$116,5,0)</f>
        <v>633</v>
      </c>
      <c r="K128" s="16">
        <f>SUM(F128:J128)</f>
        <v>5091</v>
      </c>
      <c r="L128" s="15">
        <f>VLOOKUP($A128,[1]Hoja1!$A$9:$AM$116,26,0)</f>
        <v>128.46</v>
      </c>
      <c r="M128" s="16">
        <f t="shared" ref="M128" si="45">+K128-L128</f>
        <v>4962.54</v>
      </c>
      <c r="N128" s="17"/>
      <c r="O128" s="17"/>
    </row>
    <row r="129" spans="1:13" s="11" customFormat="1" ht="10.5" customHeight="1" x14ac:dyDescent="0.25">
      <c r="A129" s="12"/>
      <c r="B129" s="18"/>
      <c r="C129" s="14"/>
      <c r="D129" s="14"/>
      <c r="E129" s="15"/>
      <c r="F129" s="15"/>
      <c r="G129" s="14"/>
      <c r="H129" s="14"/>
      <c r="I129" s="14"/>
      <c r="J129" s="14"/>
      <c r="K129" s="16"/>
      <c r="L129" s="16"/>
      <c r="M129" s="16"/>
    </row>
    <row r="130" spans="1:13" s="11" customFormat="1" ht="17.25" customHeight="1" x14ac:dyDescent="0.25">
      <c r="A130" s="6" t="s">
        <v>124</v>
      </c>
      <c r="B130" s="7"/>
      <c r="C130" s="8"/>
      <c r="D130" s="8"/>
      <c r="E130" s="9"/>
      <c r="F130" s="9"/>
      <c r="G130" s="8"/>
      <c r="H130" s="8"/>
      <c r="I130" s="8"/>
      <c r="J130" s="8"/>
      <c r="K130" s="10"/>
      <c r="L130" s="10"/>
      <c r="M130" s="10"/>
    </row>
    <row r="131" spans="1:13" s="11" customFormat="1" ht="10.5" customHeight="1" x14ac:dyDescent="0.2">
      <c r="A131" s="30" t="s">
        <v>133</v>
      </c>
      <c r="B131" s="25" t="s">
        <v>126</v>
      </c>
      <c r="C131" s="24" t="s">
        <v>18</v>
      </c>
      <c r="D131" s="14" t="s">
        <v>195</v>
      </c>
      <c r="E131" s="15">
        <f>(+F131+I131)/30</f>
        <v>123.22</v>
      </c>
      <c r="F131" s="15">
        <f>VLOOKUP($A131,[1]Hoja1!$A$9:$AM$116,3,0)</f>
        <v>3696.6</v>
      </c>
      <c r="G131" s="15">
        <v>0</v>
      </c>
      <c r="H131" s="15">
        <v>0</v>
      </c>
      <c r="I131" s="15">
        <v>0</v>
      </c>
      <c r="J131" s="38">
        <f>VLOOKUP($A131,[1]Hoja1!$A$9:$AM$116,4,0)+VLOOKUP($A131,[1]Hoja1!$A$9:$AM$116,5,0)</f>
        <v>594</v>
      </c>
      <c r="K131" s="16">
        <f>SUM(F131:J131)</f>
        <v>4290.6000000000004</v>
      </c>
      <c r="L131" s="15">
        <f>VLOOKUP($A131,[1]Hoja1!$A$9:$AM$116,26,0)</f>
        <v>-128.4</v>
      </c>
      <c r="M131" s="16">
        <f t="shared" ref="M131" si="46">+K131-L131</f>
        <v>4419</v>
      </c>
    </row>
    <row r="132" spans="1:13" x14ac:dyDescent="0.25">
      <c r="K132" s="28"/>
      <c r="L132" s="28"/>
      <c r="M132" s="28"/>
    </row>
    <row r="133" spans="1:13" x14ac:dyDescent="0.25">
      <c r="K133" s="29">
        <f>SUM(K7:K131)</f>
        <v>758798.42999999959</v>
      </c>
      <c r="L133" s="29">
        <f>SUM(L7:L131)</f>
        <v>140865.32999999999</v>
      </c>
      <c r="M133" s="29">
        <f>SUM(M7:M131)</f>
        <v>617933.10000000044</v>
      </c>
    </row>
    <row r="134" spans="1:13" x14ac:dyDescent="0.2">
      <c r="K134" s="36"/>
      <c r="L134" s="37"/>
      <c r="M134" s="37"/>
    </row>
    <row r="135" spans="1:13" x14ac:dyDescent="0.2">
      <c r="K135" s="39">
        <v>758798.43</v>
      </c>
      <c r="L135" s="39">
        <v>140865.32999999999</v>
      </c>
      <c r="M135" s="39">
        <v>617933.1</v>
      </c>
    </row>
    <row r="136" spans="1:13" x14ac:dyDescent="0.25">
      <c r="K136" s="29">
        <f>+K133-K135</f>
        <v>0</v>
      </c>
      <c r="L136" s="29">
        <f t="shared" ref="L136:M136" si="47">+L133-L135</f>
        <v>0</v>
      </c>
      <c r="M136" s="29">
        <f t="shared" si="47"/>
        <v>0</v>
      </c>
    </row>
    <row r="137" spans="1:13" ht="17.25" hidden="1" customHeight="1" x14ac:dyDescent="0.25"/>
    <row r="138" spans="1:13" ht="17.25" hidden="1" customHeight="1" x14ac:dyDescent="0.25">
      <c r="F138" s="27">
        <f>SUBTOTAL(109,F7:F137)</f>
        <v>592860.56000000017</v>
      </c>
      <c r="J138" s="27"/>
      <c r="K138" s="27">
        <f>SUBTOTAL(109,K7:K137)</f>
        <v>2276395.2899999991</v>
      </c>
      <c r="L138" s="27">
        <f>SUBTOTAL(109,L7:L137)</f>
        <v>422595.99</v>
      </c>
      <c r="M138" s="27">
        <f>SUBTOTAL(109,M7:M137)</f>
        <v>1853799.3000000007</v>
      </c>
    </row>
    <row r="139" spans="1:13" ht="17.25" hidden="1" customHeight="1" x14ac:dyDescent="0.2">
      <c r="F139" s="27">
        <f>+[2]Hoja1!$C$88</f>
        <v>496744</v>
      </c>
      <c r="K139" s="34">
        <v>776770.53</v>
      </c>
      <c r="L139" s="35">
        <v>137784.6</v>
      </c>
      <c r="M139" s="35">
        <v>638985.93000000005</v>
      </c>
    </row>
    <row r="140" spans="1:13" ht="17.25" hidden="1" customHeight="1" x14ac:dyDescent="0.25">
      <c r="F140" s="27">
        <f>+F138-F139</f>
        <v>96116.560000000172</v>
      </c>
      <c r="K140" s="29">
        <f>+K138-K139</f>
        <v>1499624.7599999991</v>
      </c>
      <c r="L140" s="31">
        <f>+L138-L139</f>
        <v>284811.39</v>
      </c>
      <c r="M140" s="31">
        <f>+M138-M139</f>
        <v>1214813.3700000006</v>
      </c>
    </row>
    <row r="141" spans="1:13" ht="17.25" customHeight="1" x14ac:dyDescent="0.25"/>
    <row r="142" spans="1:13" ht="17.25" customHeight="1" x14ac:dyDescent="0.25"/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</sheetData>
  <autoFilter ref="A6:M136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2020-07-31T17:20:00Z</dcterms:modified>
</cp:coreProperties>
</file>