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MAYO" sheetId="1" r:id="rId1"/>
  </sheets>
  <externalReferences>
    <externalReference r:id="rId2"/>
    <externalReference r:id="rId3"/>
  </externalReferences>
  <definedNames>
    <definedName name="_xlnm._FilterDatabase" localSheetId="0" hidden="1">MAYO!$A$6:$M$133</definedName>
    <definedName name="_xlnm.Print_Area" localSheetId="0">MAYO!$A$1:$M$128</definedName>
    <definedName name="_xlnm.Print_Titles" localSheetId="0">MAYO!$1:$6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8" i="1" l="1"/>
  <c r="L125" i="1"/>
  <c r="L122" i="1"/>
  <c r="L121" i="1"/>
  <c r="L118" i="1"/>
  <c r="L115" i="1"/>
  <c r="L112" i="1"/>
  <c r="L111" i="1"/>
  <c r="L110" i="1"/>
  <c r="L109" i="1"/>
  <c r="L108" i="1"/>
  <c r="L105" i="1"/>
  <c r="L104" i="1"/>
  <c r="L101" i="1"/>
  <c r="L100" i="1"/>
  <c r="L99" i="1"/>
  <c r="L98" i="1"/>
  <c r="L97" i="1"/>
  <c r="L96" i="1"/>
  <c r="L93" i="1"/>
  <c r="L92" i="1"/>
  <c r="L89" i="1"/>
  <c r="L86" i="1"/>
  <c r="L85" i="1"/>
  <c r="L82" i="1"/>
  <c r="L79" i="1"/>
  <c r="L78" i="1"/>
  <c r="L75" i="1"/>
  <c r="L74" i="1"/>
  <c r="L73" i="1"/>
  <c r="L70" i="1"/>
  <c r="L66" i="1"/>
  <c r="L65" i="1"/>
  <c r="L64" i="1"/>
  <c r="L63" i="1"/>
  <c r="L60" i="1"/>
  <c r="L59" i="1"/>
  <c r="L58" i="1"/>
  <c r="L57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29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J128" i="1"/>
  <c r="I128" i="1"/>
  <c r="F128" i="1"/>
  <c r="J125" i="1"/>
  <c r="I125" i="1"/>
  <c r="F125" i="1"/>
  <c r="J122" i="1"/>
  <c r="I122" i="1"/>
  <c r="F122" i="1"/>
  <c r="J121" i="1"/>
  <c r="I121" i="1"/>
  <c r="F121" i="1"/>
  <c r="J118" i="1"/>
  <c r="I118" i="1"/>
  <c r="F118" i="1"/>
  <c r="J115" i="1"/>
  <c r="I115" i="1"/>
  <c r="F115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5" i="1"/>
  <c r="I105" i="1"/>
  <c r="F105" i="1"/>
  <c r="J104" i="1"/>
  <c r="I104" i="1"/>
  <c r="F104" i="1"/>
  <c r="J101" i="1"/>
  <c r="I101" i="1"/>
  <c r="F101" i="1"/>
  <c r="J100" i="1"/>
  <c r="I100" i="1"/>
  <c r="F100" i="1"/>
  <c r="J99" i="1"/>
  <c r="I99" i="1"/>
  <c r="F99" i="1"/>
  <c r="J98" i="1"/>
  <c r="I98" i="1"/>
  <c r="F98" i="1"/>
  <c r="J97" i="1"/>
  <c r="I97" i="1"/>
  <c r="F97" i="1"/>
  <c r="J96" i="1"/>
  <c r="I96" i="1"/>
  <c r="F96" i="1"/>
  <c r="J93" i="1"/>
  <c r="I93" i="1"/>
  <c r="F93" i="1"/>
  <c r="J92" i="1"/>
  <c r="I92" i="1"/>
  <c r="F92" i="1"/>
  <c r="J89" i="1"/>
  <c r="I89" i="1"/>
  <c r="F89" i="1"/>
  <c r="J86" i="1"/>
  <c r="I86" i="1"/>
  <c r="F86" i="1"/>
  <c r="J85" i="1"/>
  <c r="I85" i="1"/>
  <c r="F85" i="1"/>
  <c r="J82" i="1"/>
  <c r="I82" i="1"/>
  <c r="F82" i="1"/>
  <c r="J79" i="1"/>
  <c r="I79" i="1"/>
  <c r="F79" i="1"/>
  <c r="J78" i="1"/>
  <c r="I78" i="1"/>
  <c r="F78" i="1"/>
  <c r="J75" i="1"/>
  <c r="I75" i="1"/>
  <c r="F75" i="1"/>
  <c r="J74" i="1"/>
  <c r="I74" i="1"/>
  <c r="F74" i="1"/>
  <c r="J73" i="1"/>
  <c r="I73" i="1"/>
  <c r="F73" i="1"/>
  <c r="J70" i="1"/>
  <c r="I70" i="1"/>
  <c r="F70" i="1"/>
  <c r="J66" i="1"/>
  <c r="I66" i="1"/>
  <c r="F66" i="1"/>
  <c r="J65" i="1"/>
  <c r="I65" i="1"/>
  <c r="F65" i="1"/>
  <c r="J64" i="1"/>
  <c r="I64" i="1"/>
  <c r="F64" i="1"/>
  <c r="J63" i="1"/>
  <c r="I63" i="1"/>
  <c r="F63" i="1"/>
  <c r="J60" i="1"/>
  <c r="I60" i="1"/>
  <c r="F60" i="1"/>
  <c r="J59" i="1"/>
  <c r="I59" i="1"/>
  <c r="F59" i="1"/>
  <c r="J58" i="1"/>
  <c r="I58" i="1"/>
  <c r="F58" i="1"/>
  <c r="J57" i="1"/>
  <c r="I57" i="1"/>
  <c r="F57" i="1"/>
  <c r="J56" i="1"/>
  <c r="I56" i="1"/>
  <c r="F56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4" i="1"/>
  <c r="I34" i="1"/>
  <c r="F34" i="1"/>
  <c r="J33" i="1"/>
  <c r="I33" i="1"/>
  <c r="F33" i="1"/>
  <c r="J32" i="1"/>
  <c r="I32" i="1"/>
  <c r="F32" i="1"/>
  <c r="J29" i="1"/>
  <c r="I29" i="1"/>
  <c r="F29" i="1"/>
  <c r="J26" i="1"/>
  <c r="I26" i="1"/>
  <c r="F26" i="1"/>
  <c r="J25" i="1"/>
  <c r="I25" i="1"/>
  <c r="F25" i="1"/>
  <c r="J22" i="1"/>
  <c r="I22" i="1"/>
  <c r="F22" i="1"/>
  <c r="J21" i="1"/>
  <c r="I21" i="1"/>
  <c r="F21" i="1"/>
  <c r="J18" i="1"/>
  <c r="I18" i="1"/>
  <c r="F18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L130" i="1" l="1"/>
  <c r="E111" i="1" l="1"/>
  <c r="K64" i="1"/>
  <c r="K65" i="1" l="1"/>
  <c r="K73" i="1"/>
  <c r="K96" i="1"/>
  <c r="K9" i="1"/>
  <c r="K14" i="1"/>
  <c r="K15" i="1"/>
  <c r="K21" i="1"/>
  <c r="K22" i="1"/>
  <c r="K26" i="1"/>
  <c r="K29" i="1"/>
  <c r="K34" i="1"/>
  <c r="K38" i="1"/>
  <c r="K39" i="1"/>
  <c r="K43" i="1"/>
  <c r="K109" i="1"/>
  <c r="K13" i="1"/>
  <c r="K47" i="1"/>
  <c r="K52" i="1"/>
  <c r="K53" i="1"/>
  <c r="K56" i="1"/>
  <c r="K57" i="1"/>
  <c r="K111" i="1"/>
  <c r="M111" i="1" s="1"/>
  <c r="K11" i="1"/>
  <c r="K51" i="1"/>
  <c r="K99" i="1"/>
  <c r="K115" i="1"/>
  <c r="K121" i="1"/>
  <c r="K125" i="1"/>
  <c r="K112" i="1"/>
  <c r="K18" i="1"/>
  <c r="M18" i="1" s="1"/>
  <c r="K33" i="1"/>
  <c r="K37" i="1"/>
  <c r="K40" i="1"/>
  <c r="K41" i="1"/>
  <c r="K42" i="1"/>
  <c r="K58" i="1"/>
  <c r="K59" i="1"/>
  <c r="K60" i="1"/>
  <c r="K63" i="1"/>
  <c r="K100" i="1"/>
  <c r="K118" i="1"/>
  <c r="K122" i="1"/>
  <c r="K128" i="1"/>
  <c r="K44" i="1"/>
  <c r="K45" i="1"/>
  <c r="K46" i="1"/>
  <c r="K66" i="1"/>
  <c r="K70" i="1"/>
  <c r="K74" i="1"/>
  <c r="K75" i="1"/>
  <c r="K78" i="1"/>
  <c r="K79" i="1"/>
  <c r="K82" i="1"/>
  <c r="K86" i="1"/>
  <c r="K89" i="1"/>
  <c r="K93" i="1"/>
  <c r="K97" i="1"/>
  <c r="K98" i="1"/>
  <c r="K110" i="1"/>
  <c r="K25" i="1"/>
  <c r="K32" i="1"/>
  <c r="K10" i="1"/>
  <c r="K12" i="1"/>
  <c r="K48" i="1"/>
  <c r="K49" i="1"/>
  <c r="K50" i="1"/>
  <c r="K85" i="1"/>
  <c r="K92" i="1"/>
  <c r="K101" i="1"/>
  <c r="K104" i="1"/>
  <c r="K105" i="1"/>
  <c r="K108" i="1"/>
  <c r="E115" i="1" l="1"/>
  <c r="E58" i="1" l="1"/>
  <c r="M115" i="1"/>
  <c r="M58" i="1"/>
  <c r="E122" i="1" l="1"/>
  <c r="E121" i="1"/>
  <c r="E110" i="1"/>
  <c r="E109" i="1"/>
  <c r="E101" i="1"/>
  <c r="E93" i="1"/>
  <c r="E75" i="1"/>
  <c r="E74" i="1"/>
  <c r="E66" i="1"/>
  <c r="E65" i="1"/>
  <c r="E59" i="1"/>
  <c r="E56" i="1"/>
  <c r="E52" i="1"/>
  <c r="E51" i="1"/>
  <c r="E48" i="1"/>
  <c r="E47" i="1"/>
  <c r="E34" i="1"/>
  <c r="E15" i="1"/>
  <c r="E14" i="1"/>
  <c r="E12" i="1" l="1"/>
  <c r="E49" i="1"/>
  <c r="E70" i="1"/>
  <c r="E78" i="1"/>
  <c r="E86" i="1"/>
  <c r="E57" i="1"/>
  <c r="E99" i="1"/>
  <c r="E105" i="1"/>
  <c r="E112" i="1"/>
  <c r="E13" i="1"/>
  <c r="E22" i="1"/>
  <c r="E46" i="1"/>
  <c r="E50" i="1"/>
  <c r="E53" i="1"/>
  <c r="E79" i="1"/>
  <c r="E100" i="1"/>
  <c r="E118" i="1"/>
  <c r="E128" i="1"/>
  <c r="M12" i="1" l="1"/>
  <c r="F136" i="1"/>
  <c r="M60" i="1" l="1"/>
  <c r="M118" i="1"/>
  <c r="M121" i="1"/>
  <c r="M122" i="1"/>
  <c r="M70" i="1"/>
  <c r="M75" i="1"/>
  <c r="M78" i="1"/>
  <c r="M105" i="1"/>
  <c r="M112" i="1"/>
  <c r="M110" i="1"/>
  <c r="M109" i="1"/>
  <c r="M79" i="1"/>
  <c r="M57" i="1"/>
  <c r="M99" i="1"/>
  <c r="M100" i="1"/>
  <c r="M101" i="1"/>
  <c r="M65" i="1"/>
  <c r="M74" i="1"/>
  <c r="M59" i="1"/>
  <c r="M66" i="1"/>
  <c r="M38" i="1"/>
  <c r="M63" i="1"/>
  <c r="M64" i="1"/>
  <c r="M73" i="1"/>
  <c r="M82" i="1"/>
  <c r="M85" i="1"/>
  <c r="M86" i="1"/>
  <c r="M89" i="1"/>
  <c r="M92" i="1"/>
  <c r="M93" i="1"/>
  <c r="M96" i="1"/>
  <c r="M97" i="1"/>
  <c r="M98" i="1"/>
  <c r="M104" i="1"/>
  <c r="M108" i="1"/>
  <c r="M125" i="1"/>
  <c r="M128" i="1"/>
  <c r="M13" i="1"/>
  <c r="M21" i="1"/>
  <c r="M29" i="1"/>
  <c r="M42" i="1"/>
  <c r="M45" i="1"/>
  <c r="M49" i="1"/>
  <c r="M53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2" i="1"/>
  <c r="M56" i="1"/>
  <c r="M26" i="1"/>
  <c r="M40" i="1"/>
  <c r="M43" i="1"/>
  <c r="M47" i="1"/>
  <c r="M51" i="1"/>
  <c r="M34" i="1"/>
  <c r="M14" i="1"/>
  <c r="L135" i="1" l="1"/>
  <c r="L137" i="1" s="1"/>
  <c r="M10" i="1"/>
  <c r="K8" i="1"/>
  <c r="K130" i="1" s="1"/>
  <c r="M9" i="1"/>
  <c r="M8" i="1" l="1"/>
  <c r="M130" i="1" s="1"/>
  <c r="K135" i="1"/>
  <c r="K137" i="1" s="1"/>
  <c r="F135" i="1"/>
  <c r="F137" i="1" s="1"/>
  <c r="M135" i="1" l="1"/>
  <c r="M137" i="1" s="1"/>
</calcChain>
</file>

<file path=xl/sharedStrings.xml><?xml version="1.0" encoding="utf-8"?>
<sst xmlns="http://schemas.openxmlformats.org/spreadsheetml/2006/main" count="337" uniqueCount="215">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</sst>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0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/>
    </xf>
    <xf numFmtId="40" fontId="12" fillId="3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0" fontId="11" fillId="0" borderId="2" xfId="1" applyNumberFormat="1" applyFont="1" applyBorder="1" applyAlignment="1">
      <alignment horizontal="right" vertical="center"/>
    </xf>
    <xf numFmtId="43" fontId="11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3" fontId="11" fillId="0" borderId="0" xfId="1" applyFont="1" applyAlignment="1">
      <alignment horizontal="center" vertical="center"/>
    </xf>
    <xf numFmtId="40" fontId="13" fillId="0" borderId="0" xfId="1" applyNumberFormat="1" applyFont="1" applyAlignment="1">
      <alignment horizontal="right" vertical="center"/>
    </xf>
    <xf numFmtId="40" fontId="11" fillId="0" borderId="0" xfId="1" applyNumberFormat="1" applyFont="1" applyAlignment="1">
      <alignment horizontal="right" vertical="center"/>
    </xf>
    <xf numFmtId="49" fontId="14" fillId="0" borderId="0" xfId="0" applyNumberFormat="1" applyFont="1"/>
    <xf numFmtId="43" fontId="11" fillId="0" borderId="0" xfId="1" applyFont="1" applyAlignment="1">
      <alignment horizontal="right" vertical="center"/>
    </xf>
    <xf numFmtId="0" fontId="14" fillId="0" borderId="0" xfId="3" applyFont="1"/>
    <xf numFmtId="49" fontId="14" fillId="0" borderId="0" xfId="3" applyNumberFormat="1" applyFont="1"/>
    <xf numFmtId="164" fontId="15" fillId="0" borderId="0" xfId="4" applyNumberFormat="1" applyFont="1"/>
    <xf numFmtId="164" fontId="15" fillId="0" borderId="0" xfId="4" applyNumberFormat="1" applyFont="1"/>
    <xf numFmtId="164" fontId="15" fillId="0" borderId="0" xfId="6" applyNumberFormat="1" applyFont="1"/>
    <xf numFmtId="164" fontId="15" fillId="0" borderId="0" xfId="6" applyNumberFormat="1" applyFont="1"/>
    <xf numFmtId="40" fontId="10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7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5%20MAY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11767.5</v>
          </cell>
          <cell r="G13">
            <v>15</v>
          </cell>
          <cell r="H13">
            <v>1959.34</v>
          </cell>
          <cell r="I13">
            <v>0</v>
          </cell>
          <cell r="J13">
            <v>0</v>
          </cell>
          <cell r="K13">
            <v>0</v>
          </cell>
          <cell r="L13">
            <v>1240</v>
          </cell>
          <cell r="M13">
            <v>1240</v>
          </cell>
          <cell r="N13">
            <v>346.28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3560.62</v>
          </cell>
          <cell r="AA13">
            <v>8206.8799999999992</v>
          </cell>
          <cell r="AB13">
            <v>238.1</v>
          </cell>
          <cell r="AC13">
            <v>428.58</v>
          </cell>
          <cell r="AD13">
            <v>833.46</v>
          </cell>
          <cell r="AE13">
            <v>272.12</v>
          </cell>
          <cell r="AF13">
            <v>235.34</v>
          </cell>
          <cell r="AG13">
            <v>6802.8</v>
          </cell>
          <cell r="AH13">
            <v>1500.14</v>
          </cell>
          <cell r="AI13">
            <v>680.28</v>
          </cell>
          <cell r="AJ13">
            <v>136.06</v>
          </cell>
          <cell r="AK13">
            <v>0</v>
          </cell>
          <cell r="AL13">
            <v>9626.74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0</v>
          </cell>
          <cell r="E14">
            <v>0</v>
          </cell>
          <cell r="F14">
            <v>5187</v>
          </cell>
          <cell r="G14">
            <v>0</v>
          </cell>
          <cell r="H14">
            <v>0</v>
          </cell>
          <cell r="I14">
            <v>0</v>
          </cell>
          <cell r="J14">
            <v>-320.60000000000002</v>
          </cell>
          <cell r="K14">
            <v>0</v>
          </cell>
          <cell r="L14">
            <v>321.68</v>
          </cell>
          <cell r="M14">
            <v>1.08</v>
          </cell>
          <cell r="N14">
            <v>145.54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146.62</v>
          </cell>
          <cell r="AA14">
            <v>5040.38</v>
          </cell>
          <cell r="AB14">
            <v>107.22</v>
          </cell>
          <cell r="AC14">
            <v>193</v>
          </cell>
          <cell r="AD14">
            <v>638.94000000000005</v>
          </cell>
          <cell r="AE14">
            <v>122.54</v>
          </cell>
          <cell r="AF14">
            <v>103.74</v>
          </cell>
          <cell r="AG14">
            <v>3063.6</v>
          </cell>
          <cell r="AH14">
            <v>939.16</v>
          </cell>
          <cell r="AI14">
            <v>306.36</v>
          </cell>
          <cell r="AJ14">
            <v>61.28</v>
          </cell>
          <cell r="AK14">
            <v>0</v>
          </cell>
          <cell r="AL14">
            <v>4596.68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0</v>
          </cell>
          <cell r="E15">
            <v>0</v>
          </cell>
          <cell r="F15">
            <v>14409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1801.32</v>
          </cell>
          <cell r="M15">
            <v>1801.32</v>
          </cell>
          <cell r="N15">
            <v>431.02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2232.34</v>
          </cell>
          <cell r="AA15">
            <v>12176.66</v>
          </cell>
          <cell r="AB15">
            <v>291.54000000000002</v>
          </cell>
          <cell r="AC15">
            <v>524.78</v>
          </cell>
          <cell r="AD15">
            <v>920.48</v>
          </cell>
          <cell r="AE15">
            <v>333.2</v>
          </cell>
          <cell r="AF15">
            <v>288.18</v>
          </cell>
          <cell r="AG15">
            <v>8329.7999999999993</v>
          </cell>
          <cell r="AH15">
            <v>1736.8</v>
          </cell>
          <cell r="AI15">
            <v>832.98</v>
          </cell>
          <cell r="AJ15">
            <v>166.6</v>
          </cell>
          <cell r="AK15">
            <v>0</v>
          </cell>
          <cell r="AL15">
            <v>11687.56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0</v>
          </cell>
          <cell r="F16">
            <v>11767.5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1240</v>
          </cell>
          <cell r="M16">
            <v>1240</v>
          </cell>
          <cell r="N16">
            <v>346.28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1586.28</v>
          </cell>
          <cell r="AA16">
            <v>10181.219999999999</v>
          </cell>
          <cell r="AB16">
            <v>238.1</v>
          </cell>
          <cell r="AC16">
            <v>428.58</v>
          </cell>
          <cell r="AD16">
            <v>833.46</v>
          </cell>
          <cell r="AE16">
            <v>272.12</v>
          </cell>
          <cell r="AF16">
            <v>235.34</v>
          </cell>
          <cell r="AG16">
            <v>6802.8</v>
          </cell>
          <cell r="AH16">
            <v>1500.14</v>
          </cell>
          <cell r="AI16">
            <v>680.28</v>
          </cell>
          <cell r="AJ16">
            <v>136.06</v>
          </cell>
          <cell r="AK16">
            <v>0</v>
          </cell>
          <cell r="AL16">
            <v>9626.74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0</v>
          </cell>
          <cell r="E17">
            <v>0</v>
          </cell>
          <cell r="F17">
            <v>14409</v>
          </cell>
          <cell r="G17">
            <v>15</v>
          </cell>
          <cell r="H17">
            <v>3916.07</v>
          </cell>
          <cell r="I17">
            <v>0</v>
          </cell>
          <cell r="J17">
            <v>0</v>
          </cell>
          <cell r="K17">
            <v>0</v>
          </cell>
          <cell r="L17">
            <v>1801.32</v>
          </cell>
          <cell r="M17">
            <v>1801.32</v>
          </cell>
          <cell r="N17">
            <v>431.02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6163.41</v>
          </cell>
          <cell r="AA17">
            <v>8245.59</v>
          </cell>
          <cell r="AB17">
            <v>291.54000000000002</v>
          </cell>
          <cell r="AC17">
            <v>524.76</v>
          </cell>
          <cell r="AD17">
            <v>920.48</v>
          </cell>
          <cell r="AE17">
            <v>333.18</v>
          </cell>
          <cell r="AF17">
            <v>288.18</v>
          </cell>
          <cell r="AG17">
            <v>8329.64</v>
          </cell>
          <cell r="AH17">
            <v>1736.78</v>
          </cell>
          <cell r="AI17">
            <v>832.96</v>
          </cell>
          <cell r="AJ17">
            <v>166.6</v>
          </cell>
          <cell r="AK17">
            <v>0</v>
          </cell>
          <cell r="AL17">
            <v>11687.34</v>
          </cell>
        </row>
        <row r="18">
          <cell r="A18" t="str">
            <v>00021</v>
          </cell>
          <cell r="B18" t="str">
            <v>Rojas Lopez Miguel Angel</v>
          </cell>
          <cell r="C18">
            <v>7918.2</v>
          </cell>
          <cell r="D18">
            <v>0</v>
          </cell>
          <cell r="E18">
            <v>0</v>
          </cell>
          <cell r="F18">
            <v>7918.2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618.84</v>
          </cell>
          <cell r="M18">
            <v>618.84</v>
          </cell>
          <cell r="N18">
            <v>222.78</v>
          </cell>
          <cell r="O18">
            <v>0</v>
          </cell>
          <cell r="P18">
            <v>400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1241.6199999999999</v>
          </cell>
          <cell r="AA18">
            <v>6676.58</v>
          </cell>
          <cell r="AB18">
            <v>160.22</v>
          </cell>
          <cell r="AC18">
            <v>288.38</v>
          </cell>
          <cell r="AD18">
            <v>706.6</v>
          </cell>
          <cell r="AE18">
            <v>183.1</v>
          </cell>
          <cell r="AF18">
            <v>158.36000000000001</v>
          </cell>
          <cell r="AG18">
            <v>4577.5600000000004</v>
          </cell>
          <cell r="AH18">
            <v>1155.2</v>
          </cell>
          <cell r="AI18">
            <v>457.76</v>
          </cell>
          <cell r="AJ18">
            <v>91.56</v>
          </cell>
          <cell r="AK18">
            <v>0</v>
          </cell>
          <cell r="AL18">
            <v>6623.54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0</v>
          </cell>
          <cell r="E19">
            <v>0</v>
          </cell>
          <cell r="F19">
            <v>7051.5</v>
          </cell>
          <cell r="G19">
            <v>0</v>
          </cell>
          <cell r="H19">
            <v>0</v>
          </cell>
          <cell r="I19">
            <v>0</v>
          </cell>
          <cell r="J19">
            <v>-214.74</v>
          </cell>
          <cell r="K19">
            <v>0</v>
          </cell>
          <cell r="L19">
            <v>524.54</v>
          </cell>
          <cell r="M19">
            <v>309.8</v>
          </cell>
          <cell r="N19">
            <v>194.98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504.78</v>
          </cell>
          <cell r="AA19">
            <v>6546.72</v>
          </cell>
          <cell r="AB19">
            <v>142.68</v>
          </cell>
          <cell r="AC19">
            <v>256.82</v>
          </cell>
          <cell r="AD19">
            <v>678.02</v>
          </cell>
          <cell r="AE19">
            <v>163.06</v>
          </cell>
          <cell r="AF19">
            <v>141.04</v>
          </cell>
          <cell r="AG19">
            <v>4076.4</v>
          </cell>
          <cell r="AH19">
            <v>1077.52</v>
          </cell>
          <cell r="AI19">
            <v>407.64</v>
          </cell>
          <cell r="AJ19">
            <v>81.52</v>
          </cell>
          <cell r="AK19">
            <v>0</v>
          </cell>
          <cell r="AL19">
            <v>5947.18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0</v>
          </cell>
          <cell r="E20">
            <v>0</v>
          </cell>
          <cell r="F20">
            <v>9800.7000000000007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889.44</v>
          </cell>
          <cell r="M20">
            <v>889.44</v>
          </cell>
          <cell r="N20">
            <v>283.16000000000003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1172.5999999999999</v>
          </cell>
          <cell r="AA20">
            <v>8628.1</v>
          </cell>
          <cell r="AB20">
            <v>198.3</v>
          </cell>
          <cell r="AC20">
            <v>356.94</v>
          </cell>
          <cell r="AD20">
            <v>768.64</v>
          </cell>
          <cell r="AE20">
            <v>226.64</v>
          </cell>
          <cell r="AF20">
            <v>196.02</v>
          </cell>
          <cell r="AG20">
            <v>5665.8</v>
          </cell>
          <cell r="AH20">
            <v>1323.88</v>
          </cell>
          <cell r="AI20">
            <v>566.58000000000004</v>
          </cell>
          <cell r="AJ20">
            <v>113.32</v>
          </cell>
          <cell r="AK20">
            <v>0</v>
          </cell>
          <cell r="AL20">
            <v>8092.24</v>
          </cell>
        </row>
        <row r="21">
          <cell r="A21" t="str">
            <v>00061</v>
          </cell>
          <cell r="B21" t="str">
            <v>Arreola Castañeda Alberto</v>
          </cell>
          <cell r="C21">
            <v>9999.9</v>
          </cell>
          <cell r="D21">
            <v>3614.72</v>
          </cell>
          <cell r="E21">
            <v>0</v>
          </cell>
          <cell r="F21">
            <v>13614.62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1631.64</v>
          </cell>
          <cell r="M21">
            <v>1631.64</v>
          </cell>
          <cell r="N21">
            <v>389.9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2021.54</v>
          </cell>
          <cell r="AA21">
            <v>11593.08</v>
          </cell>
          <cell r="AB21">
            <v>265.60000000000002</v>
          </cell>
          <cell r="AC21">
            <v>478.06</v>
          </cell>
          <cell r="AD21">
            <v>878.24</v>
          </cell>
          <cell r="AE21">
            <v>303.54000000000002</v>
          </cell>
          <cell r="AF21">
            <v>272.3</v>
          </cell>
          <cell r="AG21">
            <v>7588.34</v>
          </cell>
          <cell r="AH21">
            <v>1621.9</v>
          </cell>
          <cell r="AI21">
            <v>758.84</v>
          </cell>
          <cell r="AJ21">
            <v>151.76</v>
          </cell>
          <cell r="AK21">
            <v>0</v>
          </cell>
          <cell r="AL21">
            <v>10696.68</v>
          </cell>
        </row>
        <row r="22">
          <cell r="A22" t="str">
            <v>00067</v>
          </cell>
          <cell r="B22" t="str">
            <v>Flores Diaz Maria De La Luz</v>
          </cell>
          <cell r="C22">
            <v>4245.8999999999996</v>
          </cell>
          <cell r="D22">
            <v>0</v>
          </cell>
          <cell r="E22">
            <v>0</v>
          </cell>
          <cell r="F22">
            <v>4245.8999999999996</v>
          </cell>
          <cell r="G22">
            <v>0</v>
          </cell>
          <cell r="H22">
            <v>0</v>
          </cell>
          <cell r="I22">
            <v>0</v>
          </cell>
          <cell r="J22">
            <v>-377.42</v>
          </cell>
          <cell r="K22">
            <v>-131.26</v>
          </cell>
          <cell r="L22">
            <v>246.16</v>
          </cell>
          <cell r="M22">
            <v>0</v>
          </cell>
          <cell r="N22">
            <v>116.58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-14.68</v>
          </cell>
          <cell r="AA22">
            <v>4260.58</v>
          </cell>
          <cell r="AB22">
            <v>85.9</v>
          </cell>
          <cell r="AC22">
            <v>154.63999999999999</v>
          </cell>
          <cell r="AD22">
            <v>617.6</v>
          </cell>
          <cell r="AE22">
            <v>98.18</v>
          </cell>
          <cell r="AF22">
            <v>84.92</v>
          </cell>
          <cell r="AG22">
            <v>2454.56</v>
          </cell>
          <cell r="AH22">
            <v>858.14</v>
          </cell>
          <cell r="AI22">
            <v>245.46</v>
          </cell>
          <cell r="AJ22">
            <v>49.1</v>
          </cell>
          <cell r="AK22">
            <v>0</v>
          </cell>
          <cell r="AL22">
            <v>3790.36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0</v>
          </cell>
          <cell r="E23">
            <v>0</v>
          </cell>
          <cell r="F23">
            <v>13087.5</v>
          </cell>
          <cell r="G23">
            <v>0</v>
          </cell>
          <cell r="H23">
            <v>0</v>
          </cell>
          <cell r="I23">
            <v>3834.15</v>
          </cell>
          <cell r="J23">
            <v>0</v>
          </cell>
          <cell r="K23">
            <v>0</v>
          </cell>
          <cell r="L23">
            <v>1519.06</v>
          </cell>
          <cell r="M23">
            <v>1519.06</v>
          </cell>
          <cell r="N23">
            <v>388.64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5741.85</v>
          </cell>
          <cell r="AA23">
            <v>7345.65</v>
          </cell>
          <cell r="AB23">
            <v>264.8</v>
          </cell>
          <cell r="AC23">
            <v>476.64</v>
          </cell>
          <cell r="AD23">
            <v>876.94</v>
          </cell>
          <cell r="AE23">
            <v>302.64</v>
          </cell>
          <cell r="AF23">
            <v>261.76</v>
          </cell>
          <cell r="AG23">
            <v>7565.84</v>
          </cell>
          <cell r="AH23">
            <v>1618.38</v>
          </cell>
          <cell r="AI23">
            <v>756.58</v>
          </cell>
          <cell r="AJ23">
            <v>151.32</v>
          </cell>
          <cell r="AK23">
            <v>0</v>
          </cell>
          <cell r="AL23">
            <v>10656.52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0</v>
          </cell>
          <cell r="F24">
            <v>15504</v>
          </cell>
          <cell r="G24">
            <v>15</v>
          </cell>
          <cell r="H24">
            <v>3539.87</v>
          </cell>
          <cell r="I24">
            <v>0</v>
          </cell>
          <cell r="J24">
            <v>0</v>
          </cell>
          <cell r="K24">
            <v>0</v>
          </cell>
          <cell r="L24">
            <v>2035.22</v>
          </cell>
          <cell r="M24">
            <v>2035.22</v>
          </cell>
          <cell r="N24">
            <v>466.16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6056.25</v>
          </cell>
          <cell r="AA24">
            <v>9447.75</v>
          </cell>
          <cell r="AB24">
            <v>313.7</v>
          </cell>
          <cell r="AC24">
            <v>564.66</v>
          </cell>
          <cell r="AD24">
            <v>956.58</v>
          </cell>
          <cell r="AE24">
            <v>358.52</v>
          </cell>
          <cell r="AF24">
            <v>310.08</v>
          </cell>
          <cell r="AG24">
            <v>8962.7999999999993</v>
          </cell>
          <cell r="AH24">
            <v>1834.94</v>
          </cell>
          <cell r="AI24">
            <v>896.28</v>
          </cell>
          <cell r="AJ24">
            <v>179.26</v>
          </cell>
          <cell r="AK24">
            <v>0</v>
          </cell>
          <cell r="AL24">
            <v>12541.88</v>
          </cell>
        </row>
        <row r="25">
          <cell r="A25" t="str">
            <v>00091</v>
          </cell>
          <cell r="B25" t="str">
            <v>Gonzalez Hernandez Javier</v>
          </cell>
          <cell r="C25">
            <v>3696.6</v>
          </cell>
          <cell r="D25">
            <v>0</v>
          </cell>
          <cell r="E25">
            <v>0</v>
          </cell>
          <cell r="F25">
            <v>3696.6</v>
          </cell>
          <cell r="G25">
            <v>0</v>
          </cell>
          <cell r="H25">
            <v>0</v>
          </cell>
          <cell r="I25">
            <v>0</v>
          </cell>
          <cell r="J25">
            <v>-377.42</v>
          </cell>
          <cell r="K25">
            <v>-166.42</v>
          </cell>
          <cell r="L25">
            <v>211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-166.42</v>
          </cell>
          <cell r="AA25">
            <v>3863.02</v>
          </cell>
          <cell r="AB25">
            <v>101.5</v>
          </cell>
          <cell r="AC25">
            <v>182.72</v>
          </cell>
          <cell r="AD25">
            <v>633.20000000000005</v>
          </cell>
          <cell r="AE25">
            <v>85.48</v>
          </cell>
          <cell r="AF25">
            <v>73.94</v>
          </cell>
          <cell r="AG25">
            <v>2137.06</v>
          </cell>
          <cell r="AH25">
            <v>917.42</v>
          </cell>
          <cell r="AI25">
            <v>213.7</v>
          </cell>
          <cell r="AJ25">
            <v>42.74</v>
          </cell>
          <cell r="AK25">
            <v>0</v>
          </cell>
          <cell r="AL25">
            <v>3470.34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0</v>
          </cell>
          <cell r="E26">
            <v>0</v>
          </cell>
          <cell r="F26">
            <v>9168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788.22</v>
          </cell>
          <cell r="M26">
            <v>788.22</v>
          </cell>
          <cell r="N26">
            <v>262.83999999999997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1051.06</v>
          </cell>
          <cell r="AA26">
            <v>8116.94</v>
          </cell>
          <cell r="AB26">
            <v>185.5</v>
          </cell>
          <cell r="AC26">
            <v>333.9</v>
          </cell>
          <cell r="AD26">
            <v>747.78</v>
          </cell>
          <cell r="AE26">
            <v>212</v>
          </cell>
          <cell r="AF26">
            <v>183.36</v>
          </cell>
          <cell r="AG26">
            <v>5299.94</v>
          </cell>
          <cell r="AH26">
            <v>1267.18</v>
          </cell>
          <cell r="AI26">
            <v>530</v>
          </cell>
          <cell r="AJ26">
            <v>106</v>
          </cell>
          <cell r="AK26">
            <v>0</v>
          </cell>
          <cell r="AL26">
            <v>7598.48</v>
          </cell>
        </row>
        <row r="27">
          <cell r="A27" t="str">
            <v>00096</v>
          </cell>
          <cell r="B27" t="str">
            <v>Sanchez Sanchez Micaela</v>
          </cell>
          <cell r="C27">
            <v>3696.6</v>
          </cell>
          <cell r="D27">
            <v>0</v>
          </cell>
          <cell r="E27">
            <v>0</v>
          </cell>
          <cell r="F27">
            <v>3696.6</v>
          </cell>
          <cell r="G27">
            <v>0</v>
          </cell>
          <cell r="H27">
            <v>0</v>
          </cell>
          <cell r="I27">
            <v>0</v>
          </cell>
          <cell r="J27">
            <v>-377.42</v>
          </cell>
          <cell r="K27">
            <v>-166.42</v>
          </cell>
          <cell r="L27">
            <v>211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-166.42</v>
          </cell>
          <cell r="AA27">
            <v>3863.02</v>
          </cell>
          <cell r="AB27">
            <v>101.5</v>
          </cell>
          <cell r="AC27">
            <v>182.72</v>
          </cell>
          <cell r="AD27">
            <v>633.20000000000005</v>
          </cell>
          <cell r="AE27">
            <v>85.48</v>
          </cell>
          <cell r="AF27">
            <v>73.94</v>
          </cell>
          <cell r="AG27">
            <v>2137.06</v>
          </cell>
          <cell r="AH27">
            <v>917.42</v>
          </cell>
          <cell r="AI27">
            <v>213.7</v>
          </cell>
          <cell r="AJ27">
            <v>42.74</v>
          </cell>
          <cell r="AK27">
            <v>0</v>
          </cell>
          <cell r="AL27">
            <v>3470.34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1040</v>
          </cell>
          <cell r="E28">
            <v>0</v>
          </cell>
          <cell r="F28">
            <v>12807.5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1459.24</v>
          </cell>
          <cell r="M28">
            <v>1459.24</v>
          </cell>
          <cell r="N28">
            <v>375.14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1834.38</v>
          </cell>
          <cell r="AA28">
            <v>10973.12</v>
          </cell>
          <cell r="AB28">
            <v>256.3</v>
          </cell>
          <cell r="AC28">
            <v>461.34</v>
          </cell>
          <cell r="AD28">
            <v>863.1</v>
          </cell>
          <cell r="AE28">
            <v>292.92</v>
          </cell>
          <cell r="AF28">
            <v>256.14</v>
          </cell>
          <cell r="AG28">
            <v>7322.86</v>
          </cell>
          <cell r="AH28">
            <v>1580.74</v>
          </cell>
          <cell r="AI28">
            <v>732.28</v>
          </cell>
          <cell r="AJ28">
            <v>146.46</v>
          </cell>
          <cell r="AK28">
            <v>0</v>
          </cell>
          <cell r="AL28">
            <v>10331.4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0</v>
          </cell>
          <cell r="F29">
            <v>8550</v>
          </cell>
          <cell r="G29">
            <v>15</v>
          </cell>
          <cell r="H29">
            <v>0</v>
          </cell>
          <cell r="I29">
            <v>2533.0700000000002</v>
          </cell>
          <cell r="J29">
            <v>0</v>
          </cell>
          <cell r="K29">
            <v>0</v>
          </cell>
          <cell r="L29">
            <v>689.34</v>
          </cell>
          <cell r="M29">
            <v>689.34</v>
          </cell>
          <cell r="N29">
            <v>243.06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3480.47</v>
          </cell>
          <cell r="AA29">
            <v>5069.53</v>
          </cell>
          <cell r="AB29">
            <v>173</v>
          </cell>
          <cell r="AC29">
            <v>311.39999999999998</v>
          </cell>
          <cell r="AD29">
            <v>727.44</v>
          </cell>
          <cell r="AE29">
            <v>197.72</v>
          </cell>
          <cell r="AF29">
            <v>171</v>
          </cell>
          <cell r="AG29">
            <v>4942.8</v>
          </cell>
          <cell r="AH29">
            <v>1211.8399999999999</v>
          </cell>
          <cell r="AI29">
            <v>494.28</v>
          </cell>
          <cell r="AJ29">
            <v>98.86</v>
          </cell>
          <cell r="AK29">
            <v>0</v>
          </cell>
          <cell r="AL29">
            <v>7116.5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0</v>
          </cell>
          <cell r="E30">
            <v>0</v>
          </cell>
          <cell r="F30">
            <v>7918.2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618.84</v>
          </cell>
          <cell r="M30">
            <v>618.84</v>
          </cell>
          <cell r="N30">
            <v>222.78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841.62</v>
          </cell>
          <cell r="AA30">
            <v>7076.58</v>
          </cell>
          <cell r="AB30">
            <v>160.22</v>
          </cell>
          <cell r="AC30">
            <v>288.38</v>
          </cell>
          <cell r="AD30">
            <v>706.6</v>
          </cell>
          <cell r="AE30">
            <v>183.1</v>
          </cell>
          <cell r="AF30">
            <v>158.36000000000001</v>
          </cell>
          <cell r="AG30">
            <v>4577.5600000000004</v>
          </cell>
          <cell r="AH30">
            <v>1155.2</v>
          </cell>
          <cell r="AI30">
            <v>457.76</v>
          </cell>
          <cell r="AJ30">
            <v>91.56</v>
          </cell>
          <cell r="AK30">
            <v>0</v>
          </cell>
          <cell r="AL30">
            <v>6623.54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0</v>
          </cell>
          <cell r="F31">
            <v>9168</v>
          </cell>
          <cell r="G31">
            <v>15</v>
          </cell>
          <cell r="H31">
            <v>987.51</v>
          </cell>
          <cell r="I31">
            <v>0</v>
          </cell>
          <cell r="J31">
            <v>0</v>
          </cell>
          <cell r="K31">
            <v>0</v>
          </cell>
          <cell r="L31">
            <v>788.22</v>
          </cell>
          <cell r="M31">
            <v>788.22</v>
          </cell>
          <cell r="N31">
            <v>262.89999999999998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2053.63</v>
          </cell>
          <cell r="AA31">
            <v>7114.37</v>
          </cell>
          <cell r="AB31">
            <v>185.5</v>
          </cell>
          <cell r="AC31">
            <v>333.9</v>
          </cell>
          <cell r="AD31">
            <v>747.78</v>
          </cell>
          <cell r="AE31">
            <v>212</v>
          </cell>
          <cell r="AF31">
            <v>183.36</v>
          </cell>
          <cell r="AG31">
            <v>5300.02</v>
          </cell>
          <cell r="AH31">
            <v>1267.18</v>
          </cell>
          <cell r="AI31">
            <v>530</v>
          </cell>
          <cell r="AJ31">
            <v>106</v>
          </cell>
          <cell r="AK31">
            <v>0</v>
          </cell>
          <cell r="AL31">
            <v>7598.56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0</v>
          </cell>
          <cell r="E32">
            <v>0</v>
          </cell>
          <cell r="F32">
            <v>4723.5</v>
          </cell>
          <cell r="G32">
            <v>0</v>
          </cell>
          <cell r="H32">
            <v>0</v>
          </cell>
          <cell r="I32">
            <v>0</v>
          </cell>
          <cell r="J32">
            <v>-320.60000000000002</v>
          </cell>
          <cell r="K32">
            <v>-43.86</v>
          </cell>
          <cell r="L32">
            <v>276.72000000000003</v>
          </cell>
          <cell r="M32">
            <v>0</v>
          </cell>
          <cell r="N32">
            <v>129.69999999999999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85.84</v>
          </cell>
          <cell r="AA32">
            <v>4637.66</v>
          </cell>
          <cell r="AB32">
            <v>95.56</v>
          </cell>
          <cell r="AC32">
            <v>172</v>
          </cell>
          <cell r="AD32">
            <v>627.26</v>
          </cell>
          <cell r="AE32">
            <v>109.22</v>
          </cell>
          <cell r="AF32">
            <v>94.46</v>
          </cell>
          <cell r="AG32">
            <v>2730.28</v>
          </cell>
          <cell r="AH32">
            <v>894.82</v>
          </cell>
          <cell r="AI32">
            <v>273.02</v>
          </cell>
          <cell r="AJ32">
            <v>54.6</v>
          </cell>
          <cell r="AK32">
            <v>0</v>
          </cell>
          <cell r="AL32">
            <v>4156.3999999999996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0</v>
          </cell>
          <cell r="E33">
            <v>0</v>
          </cell>
          <cell r="F33">
            <v>5187</v>
          </cell>
          <cell r="G33">
            <v>15</v>
          </cell>
          <cell r="H33">
            <v>0</v>
          </cell>
          <cell r="I33">
            <v>1913.86</v>
          </cell>
          <cell r="J33">
            <v>-320.60000000000002</v>
          </cell>
          <cell r="K33">
            <v>0</v>
          </cell>
          <cell r="L33">
            <v>321.68</v>
          </cell>
          <cell r="M33">
            <v>1.08</v>
          </cell>
          <cell r="N33">
            <v>145.54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2075.48</v>
          </cell>
          <cell r="AA33">
            <v>3111.52</v>
          </cell>
          <cell r="AB33">
            <v>107.22</v>
          </cell>
          <cell r="AC33">
            <v>193</v>
          </cell>
          <cell r="AD33">
            <v>638.94000000000005</v>
          </cell>
          <cell r="AE33">
            <v>122.54</v>
          </cell>
          <cell r="AF33">
            <v>103.74</v>
          </cell>
          <cell r="AG33">
            <v>3063.6</v>
          </cell>
          <cell r="AH33">
            <v>939.16</v>
          </cell>
          <cell r="AI33">
            <v>306.36</v>
          </cell>
          <cell r="AJ33">
            <v>61.28</v>
          </cell>
          <cell r="AK33">
            <v>0</v>
          </cell>
          <cell r="AL33">
            <v>4596.68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0</v>
          </cell>
          <cell r="E34">
            <v>0</v>
          </cell>
          <cell r="F34">
            <v>15750</v>
          </cell>
          <cell r="G34">
            <v>15</v>
          </cell>
          <cell r="H34">
            <v>1805.21</v>
          </cell>
          <cell r="I34">
            <v>0</v>
          </cell>
          <cell r="J34">
            <v>0</v>
          </cell>
          <cell r="K34">
            <v>0</v>
          </cell>
          <cell r="L34">
            <v>2087.7600000000002</v>
          </cell>
          <cell r="M34">
            <v>2087.7600000000002</v>
          </cell>
          <cell r="N34">
            <v>474.04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4382.01</v>
          </cell>
          <cell r="AA34">
            <v>11367.99</v>
          </cell>
          <cell r="AB34">
            <v>318.68</v>
          </cell>
          <cell r="AC34">
            <v>573.64</v>
          </cell>
          <cell r="AD34">
            <v>964.7</v>
          </cell>
          <cell r="AE34">
            <v>364.22</v>
          </cell>
          <cell r="AF34">
            <v>315</v>
          </cell>
          <cell r="AG34">
            <v>9105.2800000000007</v>
          </cell>
          <cell r="AH34">
            <v>1857.02</v>
          </cell>
          <cell r="AI34">
            <v>910.52</v>
          </cell>
          <cell r="AJ34">
            <v>182.1</v>
          </cell>
          <cell r="AK34">
            <v>0</v>
          </cell>
          <cell r="AL34">
            <v>12734.14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0</v>
          </cell>
          <cell r="E35">
            <v>0</v>
          </cell>
          <cell r="F35">
            <v>6660</v>
          </cell>
          <cell r="G35">
            <v>0</v>
          </cell>
          <cell r="H35">
            <v>0</v>
          </cell>
          <cell r="I35">
            <v>0</v>
          </cell>
          <cell r="J35">
            <v>-250.2</v>
          </cell>
          <cell r="K35">
            <v>0</v>
          </cell>
          <cell r="L35">
            <v>481.94</v>
          </cell>
          <cell r="M35">
            <v>231.74</v>
          </cell>
          <cell r="N35">
            <v>182.86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414.6</v>
          </cell>
          <cell r="AA35">
            <v>6245.4</v>
          </cell>
          <cell r="AB35">
            <v>134.74</v>
          </cell>
          <cell r="AC35">
            <v>242.54</v>
          </cell>
          <cell r="AD35">
            <v>666.44</v>
          </cell>
          <cell r="AE35">
            <v>154</v>
          </cell>
          <cell r="AF35">
            <v>133.19999999999999</v>
          </cell>
          <cell r="AG35">
            <v>3849.88</v>
          </cell>
          <cell r="AH35">
            <v>1043.72</v>
          </cell>
          <cell r="AI35">
            <v>384.98</v>
          </cell>
          <cell r="AJ35">
            <v>77</v>
          </cell>
          <cell r="AK35">
            <v>0</v>
          </cell>
          <cell r="AL35">
            <v>5642.78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0</v>
          </cell>
          <cell r="E36">
            <v>0</v>
          </cell>
          <cell r="F36">
            <v>7918.2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618.84</v>
          </cell>
          <cell r="M36">
            <v>618.84</v>
          </cell>
          <cell r="N36">
            <v>222.74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841.58</v>
          </cell>
          <cell r="AA36">
            <v>7076.62</v>
          </cell>
          <cell r="AB36">
            <v>160.19999999999999</v>
          </cell>
          <cell r="AC36">
            <v>288.36</v>
          </cell>
          <cell r="AD36">
            <v>706.58</v>
          </cell>
          <cell r="AE36">
            <v>183.08</v>
          </cell>
          <cell r="AF36">
            <v>158.36000000000001</v>
          </cell>
          <cell r="AG36">
            <v>4577.12</v>
          </cell>
          <cell r="AH36">
            <v>1155.1400000000001</v>
          </cell>
          <cell r="AI36">
            <v>457.72</v>
          </cell>
          <cell r="AJ36">
            <v>91.54</v>
          </cell>
          <cell r="AK36">
            <v>0</v>
          </cell>
          <cell r="AL36">
            <v>6622.96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0</v>
          </cell>
          <cell r="F37">
            <v>10446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1003.2</v>
          </cell>
          <cell r="M37">
            <v>1003.2</v>
          </cell>
          <cell r="N37">
            <v>303.89999999999998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1307.0999999999999</v>
          </cell>
          <cell r="AA37">
            <v>9138.9</v>
          </cell>
          <cell r="AB37">
            <v>211.36</v>
          </cell>
          <cell r="AC37">
            <v>380.44</v>
          </cell>
          <cell r="AD37">
            <v>789.9</v>
          </cell>
          <cell r="AE37">
            <v>241.56</v>
          </cell>
          <cell r="AF37">
            <v>208.92</v>
          </cell>
          <cell r="AG37">
            <v>6038.84</v>
          </cell>
          <cell r="AH37">
            <v>1381.7</v>
          </cell>
          <cell r="AI37">
            <v>603.88</v>
          </cell>
          <cell r="AJ37">
            <v>120.78</v>
          </cell>
          <cell r="AK37">
            <v>0</v>
          </cell>
          <cell r="AL37">
            <v>8595.68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271.33999999999997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1059.56</v>
          </cell>
          <cell r="AA38">
            <v>8108.44</v>
          </cell>
          <cell r="AB38">
            <v>190.84</v>
          </cell>
          <cell r="AC38">
            <v>343.52</v>
          </cell>
          <cell r="AD38">
            <v>756.5</v>
          </cell>
          <cell r="AE38">
            <v>218.12</v>
          </cell>
          <cell r="AF38">
            <v>183.36</v>
          </cell>
          <cell r="AG38">
            <v>5452.8</v>
          </cell>
          <cell r="AH38">
            <v>1290.8599999999999</v>
          </cell>
          <cell r="AI38">
            <v>545.28</v>
          </cell>
          <cell r="AJ38">
            <v>109.06</v>
          </cell>
          <cell r="AK38">
            <v>0</v>
          </cell>
          <cell r="AL38">
            <v>7799.48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0</v>
          </cell>
          <cell r="E39">
            <v>0</v>
          </cell>
          <cell r="F39">
            <v>10446</v>
          </cell>
          <cell r="G39">
            <v>0</v>
          </cell>
          <cell r="H39">
            <v>0</v>
          </cell>
          <cell r="I39">
            <v>4108.13</v>
          </cell>
          <cell r="J39">
            <v>0</v>
          </cell>
          <cell r="K39">
            <v>0</v>
          </cell>
          <cell r="L39">
            <v>1003.2</v>
          </cell>
          <cell r="M39">
            <v>1003.2</v>
          </cell>
          <cell r="N39">
            <v>303.86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5415.19</v>
          </cell>
          <cell r="AA39">
            <v>5030.8100000000004</v>
          </cell>
          <cell r="AB39">
            <v>211.36</v>
          </cell>
          <cell r="AC39">
            <v>380.44</v>
          </cell>
          <cell r="AD39">
            <v>789.9</v>
          </cell>
          <cell r="AE39">
            <v>241.54</v>
          </cell>
          <cell r="AF39">
            <v>208.92</v>
          </cell>
          <cell r="AG39">
            <v>6038.64</v>
          </cell>
          <cell r="AH39">
            <v>1381.7</v>
          </cell>
          <cell r="AI39">
            <v>603.86</v>
          </cell>
          <cell r="AJ39">
            <v>120.78</v>
          </cell>
          <cell r="AK39">
            <v>0</v>
          </cell>
          <cell r="AL39">
            <v>8595.44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0</v>
          </cell>
          <cell r="E40">
            <v>0</v>
          </cell>
          <cell r="F40">
            <v>10275</v>
          </cell>
          <cell r="G40">
            <v>15</v>
          </cell>
          <cell r="H40">
            <v>1280.0999999999999</v>
          </cell>
          <cell r="I40">
            <v>0</v>
          </cell>
          <cell r="J40">
            <v>0</v>
          </cell>
          <cell r="K40">
            <v>0</v>
          </cell>
          <cell r="L40">
            <v>972.56</v>
          </cell>
          <cell r="M40">
            <v>972.56</v>
          </cell>
          <cell r="N40">
            <v>421.44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2689.1</v>
          </cell>
          <cell r="AA40">
            <v>7585.9</v>
          </cell>
          <cell r="AB40">
            <v>285.5</v>
          </cell>
          <cell r="AC40">
            <v>513.9</v>
          </cell>
          <cell r="AD40">
            <v>910.64</v>
          </cell>
          <cell r="AE40">
            <v>326.27999999999997</v>
          </cell>
          <cell r="AF40">
            <v>205.5</v>
          </cell>
          <cell r="AG40">
            <v>8157</v>
          </cell>
          <cell r="AH40">
            <v>1710.04</v>
          </cell>
          <cell r="AI40">
            <v>815.7</v>
          </cell>
          <cell r="AJ40">
            <v>163.13999999999999</v>
          </cell>
          <cell r="AK40">
            <v>0</v>
          </cell>
          <cell r="AL40">
            <v>11377.66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660</v>
          </cell>
          <cell r="E41">
            <v>0</v>
          </cell>
          <cell r="F41">
            <v>5118</v>
          </cell>
          <cell r="G41">
            <v>0</v>
          </cell>
          <cell r="H41">
            <v>0</v>
          </cell>
          <cell r="I41">
            <v>0</v>
          </cell>
          <cell r="J41">
            <v>-320.60000000000002</v>
          </cell>
          <cell r="K41">
            <v>-6.42</v>
          </cell>
          <cell r="L41">
            <v>314.18</v>
          </cell>
          <cell r="M41">
            <v>0</v>
          </cell>
          <cell r="N41">
            <v>138.1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131.68</v>
          </cell>
          <cell r="AA41">
            <v>4986.32</v>
          </cell>
          <cell r="AB41">
            <v>101.76</v>
          </cell>
          <cell r="AC41">
            <v>183.16</v>
          </cell>
          <cell r="AD41">
            <v>633.46</v>
          </cell>
          <cell r="AE41">
            <v>116.28</v>
          </cell>
          <cell r="AF41">
            <v>102.36</v>
          </cell>
          <cell r="AG41">
            <v>2907.16</v>
          </cell>
          <cell r="AH41">
            <v>918.38</v>
          </cell>
          <cell r="AI41">
            <v>290.72000000000003</v>
          </cell>
          <cell r="AJ41">
            <v>58.14</v>
          </cell>
          <cell r="AK41">
            <v>0</v>
          </cell>
          <cell r="AL41">
            <v>4393.04</v>
          </cell>
        </row>
        <row r="42">
          <cell r="A42" t="str">
            <v>00451</v>
          </cell>
          <cell r="B42" t="str">
            <v>Partida Ceja Francisco Javier</v>
          </cell>
          <cell r="C42">
            <v>9168</v>
          </cell>
          <cell r="D42">
            <v>611.20000000000005</v>
          </cell>
          <cell r="E42">
            <v>0</v>
          </cell>
          <cell r="F42">
            <v>9779.2000000000007</v>
          </cell>
          <cell r="G42">
            <v>15</v>
          </cell>
          <cell r="H42">
            <v>0</v>
          </cell>
          <cell r="I42">
            <v>1467.55</v>
          </cell>
          <cell r="J42">
            <v>0</v>
          </cell>
          <cell r="K42">
            <v>0</v>
          </cell>
          <cell r="L42">
            <v>890.73</v>
          </cell>
          <cell r="M42">
            <v>890.73</v>
          </cell>
          <cell r="N42">
            <v>284.08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2657.36</v>
          </cell>
          <cell r="AA42">
            <v>7121.84</v>
          </cell>
          <cell r="AB42">
            <v>198.88</v>
          </cell>
          <cell r="AC42">
            <v>357.96</v>
          </cell>
          <cell r="AD42">
            <v>769.56</v>
          </cell>
          <cell r="AE42">
            <v>227.28</v>
          </cell>
          <cell r="AF42">
            <v>195.58</v>
          </cell>
          <cell r="AG42">
            <v>5682</v>
          </cell>
          <cell r="AH42">
            <v>1326.4</v>
          </cell>
          <cell r="AI42">
            <v>568.20000000000005</v>
          </cell>
          <cell r="AJ42">
            <v>113.64</v>
          </cell>
          <cell r="AK42">
            <v>0</v>
          </cell>
          <cell r="AL42">
            <v>8113.1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5187</v>
          </cell>
          <cell r="D43">
            <v>0</v>
          </cell>
          <cell r="E43">
            <v>0</v>
          </cell>
          <cell r="F43">
            <v>5187</v>
          </cell>
          <cell r="G43">
            <v>0</v>
          </cell>
          <cell r="H43">
            <v>0</v>
          </cell>
          <cell r="I43">
            <v>0</v>
          </cell>
          <cell r="J43">
            <v>-320.60000000000002</v>
          </cell>
          <cell r="K43">
            <v>0</v>
          </cell>
          <cell r="L43">
            <v>321.68</v>
          </cell>
          <cell r="M43">
            <v>1.08</v>
          </cell>
          <cell r="N43">
            <v>142.41999999999999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143.5</v>
          </cell>
          <cell r="AA43">
            <v>5043.5</v>
          </cell>
          <cell r="AB43">
            <v>104.96</v>
          </cell>
          <cell r="AC43">
            <v>188.92</v>
          </cell>
          <cell r="AD43">
            <v>636.66</v>
          </cell>
          <cell r="AE43">
            <v>119.94</v>
          </cell>
          <cell r="AF43">
            <v>103.74</v>
          </cell>
          <cell r="AG43">
            <v>2998.66</v>
          </cell>
          <cell r="AH43">
            <v>930.54</v>
          </cell>
          <cell r="AI43">
            <v>299.86</v>
          </cell>
          <cell r="AJ43">
            <v>59.98</v>
          </cell>
          <cell r="AK43">
            <v>0</v>
          </cell>
          <cell r="AL43">
            <v>4512.72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0</v>
          </cell>
          <cell r="F44">
            <v>6430.5</v>
          </cell>
          <cell r="G44">
            <v>0</v>
          </cell>
          <cell r="H44">
            <v>0</v>
          </cell>
          <cell r="I44">
            <v>2524.84</v>
          </cell>
          <cell r="J44">
            <v>-250.2</v>
          </cell>
          <cell r="K44">
            <v>0</v>
          </cell>
          <cell r="L44">
            <v>456.98</v>
          </cell>
          <cell r="M44">
            <v>206.78</v>
          </cell>
          <cell r="N44">
            <v>176.62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2908.24</v>
          </cell>
          <cell r="AA44">
            <v>3522.26</v>
          </cell>
          <cell r="AB44">
            <v>130.13999999999999</v>
          </cell>
          <cell r="AC44">
            <v>234.24</v>
          </cell>
          <cell r="AD44">
            <v>661.84</v>
          </cell>
          <cell r="AE44">
            <v>148.72</v>
          </cell>
          <cell r="AF44">
            <v>128.62</v>
          </cell>
          <cell r="AG44">
            <v>3718.06</v>
          </cell>
          <cell r="AH44">
            <v>1026.22</v>
          </cell>
          <cell r="AI44">
            <v>371.8</v>
          </cell>
          <cell r="AJ44">
            <v>74.36</v>
          </cell>
          <cell r="AK44">
            <v>0</v>
          </cell>
          <cell r="AL44">
            <v>5467.78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0</v>
          </cell>
          <cell r="E45">
            <v>0</v>
          </cell>
          <cell r="F45">
            <v>11544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1199.96</v>
          </cell>
          <cell r="M45">
            <v>1199.96</v>
          </cell>
          <cell r="N45">
            <v>339.12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1539.08</v>
          </cell>
          <cell r="AA45">
            <v>10004.92</v>
          </cell>
          <cell r="AB45">
            <v>233.58</v>
          </cell>
          <cell r="AC45">
            <v>420.44</v>
          </cell>
          <cell r="AD45">
            <v>826.08</v>
          </cell>
          <cell r="AE45">
            <v>266.94</v>
          </cell>
          <cell r="AF45">
            <v>230.88</v>
          </cell>
          <cell r="AG45">
            <v>6673.66</v>
          </cell>
          <cell r="AH45">
            <v>1480.1</v>
          </cell>
          <cell r="AI45">
            <v>667.36</v>
          </cell>
          <cell r="AJ45">
            <v>133.47999999999999</v>
          </cell>
          <cell r="AK45">
            <v>0</v>
          </cell>
          <cell r="AL45">
            <v>9452.42</v>
          </cell>
        </row>
        <row r="46">
          <cell r="A46" t="str">
            <v>00781</v>
          </cell>
          <cell r="B46" t="str">
            <v>Hernandez Diaz Genesis</v>
          </cell>
          <cell r="C46">
            <v>6384</v>
          </cell>
          <cell r="D46">
            <v>0</v>
          </cell>
          <cell r="E46">
            <v>0</v>
          </cell>
          <cell r="F46">
            <v>6384</v>
          </cell>
          <cell r="G46">
            <v>0</v>
          </cell>
          <cell r="H46">
            <v>0</v>
          </cell>
          <cell r="I46">
            <v>2542.35</v>
          </cell>
          <cell r="J46">
            <v>-250.2</v>
          </cell>
          <cell r="K46">
            <v>0</v>
          </cell>
          <cell r="L46">
            <v>451.92</v>
          </cell>
          <cell r="M46">
            <v>201.72</v>
          </cell>
          <cell r="N46">
            <v>175.32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642.70000000000005</v>
          </cell>
          <cell r="Y46">
            <v>0</v>
          </cell>
          <cell r="Z46">
            <v>3562.09</v>
          </cell>
          <cell r="AA46">
            <v>2821.91</v>
          </cell>
          <cell r="AB46">
            <v>129.16</v>
          </cell>
          <cell r="AC46">
            <v>232.5</v>
          </cell>
          <cell r="AD46">
            <v>660.86</v>
          </cell>
          <cell r="AE46">
            <v>147.62</v>
          </cell>
          <cell r="AF46">
            <v>127.68</v>
          </cell>
          <cell r="AG46">
            <v>3690.44</v>
          </cell>
          <cell r="AH46">
            <v>1022.52</v>
          </cell>
          <cell r="AI46">
            <v>369.04</v>
          </cell>
          <cell r="AJ46">
            <v>73.8</v>
          </cell>
          <cell r="AK46">
            <v>0</v>
          </cell>
          <cell r="AL46">
            <v>5431.1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0</v>
          </cell>
          <cell r="E47">
            <v>0</v>
          </cell>
          <cell r="F47">
            <v>6384</v>
          </cell>
          <cell r="G47">
            <v>0</v>
          </cell>
          <cell r="H47">
            <v>0</v>
          </cell>
          <cell r="I47">
            <v>0</v>
          </cell>
          <cell r="J47">
            <v>-250.2</v>
          </cell>
          <cell r="K47">
            <v>0</v>
          </cell>
          <cell r="L47">
            <v>451.92</v>
          </cell>
          <cell r="M47">
            <v>201.72</v>
          </cell>
          <cell r="N47">
            <v>175.32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377.04</v>
          </cell>
          <cell r="AA47">
            <v>6006.96</v>
          </cell>
          <cell r="AB47">
            <v>129.18</v>
          </cell>
          <cell r="AC47">
            <v>232.5</v>
          </cell>
          <cell r="AD47">
            <v>660.86</v>
          </cell>
          <cell r="AE47">
            <v>147.62</v>
          </cell>
          <cell r="AF47">
            <v>127.68</v>
          </cell>
          <cell r="AG47">
            <v>3690.6</v>
          </cell>
          <cell r="AH47">
            <v>1022.54</v>
          </cell>
          <cell r="AI47">
            <v>369.06</v>
          </cell>
          <cell r="AJ47">
            <v>73.819999999999993</v>
          </cell>
          <cell r="AK47">
            <v>0</v>
          </cell>
          <cell r="AL47">
            <v>5431.32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3614.72</v>
          </cell>
          <cell r="E48">
            <v>0</v>
          </cell>
          <cell r="F48">
            <v>13614.62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1631.64</v>
          </cell>
          <cell r="M48">
            <v>1631.64</v>
          </cell>
          <cell r="N48">
            <v>389.9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2021.54</v>
          </cell>
          <cell r="AA48">
            <v>11593.08</v>
          </cell>
          <cell r="AB48">
            <v>265.60000000000002</v>
          </cell>
          <cell r="AC48">
            <v>478.06</v>
          </cell>
          <cell r="AD48">
            <v>878.24</v>
          </cell>
          <cell r="AE48">
            <v>303.54000000000002</v>
          </cell>
          <cell r="AF48">
            <v>272.3</v>
          </cell>
          <cell r="AG48">
            <v>7588.34</v>
          </cell>
          <cell r="AH48">
            <v>1621.9</v>
          </cell>
          <cell r="AI48">
            <v>758.84</v>
          </cell>
          <cell r="AJ48">
            <v>151.76</v>
          </cell>
          <cell r="AK48">
            <v>0</v>
          </cell>
          <cell r="AL48">
            <v>10696.68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13787.66</v>
          </cell>
          <cell r="E49">
            <v>0</v>
          </cell>
          <cell r="F49">
            <v>23787.56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3804.58</v>
          </cell>
          <cell r="M49">
            <v>3804.58</v>
          </cell>
          <cell r="N49">
            <v>672.18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4476.76</v>
          </cell>
          <cell r="AA49">
            <v>19310.8</v>
          </cell>
          <cell r="AB49">
            <v>443.62</v>
          </cell>
          <cell r="AC49">
            <v>798.5</v>
          </cell>
          <cell r="AD49">
            <v>1168.1400000000001</v>
          </cell>
          <cell r="AE49">
            <v>506.98</v>
          </cell>
          <cell r="AF49">
            <v>475.76</v>
          </cell>
          <cell r="AG49">
            <v>12674.7</v>
          </cell>
          <cell r="AH49">
            <v>2410.2600000000002</v>
          </cell>
          <cell r="AI49">
            <v>1267.48</v>
          </cell>
          <cell r="AJ49">
            <v>253.5</v>
          </cell>
          <cell r="AK49">
            <v>0</v>
          </cell>
          <cell r="AL49">
            <v>17588.68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4832.84</v>
          </cell>
          <cell r="E50">
            <v>0</v>
          </cell>
          <cell r="F50">
            <v>12332.84</v>
          </cell>
          <cell r="G50">
            <v>15</v>
          </cell>
          <cell r="H50">
            <v>2246.71</v>
          </cell>
          <cell r="I50">
            <v>0</v>
          </cell>
          <cell r="J50">
            <v>0</v>
          </cell>
          <cell r="K50">
            <v>0</v>
          </cell>
          <cell r="L50">
            <v>1357.86</v>
          </cell>
          <cell r="M50">
            <v>1357.86</v>
          </cell>
          <cell r="N50">
            <v>343.46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3963.03</v>
          </cell>
          <cell r="AA50">
            <v>8369.81</v>
          </cell>
          <cell r="AB50">
            <v>236.32</v>
          </cell>
          <cell r="AC50">
            <v>425.38</v>
          </cell>
          <cell r="AD50">
            <v>830.56</v>
          </cell>
          <cell r="AE50">
            <v>270.08</v>
          </cell>
          <cell r="AF50">
            <v>246.66</v>
          </cell>
          <cell r="AG50">
            <v>6752.1</v>
          </cell>
          <cell r="AH50">
            <v>1492.26</v>
          </cell>
          <cell r="AI50">
            <v>675.22</v>
          </cell>
          <cell r="AJ50">
            <v>135.04</v>
          </cell>
          <cell r="AK50">
            <v>0</v>
          </cell>
          <cell r="AL50">
            <v>9571.36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2395.58</v>
          </cell>
          <cell r="E51">
            <v>0</v>
          </cell>
          <cell r="F51">
            <v>9895.58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904.62</v>
          </cell>
          <cell r="M51">
            <v>904.62</v>
          </cell>
          <cell r="N51">
            <v>275.82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1180.44</v>
          </cell>
          <cell r="AA51">
            <v>8715.14</v>
          </cell>
          <cell r="AB51">
            <v>193.68</v>
          </cell>
          <cell r="AC51">
            <v>348.62</v>
          </cell>
          <cell r="AD51">
            <v>761.08</v>
          </cell>
          <cell r="AE51">
            <v>221.34</v>
          </cell>
          <cell r="AF51">
            <v>197.92</v>
          </cell>
          <cell r="AG51">
            <v>5533.5</v>
          </cell>
          <cell r="AH51">
            <v>1303.3800000000001</v>
          </cell>
          <cell r="AI51">
            <v>553.36</v>
          </cell>
          <cell r="AJ51">
            <v>110.68</v>
          </cell>
          <cell r="AK51">
            <v>0</v>
          </cell>
          <cell r="AL51">
            <v>7920.18</v>
          </cell>
        </row>
        <row r="52">
          <cell r="A52" t="str">
            <v>00841</v>
          </cell>
          <cell r="B52" t="str">
            <v>Figueroa Lopez Saúl Joaquín</v>
          </cell>
          <cell r="C52">
            <v>9999.9</v>
          </cell>
          <cell r="D52">
            <v>7429.58</v>
          </cell>
          <cell r="E52">
            <v>0</v>
          </cell>
          <cell r="F52">
            <v>17429.48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2446.5</v>
          </cell>
          <cell r="M52">
            <v>2446.5</v>
          </cell>
          <cell r="N52">
            <v>495.74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2942.24</v>
          </cell>
          <cell r="AA52">
            <v>14487.24</v>
          </cell>
          <cell r="AB52">
            <v>332.36</v>
          </cell>
          <cell r="AC52">
            <v>598.24</v>
          </cell>
          <cell r="AD52">
            <v>986.96</v>
          </cell>
          <cell r="AE52">
            <v>379.82</v>
          </cell>
          <cell r="AF52">
            <v>348.58</v>
          </cell>
          <cell r="AG52">
            <v>9495.76</v>
          </cell>
          <cell r="AH52">
            <v>1917.56</v>
          </cell>
          <cell r="AI52">
            <v>949.58</v>
          </cell>
          <cell r="AJ52">
            <v>189.92</v>
          </cell>
          <cell r="AK52">
            <v>0</v>
          </cell>
          <cell r="AL52">
            <v>13281.22</v>
          </cell>
        </row>
        <row r="53">
          <cell r="A53" t="str">
            <v>00842</v>
          </cell>
          <cell r="B53" t="str">
            <v>Mendez Salcedo Jorge Alberto</v>
          </cell>
          <cell r="C53">
            <v>9999.9</v>
          </cell>
          <cell r="D53">
            <v>7429.58</v>
          </cell>
          <cell r="E53">
            <v>0</v>
          </cell>
          <cell r="F53">
            <v>17429.48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2446.5</v>
          </cell>
          <cell r="M53">
            <v>2446.5</v>
          </cell>
          <cell r="N53">
            <v>495.74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2942.24</v>
          </cell>
          <cell r="AA53">
            <v>14487.24</v>
          </cell>
          <cell r="AB53">
            <v>332.36</v>
          </cell>
          <cell r="AC53">
            <v>598.24</v>
          </cell>
          <cell r="AD53">
            <v>986.96</v>
          </cell>
          <cell r="AE53">
            <v>379.82</v>
          </cell>
          <cell r="AF53">
            <v>348.58</v>
          </cell>
          <cell r="AG53">
            <v>9495.76</v>
          </cell>
          <cell r="AH53">
            <v>1917.56</v>
          </cell>
          <cell r="AI53">
            <v>949.58</v>
          </cell>
          <cell r="AJ53">
            <v>189.92</v>
          </cell>
          <cell r="AK53">
            <v>0</v>
          </cell>
          <cell r="AL53">
            <v>13281.22</v>
          </cell>
        </row>
        <row r="54">
          <cell r="A54" t="str">
            <v>00843</v>
          </cell>
          <cell r="B54" t="str">
            <v>Dominguez Vazquez Fernando</v>
          </cell>
          <cell r="C54">
            <v>6000</v>
          </cell>
          <cell r="D54">
            <v>3285.44</v>
          </cell>
          <cell r="E54">
            <v>0</v>
          </cell>
          <cell r="F54">
            <v>9285.44</v>
          </cell>
          <cell r="G54">
            <v>0</v>
          </cell>
          <cell r="H54">
            <v>2615.0700000000002</v>
          </cell>
          <cell r="I54">
            <v>0</v>
          </cell>
          <cell r="J54">
            <v>0</v>
          </cell>
          <cell r="K54">
            <v>0</v>
          </cell>
          <cell r="L54">
            <v>807.01</v>
          </cell>
          <cell r="M54">
            <v>807.01</v>
          </cell>
          <cell r="N54">
            <v>260.45999999999998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1032.1600000000001</v>
          </cell>
          <cell r="Y54">
            <v>0</v>
          </cell>
          <cell r="Z54">
            <v>4714.7</v>
          </cell>
          <cell r="AA54">
            <v>4570.74</v>
          </cell>
          <cell r="AB54">
            <v>183.98</v>
          </cell>
          <cell r="AC54">
            <v>331.16</v>
          </cell>
          <cell r="AD54">
            <v>745.32</v>
          </cell>
          <cell r="AE54">
            <v>210.26</v>
          </cell>
          <cell r="AF54">
            <v>185.71</v>
          </cell>
          <cell r="AG54">
            <v>5256.44</v>
          </cell>
          <cell r="AH54">
            <v>1260.46</v>
          </cell>
          <cell r="AI54">
            <v>525.64</v>
          </cell>
          <cell r="AJ54">
            <v>105.12</v>
          </cell>
          <cell r="AK54">
            <v>0</v>
          </cell>
          <cell r="AL54">
            <v>7543.63</v>
          </cell>
        </row>
        <row r="55">
          <cell r="A55" t="str">
            <v>00844</v>
          </cell>
          <cell r="B55" t="str">
            <v>Leon Guzman Maribel</v>
          </cell>
          <cell r="C55">
            <v>9999.9</v>
          </cell>
          <cell r="D55">
            <v>7429.58</v>
          </cell>
          <cell r="E55">
            <v>0</v>
          </cell>
          <cell r="F55">
            <v>17429.48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2446.5</v>
          </cell>
          <cell r="M55">
            <v>2446.5</v>
          </cell>
          <cell r="N55">
            <v>495.74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2942.24</v>
          </cell>
          <cell r="AA55">
            <v>14487.24</v>
          </cell>
          <cell r="AB55">
            <v>332.36</v>
          </cell>
          <cell r="AC55">
            <v>598.24</v>
          </cell>
          <cell r="AD55">
            <v>986.96</v>
          </cell>
          <cell r="AE55">
            <v>379.82</v>
          </cell>
          <cell r="AF55">
            <v>348.58</v>
          </cell>
          <cell r="AG55">
            <v>9495.76</v>
          </cell>
          <cell r="AH55">
            <v>1917.56</v>
          </cell>
          <cell r="AI55">
            <v>949.58</v>
          </cell>
          <cell r="AJ55">
            <v>189.92</v>
          </cell>
          <cell r="AK55">
            <v>0</v>
          </cell>
          <cell r="AL55">
            <v>13281.22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3696.6</v>
          </cell>
          <cell r="D56">
            <v>0</v>
          </cell>
          <cell r="E56">
            <v>0</v>
          </cell>
          <cell r="F56">
            <v>3696.6</v>
          </cell>
          <cell r="G56">
            <v>0</v>
          </cell>
          <cell r="H56">
            <v>0</v>
          </cell>
          <cell r="I56">
            <v>0</v>
          </cell>
          <cell r="J56">
            <v>-377.42</v>
          </cell>
          <cell r="K56">
            <v>-166.42</v>
          </cell>
          <cell r="L56">
            <v>211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-166.42</v>
          </cell>
          <cell r="AA56">
            <v>3863.02</v>
          </cell>
          <cell r="AB56">
            <v>101.5</v>
          </cell>
          <cell r="AC56">
            <v>182.72</v>
          </cell>
          <cell r="AD56">
            <v>633.20000000000005</v>
          </cell>
          <cell r="AE56">
            <v>85.48</v>
          </cell>
          <cell r="AF56">
            <v>73.94</v>
          </cell>
          <cell r="AG56">
            <v>2137.06</v>
          </cell>
          <cell r="AH56">
            <v>917.42</v>
          </cell>
          <cell r="AI56">
            <v>213.7</v>
          </cell>
          <cell r="AJ56">
            <v>42.74</v>
          </cell>
          <cell r="AK56">
            <v>0</v>
          </cell>
          <cell r="AL56">
            <v>3470.34</v>
          </cell>
        </row>
        <row r="57">
          <cell r="A57" t="str">
            <v>00846</v>
          </cell>
          <cell r="B57" t="str">
            <v>Rodriguez Ramirez Magdaleno</v>
          </cell>
          <cell r="C57">
            <v>3696.6</v>
          </cell>
          <cell r="D57">
            <v>0</v>
          </cell>
          <cell r="E57">
            <v>0</v>
          </cell>
          <cell r="F57">
            <v>3696.6</v>
          </cell>
          <cell r="G57">
            <v>0</v>
          </cell>
          <cell r="H57">
            <v>0</v>
          </cell>
          <cell r="I57">
            <v>0</v>
          </cell>
          <cell r="J57">
            <v>-377.42</v>
          </cell>
          <cell r="K57">
            <v>-166.42</v>
          </cell>
          <cell r="L57">
            <v>211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-166.42</v>
          </cell>
          <cell r="AA57">
            <v>3863.02</v>
          </cell>
          <cell r="AB57">
            <v>101.5</v>
          </cell>
          <cell r="AC57">
            <v>182.72</v>
          </cell>
          <cell r="AD57">
            <v>633.20000000000005</v>
          </cell>
          <cell r="AE57">
            <v>85.48</v>
          </cell>
          <cell r="AF57">
            <v>73.94</v>
          </cell>
          <cell r="AG57">
            <v>2137.06</v>
          </cell>
          <cell r="AH57">
            <v>917.42</v>
          </cell>
          <cell r="AI57">
            <v>213.7</v>
          </cell>
          <cell r="AJ57">
            <v>42.74</v>
          </cell>
          <cell r="AK57">
            <v>0</v>
          </cell>
          <cell r="AL57">
            <v>3470.34</v>
          </cell>
        </row>
        <row r="58">
          <cell r="A58" t="str">
            <v>00848</v>
          </cell>
          <cell r="B58" t="str">
            <v>Rivas Padilla Margarita</v>
          </cell>
          <cell r="C58">
            <v>9999.9</v>
          </cell>
          <cell r="D58">
            <v>6603.04</v>
          </cell>
          <cell r="E58">
            <v>0</v>
          </cell>
          <cell r="F58">
            <v>16602.939999999999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2269.96</v>
          </cell>
          <cell r="M58">
            <v>2269.96</v>
          </cell>
          <cell r="N58">
            <v>472.82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2742.78</v>
          </cell>
          <cell r="AA58">
            <v>13860.16</v>
          </cell>
          <cell r="AB58">
            <v>317.88</v>
          </cell>
          <cell r="AC58">
            <v>572.20000000000005</v>
          </cell>
          <cell r="AD58">
            <v>963.4</v>
          </cell>
          <cell r="AE58">
            <v>363.3</v>
          </cell>
          <cell r="AF58">
            <v>332.06</v>
          </cell>
          <cell r="AG58">
            <v>9082.5</v>
          </cell>
          <cell r="AH58">
            <v>1853.48</v>
          </cell>
          <cell r="AI58">
            <v>908.26</v>
          </cell>
          <cell r="AJ58">
            <v>181.66</v>
          </cell>
          <cell r="AK58">
            <v>0</v>
          </cell>
          <cell r="AL58">
            <v>12721.26</v>
          </cell>
        </row>
        <row r="59">
          <cell r="A59" t="str">
            <v>00849</v>
          </cell>
          <cell r="B59" t="str">
            <v>Chavira Vargas Jose Trinidad</v>
          </cell>
          <cell r="C59">
            <v>6600</v>
          </cell>
          <cell r="D59">
            <v>2105.1</v>
          </cell>
          <cell r="E59">
            <v>0</v>
          </cell>
          <cell r="F59">
            <v>8705.1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714.16</v>
          </cell>
          <cell r="M59">
            <v>714.16</v>
          </cell>
          <cell r="N59">
            <v>238.86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953.02</v>
          </cell>
          <cell r="AA59">
            <v>7752.08</v>
          </cell>
          <cell r="AB59">
            <v>170.38</v>
          </cell>
          <cell r="AC59">
            <v>306.68</v>
          </cell>
          <cell r="AD59">
            <v>723.16</v>
          </cell>
          <cell r="AE59">
            <v>194.72</v>
          </cell>
          <cell r="AF59">
            <v>174.1</v>
          </cell>
          <cell r="AG59">
            <v>4867.9399999999996</v>
          </cell>
          <cell r="AH59">
            <v>1200.22</v>
          </cell>
          <cell r="AI59">
            <v>486.8</v>
          </cell>
          <cell r="AJ59">
            <v>97.36</v>
          </cell>
          <cell r="AK59">
            <v>0</v>
          </cell>
          <cell r="AL59">
            <v>7021.14</v>
          </cell>
        </row>
        <row r="60">
          <cell r="A60" t="str">
            <v>00850</v>
          </cell>
          <cell r="B60" t="str">
            <v>Becerra Iñiguez Julio Ricardo</v>
          </cell>
          <cell r="C60">
            <v>3696.6</v>
          </cell>
          <cell r="D60">
            <v>0</v>
          </cell>
          <cell r="E60">
            <v>0</v>
          </cell>
          <cell r="F60">
            <v>3696.6</v>
          </cell>
          <cell r="G60">
            <v>0</v>
          </cell>
          <cell r="H60">
            <v>0</v>
          </cell>
          <cell r="I60">
            <v>0</v>
          </cell>
          <cell r="J60">
            <v>-377.42</v>
          </cell>
          <cell r="K60">
            <v>-166.42</v>
          </cell>
          <cell r="L60">
            <v>211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-166.42</v>
          </cell>
          <cell r="AA60">
            <v>3863.02</v>
          </cell>
          <cell r="AB60">
            <v>101.5</v>
          </cell>
          <cell r="AC60">
            <v>182.72</v>
          </cell>
          <cell r="AD60">
            <v>633.20000000000005</v>
          </cell>
          <cell r="AE60">
            <v>85.48</v>
          </cell>
          <cell r="AF60">
            <v>73.94</v>
          </cell>
          <cell r="AG60">
            <v>2137.06</v>
          </cell>
          <cell r="AH60">
            <v>917.42</v>
          </cell>
          <cell r="AI60">
            <v>213.7</v>
          </cell>
          <cell r="AJ60">
            <v>42.74</v>
          </cell>
          <cell r="AK60">
            <v>0</v>
          </cell>
          <cell r="AL60">
            <v>3470.34</v>
          </cell>
        </row>
        <row r="61">
          <cell r="A61" t="str">
            <v>00851</v>
          </cell>
          <cell r="B61" t="str">
            <v>Orozco  Sanchez Aldana Jose Luis</v>
          </cell>
          <cell r="C61">
            <v>9999.9</v>
          </cell>
          <cell r="D61">
            <v>10000.1</v>
          </cell>
          <cell r="E61">
            <v>0</v>
          </cell>
          <cell r="F61">
            <v>20000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2995.56</v>
          </cell>
          <cell r="M61">
            <v>2995.56</v>
          </cell>
          <cell r="N61">
            <v>567.08000000000004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3562.64</v>
          </cell>
          <cell r="AA61">
            <v>16437.36</v>
          </cell>
          <cell r="AB61">
            <v>377.34</v>
          </cell>
          <cell r="AC61">
            <v>679.2</v>
          </cell>
          <cell r="AD61">
            <v>1060.2</v>
          </cell>
          <cell r="AE61">
            <v>431.24</v>
          </cell>
          <cell r="AF61">
            <v>400</v>
          </cell>
          <cell r="AG61">
            <v>10780.96</v>
          </cell>
          <cell r="AH61">
            <v>2116.7399999999998</v>
          </cell>
          <cell r="AI61">
            <v>1078.0999999999999</v>
          </cell>
          <cell r="AJ61">
            <v>215.62</v>
          </cell>
          <cell r="AK61">
            <v>0</v>
          </cell>
          <cell r="AL61">
            <v>15022.66</v>
          </cell>
        </row>
        <row r="62">
          <cell r="A62" t="str">
            <v>00852</v>
          </cell>
          <cell r="B62" t="str">
            <v>Ruiz Esparza Hermosillo Hugo Rene</v>
          </cell>
          <cell r="C62">
            <v>9999.9</v>
          </cell>
          <cell r="D62">
            <v>7429.58</v>
          </cell>
          <cell r="E62">
            <v>0</v>
          </cell>
          <cell r="F62">
            <v>17429.48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2446.5</v>
          </cell>
          <cell r="M62">
            <v>2446.5</v>
          </cell>
          <cell r="N62">
            <v>495.74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2942.24</v>
          </cell>
          <cell r="AA62">
            <v>14487.24</v>
          </cell>
          <cell r="AB62">
            <v>332.36</v>
          </cell>
          <cell r="AC62">
            <v>598.24</v>
          </cell>
          <cell r="AD62">
            <v>986.96</v>
          </cell>
          <cell r="AE62">
            <v>379.82</v>
          </cell>
          <cell r="AF62">
            <v>348.58</v>
          </cell>
          <cell r="AG62">
            <v>9495.76</v>
          </cell>
          <cell r="AH62">
            <v>1917.56</v>
          </cell>
          <cell r="AI62">
            <v>949.58</v>
          </cell>
          <cell r="AJ62">
            <v>189.92</v>
          </cell>
          <cell r="AK62">
            <v>0</v>
          </cell>
          <cell r="AL62">
            <v>13281.22</v>
          </cell>
        </row>
        <row r="63">
          <cell r="A63" t="str">
            <v>00853</v>
          </cell>
          <cell r="B63" t="str">
            <v>Ayala Rodriguez Eliazer</v>
          </cell>
          <cell r="C63">
            <v>9999.9</v>
          </cell>
          <cell r="D63">
            <v>10000.1</v>
          </cell>
          <cell r="E63">
            <v>0</v>
          </cell>
          <cell r="F63">
            <v>20000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2995.56</v>
          </cell>
          <cell r="M63">
            <v>2995.56</v>
          </cell>
          <cell r="N63">
            <v>567.08000000000004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3562.64</v>
          </cell>
          <cell r="AA63">
            <v>16437.36</v>
          </cell>
          <cell r="AB63">
            <v>377.34</v>
          </cell>
          <cell r="AC63">
            <v>679.2</v>
          </cell>
          <cell r="AD63">
            <v>1060.2</v>
          </cell>
          <cell r="AE63">
            <v>431.24</v>
          </cell>
          <cell r="AF63">
            <v>400</v>
          </cell>
          <cell r="AG63">
            <v>10780.96</v>
          </cell>
          <cell r="AH63">
            <v>2116.7399999999998</v>
          </cell>
          <cell r="AI63">
            <v>1078.0999999999999</v>
          </cell>
          <cell r="AJ63">
            <v>215.62</v>
          </cell>
          <cell r="AK63">
            <v>0</v>
          </cell>
          <cell r="AL63">
            <v>15022.66</v>
          </cell>
        </row>
        <row r="64">
          <cell r="A64" t="str">
            <v>00855</v>
          </cell>
          <cell r="B64" t="str">
            <v>Luna Medrano Cesar Alejandro</v>
          </cell>
          <cell r="C64">
            <v>7500</v>
          </cell>
          <cell r="D64">
            <v>2395.58</v>
          </cell>
          <cell r="E64">
            <v>0</v>
          </cell>
          <cell r="F64">
            <v>9895.58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904.62</v>
          </cell>
          <cell r="M64">
            <v>904.62</v>
          </cell>
          <cell r="N64">
            <v>298.7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1203.32</v>
          </cell>
          <cell r="AA64">
            <v>8692.26</v>
          </cell>
          <cell r="AB64">
            <v>208.1</v>
          </cell>
          <cell r="AC64">
            <v>374.58</v>
          </cell>
          <cell r="AD64">
            <v>784.6</v>
          </cell>
          <cell r="AE64">
            <v>237.84</v>
          </cell>
          <cell r="AF64">
            <v>197.92</v>
          </cell>
          <cell r="AG64">
            <v>5945.84</v>
          </cell>
          <cell r="AH64">
            <v>1367.28</v>
          </cell>
          <cell r="AI64">
            <v>594.58000000000004</v>
          </cell>
          <cell r="AJ64">
            <v>118.92</v>
          </cell>
          <cell r="AK64">
            <v>0</v>
          </cell>
          <cell r="AL64">
            <v>8462.3799999999992</v>
          </cell>
        </row>
        <row r="65">
          <cell r="A65" t="str">
            <v>00856</v>
          </cell>
          <cell r="B65" t="str">
            <v>Iñiguez Ibarra Gustavo</v>
          </cell>
          <cell r="C65">
            <v>9990</v>
          </cell>
          <cell r="D65">
            <v>1120.74</v>
          </cell>
          <cell r="E65">
            <v>0</v>
          </cell>
          <cell r="F65">
            <v>11110.74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1122.32</v>
          </cell>
          <cell r="M65">
            <v>1122.32</v>
          </cell>
          <cell r="N65">
            <v>320.33999999999997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1442.66</v>
          </cell>
          <cell r="AA65">
            <v>9668.08</v>
          </cell>
          <cell r="AB65">
            <v>221.74</v>
          </cell>
          <cell r="AC65">
            <v>399.14</v>
          </cell>
          <cell r="AD65">
            <v>806.82</v>
          </cell>
          <cell r="AE65">
            <v>253.42</v>
          </cell>
          <cell r="AF65">
            <v>222.22</v>
          </cell>
          <cell r="AG65">
            <v>6335.56</v>
          </cell>
          <cell r="AH65">
            <v>1427.7</v>
          </cell>
          <cell r="AI65">
            <v>633.55999999999995</v>
          </cell>
          <cell r="AJ65">
            <v>126.72</v>
          </cell>
          <cell r="AK65">
            <v>0</v>
          </cell>
          <cell r="AL65">
            <v>8999.18</v>
          </cell>
        </row>
        <row r="66">
          <cell r="A66" t="str">
            <v>00857</v>
          </cell>
          <cell r="B66" t="str">
            <v>Delgado Valenzuela Roberto</v>
          </cell>
          <cell r="C66">
            <v>5334.6</v>
          </cell>
          <cell r="D66">
            <v>0</v>
          </cell>
          <cell r="E66">
            <v>0</v>
          </cell>
          <cell r="F66">
            <v>5334.6</v>
          </cell>
          <cell r="G66">
            <v>0</v>
          </cell>
          <cell r="H66">
            <v>0</v>
          </cell>
          <cell r="I66">
            <v>0</v>
          </cell>
          <cell r="J66">
            <v>-290.76</v>
          </cell>
          <cell r="K66">
            <v>0</v>
          </cell>
          <cell r="L66">
            <v>337.74</v>
          </cell>
          <cell r="M66">
            <v>46.98</v>
          </cell>
          <cell r="N66">
            <v>146.5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193.48</v>
          </cell>
          <cell r="AA66">
            <v>5141.12</v>
          </cell>
          <cell r="AB66">
            <v>107.94</v>
          </cell>
          <cell r="AC66">
            <v>194.3</v>
          </cell>
          <cell r="AD66">
            <v>639.64</v>
          </cell>
          <cell r="AE66">
            <v>123.36</v>
          </cell>
          <cell r="AF66">
            <v>106.7</v>
          </cell>
          <cell r="AG66">
            <v>3084</v>
          </cell>
          <cell r="AH66">
            <v>941.88</v>
          </cell>
          <cell r="AI66">
            <v>308.39999999999998</v>
          </cell>
          <cell r="AJ66">
            <v>61.68</v>
          </cell>
          <cell r="AK66">
            <v>0</v>
          </cell>
          <cell r="AL66">
            <v>4626.0200000000004</v>
          </cell>
        </row>
        <row r="67">
          <cell r="A67" t="str">
            <v>00858</v>
          </cell>
          <cell r="B67" t="str">
            <v>Chavez Mora Jesus Armando</v>
          </cell>
          <cell r="C67">
            <v>6000</v>
          </cell>
          <cell r="D67">
            <v>2139.6999999999998</v>
          </cell>
          <cell r="E67">
            <v>0</v>
          </cell>
          <cell r="F67">
            <v>8139.7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642.94000000000005</v>
          </cell>
          <cell r="M67">
            <v>642.94000000000005</v>
          </cell>
          <cell r="N67">
            <v>220.64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863.58</v>
          </cell>
          <cell r="AA67">
            <v>7276.12</v>
          </cell>
          <cell r="AB67">
            <v>158.84</v>
          </cell>
          <cell r="AC67">
            <v>285.92</v>
          </cell>
          <cell r="AD67">
            <v>704.38</v>
          </cell>
          <cell r="AE67">
            <v>181.54</v>
          </cell>
          <cell r="AF67">
            <v>162.80000000000001</v>
          </cell>
          <cell r="AG67">
            <v>4538.3999999999996</v>
          </cell>
          <cell r="AH67">
            <v>1149.1400000000001</v>
          </cell>
          <cell r="AI67">
            <v>453.84</v>
          </cell>
          <cell r="AJ67">
            <v>90.76</v>
          </cell>
          <cell r="AK67">
            <v>0</v>
          </cell>
          <cell r="AL67">
            <v>6576.48</v>
          </cell>
        </row>
        <row r="68">
          <cell r="A68" t="str">
            <v>00859</v>
          </cell>
          <cell r="B68" t="str">
            <v>Cisneros Gabriel Juan Fernando</v>
          </cell>
          <cell r="C68">
            <v>6000</v>
          </cell>
          <cell r="D68">
            <v>2139.6999999999998</v>
          </cell>
          <cell r="E68">
            <v>0</v>
          </cell>
          <cell r="F68">
            <v>8139.7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642.94000000000005</v>
          </cell>
          <cell r="M68">
            <v>642.94000000000005</v>
          </cell>
          <cell r="N68">
            <v>220.64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863.58</v>
          </cell>
          <cell r="AA68">
            <v>7276.12</v>
          </cell>
          <cell r="AB68">
            <v>158.84</v>
          </cell>
          <cell r="AC68">
            <v>285.92</v>
          </cell>
          <cell r="AD68">
            <v>704.38</v>
          </cell>
          <cell r="AE68">
            <v>181.54</v>
          </cell>
          <cell r="AF68">
            <v>162.80000000000001</v>
          </cell>
          <cell r="AG68">
            <v>4538.3999999999996</v>
          </cell>
          <cell r="AH68">
            <v>1149.1400000000001</v>
          </cell>
          <cell r="AI68">
            <v>453.84</v>
          </cell>
          <cell r="AJ68">
            <v>90.76</v>
          </cell>
          <cell r="AK68">
            <v>0</v>
          </cell>
          <cell r="AL68">
            <v>6576.48</v>
          </cell>
        </row>
        <row r="69">
          <cell r="A69" t="str">
            <v>00860</v>
          </cell>
          <cell r="B69" t="str">
            <v>De La Torre Gonzalez Juan Carlos</v>
          </cell>
          <cell r="C69">
            <v>9999.9</v>
          </cell>
          <cell r="D69">
            <v>13871.79</v>
          </cell>
          <cell r="E69">
            <v>0</v>
          </cell>
          <cell r="F69">
            <v>23871.69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3891.79</v>
          </cell>
          <cell r="M69">
            <v>3891.79</v>
          </cell>
          <cell r="N69">
            <v>585.14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4476.93</v>
          </cell>
          <cell r="AA69">
            <v>19394.759999999998</v>
          </cell>
          <cell r="AB69">
            <v>388.72</v>
          </cell>
          <cell r="AC69">
            <v>699.7</v>
          </cell>
          <cell r="AD69">
            <v>1078.74</v>
          </cell>
          <cell r="AE69">
            <v>444.26</v>
          </cell>
          <cell r="AF69">
            <v>477.43</v>
          </cell>
          <cell r="AG69">
            <v>11106.3</v>
          </cell>
          <cell r="AH69">
            <v>2167.16</v>
          </cell>
          <cell r="AI69">
            <v>1110.6199999999999</v>
          </cell>
          <cell r="AJ69">
            <v>222.12</v>
          </cell>
          <cell r="AK69">
            <v>0</v>
          </cell>
          <cell r="AL69">
            <v>15527.89</v>
          </cell>
        </row>
        <row r="70">
          <cell r="A70" t="str">
            <v>00861</v>
          </cell>
          <cell r="B70" t="str">
            <v>Cuellar Hernandez Rocio Elizabeth</v>
          </cell>
          <cell r="C70">
            <v>2957.28</v>
          </cell>
          <cell r="D70">
            <v>0</v>
          </cell>
          <cell r="E70">
            <v>0</v>
          </cell>
          <cell r="F70">
            <v>2957.28</v>
          </cell>
          <cell r="G70">
            <v>0</v>
          </cell>
          <cell r="H70">
            <v>0</v>
          </cell>
          <cell r="I70">
            <v>0</v>
          </cell>
          <cell r="J70">
            <v>-401.26</v>
          </cell>
          <cell r="K70">
            <v>-237.58</v>
          </cell>
          <cell r="L70">
            <v>163.69999999999999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-237.58</v>
          </cell>
          <cell r="AA70">
            <v>3194.86</v>
          </cell>
          <cell r="AB70">
            <v>74.44</v>
          </cell>
          <cell r="AC70">
            <v>134</v>
          </cell>
          <cell r="AD70">
            <v>548.78</v>
          </cell>
          <cell r="AE70">
            <v>74.08</v>
          </cell>
          <cell r="AF70">
            <v>59.14</v>
          </cell>
          <cell r="AG70">
            <v>1567.18</v>
          </cell>
          <cell r="AH70">
            <v>757.22</v>
          </cell>
          <cell r="AI70">
            <v>185.21</v>
          </cell>
          <cell r="AJ70">
            <v>31.34</v>
          </cell>
          <cell r="AK70">
            <v>0</v>
          </cell>
          <cell r="AL70">
            <v>2674.17</v>
          </cell>
        </row>
        <row r="71">
          <cell r="A71" t="str">
            <v>00862</v>
          </cell>
          <cell r="B71" t="str">
            <v>Ortiz Gallardo Yuri Ernestina</v>
          </cell>
          <cell r="C71">
            <v>2957.28</v>
          </cell>
          <cell r="D71">
            <v>0</v>
          </cell>
          <cell r="E71">
            <v>0</v>
          </cell>
          <cell r="F71">
            <v>2957.28</v>
          </cell>
          <cell r="G71">
            <v>0</v>
          </cell>
          <cell r="H71">
            <v>0</v>
          </cell>
          <cell r="I71">
            <v>0</v>
          </cell>
          <cell r="J71">
            <v>-401.26</v>
          </cell>
          <cell r="K71">
            <v>-237.58</v>
          </cell>
          <cell r="L71">
            <v>163.69999999999999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-237.58</v>
          </cell>
          <cell r="AA71">
            <v>3194.86</v>
          </cell>
          <cell r="AB71">
            <v>77.819999999999993</v>
          </cell>
          <cell r="AC71">
            <v>140.09</v>
          </cell>
          <cell r="AD71">
            <v>633.20000000000005</v>
          </cell>
          <cell r="AE71">
            <v>65.53</v>
          </cell>
          <cell r="AF71">
            <v>59.14</v>
          </cell>
          <cell r="AG71">
            <v>1638.41</v>
          </cell>
          <cell r="AH71">
            <v>851.11</v>
          </cell>
          <cell r="AI71">
            <v>163.84</v>
          </cell>
          <cell r="AJ71">
            <v>32.770000000000003</v>
          </cell>
          <cell r="AK71">
            <v>0</v>
          </cell>
          <cell r="AL71">
            <v>2810.8</v>
          </cell>
        </row>
        <row r="72">
          <cell r="A72" t="str">
            <v>00863</v>
          </cell>
          <cell r="B72" t="str">
            <v>Larios Calvario Manuel</v>
          </cell>
          <cell r="C72">
            <v>6999.9</v>
          </cell>
          <cell r="D72">
            <v>1476.42</v>
          </cell>
          <cell r="E72">
            <v>0</v>
          </cell>
          <cell r="F72">
            <v>8476.32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679.56</v>
          </cell>
          <cell r="M72">
            <v>679.56</v>
          </cell>
          <cell r="N72">
            <v>289.77999999999997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969.34</v>
          </cell>
          <cell r="AA72">
            <v>7506.98</v>
          </cell>
          <cell r="AB72">
            <v>202.48</v>
          </cell>
          <cell r="AC72">
            <v>364.44</v>
          </cell>
          <cell r="AD72">
            <v>775.42</v>
          </cell>
          <cell r="AE72">
            <v>231.4</v>
          </cell>
          <cell r="AF72">
            <v>169.52</v>
          </cell>
          <cell r="AG72">
            <v>5784.9</v>
          </cell>
          <cell r="AH72">
            <v>1342.34</v>
          </cell>
          <cell r="AI72">
            <v>578.5</v>
          </cell>
          <cell r="AJ72">
            <v>115.7</v>
          </cell>
          <cell r="AK72">
            <v>0</v>
          </cell>
          <cell r="AL72">
            <v>8222.36</v>
          </cell>
        </row>
        <row r="73">
          <cell r="A73" t="str">
            <v>00864</v>
          </cell>
          <cell r="B73" t="str">
            <v>Gonzalez Ramirez Miriam Noemi</v>
          </cell>
          <cell r="C73">
            <v>6000</v>
          </cell>
          <cell r="D73">
            <v>2139.6999999999998</v>
          </cell>
          <cell r="E73">
            <v>0</v>
          </cell>
          <cell r="F73">
            <v>8139.7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642.94000000000005</v>
          </cell>
          <cell r="M73">
            <v>642.94000000000005</v>
          </cell>
          <cell r="N73">
            <v>220.64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863.58</v>
          </cell>
          <cell r="AA73">
            <v>7276.12</v>
          </cell>
          <cell r="AB73">
            <v>158.84</v>
          </cell>
          <cell r="AC73">
            <v>285.92</v>
          </cell>
          <cell r="AD73">
            <v>704.38</v>
          </cell>
          <cell r="AE73">
            <v>181.54</v>
          </cell>
          <cell r="AF73">
            <v>162.80000000000001</v>
          </cell>
          <cell r="AG73">
            <v>4538.3999999999996</v>
          </cell>
          <cell r="AH73">
            <v>1149.1400000000001</v>
          </cell>
          <cell r="AI73">
            <v>453.84</v>
          </cell>
          <cell r="AJ73">
            <v>90.76</v>
          </cell>
          <cell r="AK73">
            <v>0</v>
          </cell>
          <cell r="AL73">
            <v>6576.48</v>
          </cell>
        </row>
        <row r="74">
          <cell r="A74" t="str">
            <v>00865</v>
          </cell>
          <cell r="B74" t="str">
            <v>Guerrero Torres Edgar Emmanuel</v>
          </cell>
          <cell r="C74">
            <v>9999.9</v>
          </cell>
          <cell r="D74">
            <v>7429.58</v>
          </cell>
          <cell r="E74">
            <v>0</v>
          </cell>
          <cell r="F74">
            <v>17429.48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2446.5</v>
          </cell>
          <cell r="M74">
            <v>2446.5</v>
          </cell>
          <cell r="N74">
            <v>495.74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2942.24</v>
          </cell>
          <cell r="AA74">
            <v>14487.24</v>
          </cell>
          <cell r="AB74">
            <v>332.36</v>
          </cell>
          <cell r="AC74">
            <v>598.24</v>
          </cell>
          <cell r="AD74">
            <v>986.96</v>
          </cell>
          <cell r="AE74">
            <v>379.82</v>
          </cell>
          <cell r="AF74">
            <v>348.58</v>
          </cell>
          <cell r="AG74">
            <v>9495.76</v>
          </cell>
          <cell r="AH74">
            <v>1917.56</v>
          </cell>
          <cell r="AI74">
            <v>949.58</v>
          </cell>
          <cell r="AJ74">
            <v>189.92</v>
          </cell>
          <cell r="AK74">
            <v>0</v>
          </cell>
          <cell r="AL74">
            <v>13281.22</v>
          </cell>
        </row>
        <row r="75">
          <cell r="A75" t="str">
            <v>00866</v>
          </cell>
          <cell r="B75" t="str">
            <v>Enriquez Sierra Juan Pablo</v>
          </cell>
          <cell r="C75">
            <v>9999.9</v>
          </cell>
          <cell r="D75">
            <v>7429.58</v>
          </cell>
          <cell r="E75">
            <v>0</v>
          </cell>
          <cell r="F75">
            <v>17429.48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2446.5</v>
          </cell>
          <cell r="M75">
            <v>2446.5</v>
          </cell>
          <cell r="N75">
            <v>495.74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2942.24</v>
          </cell>
          <cell r="AA75">
            <v>14487.24</v>
          </cell>
          <cell r="AB75">
            <v>332.36</v>
          </cell>
          <cell r="AC75">
            <v>598.24</v>
          </cell>
          <cell r="AD75">
            <v>986.96</v>
          </cell>
          <cell r="AE75">
            <v>379.82</v>
          </cell>
          <cell r="AF75">
            <v>348.58</v>
          </cell>
          <cell r="AG75">
            <v>9495.76</v>
          </cell>
          <cell r="AH75">
            <v>1917.56</v>
          </cell>
          <cell r="AI75">
            <v>949.58</v>
          </cell>
          <cell r="AJ75">
            <v>189.92</v>
          </cell>
          <cell r="AK75">
            <v>0</v>
          </cell>
          <cell r="AL75">
            <v>13281.22</v>
          </cell>
        </row>
        <row r="76">
          <cell r="A76" t="str">
            <v>00867</v>
          </cell>
          <cell r="B76" t="str">
            <v>Martinez Espinoza Maria Veronica</v>
          </cell>
          <cell r="C76">
            <v>9999.9</v>
          </cell>
          <cell r="D76">
            <v>10000.1</v>
          </cell>
          <cell r="E76">
            <v>0</v>
          </cell>
          <cell r="F76">
            <v>20000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2995.56</v>
          </cell>
          <cell r="M76">
            <v>2995.56</v>
          </cell>
          <cell r="N76">
            <v>567.08000000000004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3562.64</v>
          </cell>
          <cell r="AA76">
            <v>16437.36</v>
          </cell>
          <cell r="AB76">
            <v>377.34</v>
          </cell>
          <cell r="AC76">
            <v>679.2</v>
          </cell>
          <cell r="AD76">
            <v>1060.2</v>
          </cell>
          <cell r="AE76">
            <v>431.24</v>
          </cell>
          <cell r="AF76">
            <v>400</v>
          </cell>
          <cell r="AG76">
            <v>10780.96</v>
          </cell>
          <cell r="AH76">
            <v>2116.7399999999998</v>
          </cell>
          <cell r="AI76">
            <v>1078.0999999999999</v>
          </cell>
          <cell r="AJ76">
            <v>215.62</v>
          </cell>
          <cell r="AK76">
            <v>0</v>
          </cell>
          <cell r="AL76">
            <v>15022.66</v>
          </cell>
        </row>
        <row r="77">
          <cell r="A77" t="str">
            <v>00868</v>
          </cell>
          <cell r="B77" t="str">
            <v>Lopez Samano Claudia</v>
          </cell>
          <cell r="C77">
            <v>6000</v>
          </cell>
          <cell r="D77">
            <v>2139.6999999999998</v>
          </cell>
          <cell r="E77">
            <v>0</v>
          </cell>
          <cell r="F77">
            <v>8139.7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642.94000000000005</v>
          </cell>
          <cell r="M77">
            <v>642.94000000000005</v>
          </cell>
          <cell r="N77">
            <v>220.64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863.58</v>
          </cell>
          <cell r="AA77">
            <v>7276.12</v>
          </cell>
          <cell r="AB77">
            <v>158.84</v>
          </cell>
          <cell r="AC77">
            <v>285.92</v>
          </cell>
          <cell r="AD77">
            <v>704.38</v>
          </cell>
          <cell r="AE77">
            <v>181.54</v>
          </cell>
          <cell r="AF77">
            <v>162.80000000000001</v>
          </cell>
          <cell r="AG77">
            <v>4538.3999999999996</v>
          </cell>
          <cell r="AH77">
            <v>1149.1400000000001</v>
          </cell>
          <cell r="AI77">
            <v>453.84</v>
          </cell>
          <cell r="AJ77">
            <v>90.76</v>
          </cell>
          <cell r="AK77">
            <v>0</v>
          </cell>
          <cell r="AL77">
            <v>6576.48</v>
          </cell>
        </row>
        <row r="78">
          <cell r="A78" t="str">
            <v>00869</v>
          </cell>
          <cell r="B78" t="str">
            <v>Resendiz Mora Martha Dolores</v>
          </cell>
          <cell r="C78">
            <v>9999.9</v>
          </cell>
          <cell r="D78">
            <v>13787.66</v>
          </cell>
          <cell r="E78">
            <v>0</v>
          </cell>
          <cell r="F78">
            <v>23787.56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3804.58</v>
          </cell>
          <cell r="M78">
            <v>3804.58</v>
          </cell>
          <cell r="N78">
            <v>672.18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4476.76</v>
          </cell>
          <cell r="AA78">
            <v>19310.8</v>
          </cell>
          <cell r="AB78">
            <v>443.62</v>
          </cell>
          <cell r="AC78">
            <v>798.5</v>
          </cell>
          <cell r="AD78">
            <v>1168.1400000000001</v>
          </cell>
          <cell r="AE78">
            <v>506.98</v>
          </cell>
          <cell r="AF78">
            <v>475.76</v>
          </cell>
          <cell r="AG78">
            <v>12674.7</v>
          </cell>
          <cell r="AH78">
            <v>2410.2600000000002</v>
          </cell>
          <cell r="AI78">
            <v>1267.48</v>
          </cell>
          <cell r="AJ78">
            <v>253.5</v>
          </cell>
          <cell r="AK78">
            <v>0</v>
          </cell>
          <cell r="AL78">
            <v>17588.68</v>
          </cell>
        </row>
        <row r="79">
          <cell r="A79" t="str">
            <v>00870</v>
          </cell>
          <cell r="B79" t="str">
            <v>Gil Medina Miriam Elyada</v>
          </cell>
          <cell r="C79">
            <v>9999.9</v>
          </cell>
          <cell r="D79">
            <v>13787.66</v>
          </cell>
          <cell r="E79">
            <v>0</v>
          </cell>
          <cell r="F79">
            <v>23787.56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3804.58</v>
          </cell>
          <cell r="M79">
            <v>3804.58</v>
          </cell>
          <cell r="N79">
            <v>672.18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4476.76</v>
          </cell>
          <cell r="AA79">
            <v>19310.8</v>
          </cell>
          <cell r="AB79">
            <v>443.62</v>
          </cell>
          <cell r="AC79">
            <v>798.5</v>
          </cell>
          <cell r="AD79">
            <v>1168.1400000000001</v>
          </cell>
          <cell r="AE79">
            <v>506.98</v>
          </cell>
          <cell r="AF79">
            <v>475.76</v>
          </cell>
          <cell r="AG79">
            <v>12674.7</v>
          </cell>
          <cell r="AH79">
            <v>2410.2600000000002</v>
          </cell>
          <cell r="AI79">
            <v>1267.48</v>
          </cell>
          <cell r="AJ79">
            <v>253.5</v>
          </cell>
          <cell r="AK79">
            <v>0</v>
          </cell>
          <cell r="AL79">
            <v>17588.68</v>
          </cell>
        </row>
        <row r="80">
          <cell r="A80" t="str">
            <v>00871</v>
          </cell>
          <cell r="B80" t="str">
            <v>Gonzalez Vizcaino Maria Lucia</v>
          </cell>
          <cell r="C80">
            <v>9999.9</v>
          </cell>
          <cell r="D80">
            <v>1110.8399999999999</v>
          </cell>
          <cell r="E80">
            <v>0</v>
          </cell>
          <cell r="F80">
            <v>11110.74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1122.32</v>
          </cell>
          <cell r="M80">
            <v>1122.32</v>
          </cell>
          <cell r="N80">
            <v>320.38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1442.7</v>
          </cell>
          <cell r="AA80">
            <v>9668.0400000000009</v>
          </cell>
          <cell r="AB80">
            <v>221.78</v>
          </cell>
          <cell r="AC80">
            <v>399.18</v>
          </cell>
          <cell r="AD80">
            <v>806.84</v>
          </cell>
          <cell r="AE80">
            <v>253.46</v>
          </cell>
          <cell r="AF80">
            <v>222.22</v>
          </cell>
          <cell r="AG80">
            <v>6336.3</v>
          </cell>
          <cell r="AH80">
            <v>1427.8</v>
          </cell>
          <cell r="AI80">
            <v>633.64</v>
          </cell>
          <cell r="AJ80">
            <v>126.72</v>
          </cell>
          <cell r="AK80">
            <v>0</v>
          </cell>
          <cell r="AL80">
            <v>9000.14</v>
          </cell>
        </row>
        <row r="81">
          <cell r="A81" t="str">
            <v>00873</v>
          </cell>
          <cell r="B81" t="str">
            <v>Gonzalez Real  Blanca Lucero</v>
          </cell>
          <cell r="C81">
            <v>3696.6</v>
          </cell>
          <cell r="D81">
            <v>594</v>
          </cell>
          <cell r="E81">
            <v>0</v>
          </cell>
          <cell r="F81">
            <v>4290.6000000000004</v>
          </cell>
          <cell r="G81">
            <v>0</v>
          </cell>
          <cell r="H81">
            <v>0</v>
          </cell>
          <cell r="I81">
            <v>0</v>
          </cell>
          <cell r="J81">
            <v>-377.42</v>
          </cell>
          <cell r="K81">
            <v>-128.4</v>
          </cell>
          <cell r="L81">
            <v>249.02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-128.4</v>
          </cell>
          <cell r="AA81">
            <v>4419</v>
          </cell>
          <cell r="AB81">
            <v>115.62</v>
          </cell>
          <cell r="AC81">
            <v>208.12</v>
          </cell>
          <cell r="AD81">
            <v>647.32000000000005</v>
          </cell>
          <cell r="AE81">
            <v>97.36</v>
          </cell>
          <cell r="AF81">
            <v>85.82</v>
          </cell>
          <cell r="AG81">
            <v>2434.06</v>
          </cell>
          <cell r="AH81">
            <v>971.06</v>
          </cell>
          <cell r="AI81">
            <v>243.4</v>
          </cell>
          <cell r="AJ81">
            <v>48.68</v>
          </cell>
          <cell r="AK81">
            <v>0</v>
          </cell>
          <cell r="AL81">
            <v>3880.38</v>
          </cell>
        </row>
        <row r="82">
          <cell r="A82" t="str">
            <v>00874</v>
          </cell>
          <cell r="B82" t="str">
            <v>Camiruaga Lopez Monica Del Carmen</v>
          </cell>
          <cell r="C82">
            <v>6000</v>
          </cell>
          <cell r="D82">
            <v>2705.1</v>
          </cell>
          <cell r="E82">
            <v>0</v>
          </cell>
          <cell r="F82">
            <v>8705.1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714.16</v>
          </cell>
          <cell r="M82">
            <v>714.16</v>
          </cell>
          <cell r="N82">
            <v>236.3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950.46</v>
          </cell>
          <cell r="AA82">
            <v>7754.64</v>
          </cell>
          <cell r="AB82">
            <v>168.74</v>
          </cell>
          <cell r="AC82">
            <v>303.74</v>
          </cell>
          <cell r="AD82">
            <v>720.5</v>
          </cell>
          <cell r="AE82">
            <v>192.84</v>
          </cell>
          <cell r="AF82">
            <v>174.1</v>
          </cell>
          <cell r="AG82">
            <v>4821.16</v>
          </cell>
          <cell r="AH82">
            <v>1192.98</v>
          </cell>
          <cell r="AI82">
            <v>482.12</v>
          </cell>
          <cell r="AJ82">
            <v>96.42</v>
          </cell>
          <cell r="AK82">
            <v>0</v>
          </cell>
          <cell r="AL82">
            <v>6959.62</v>
          </cell>
        </row>
        <row r="83">
          <cell r="A83" t="str">
            <v>00875</v>
          </cell>
          <cell r="B83" t="str">
            <v>Sanchez Parrilla Daniel Trinidad</v>
          </cell>
          <cell r="C83">
            <v>6000</v>
          </cell>
          <cell r="D83">
            <v>2000</v>
          </cell>
          <cell r="E83">
            <v>0</v>
          </cell>
          <cell r="F83">
            <v>8000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627.74</v>
          </cell>
          <cell r="M83">
            <v>627.74</v>
          </cell>
          <cell r="N83">
            <v>216.74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844.48</v>
          </cell>
          <cell r="AA83">
            <v>7155.52</v>
          </cell>
          <cell r="AB83">
            <v>156.4</v>
          </cell>
          <cell r="AC83">
            <v>281.52</v>
          </cell>
          <cell r="AD83">
            <v>700.4</v>
          </cell>
          <cell r="AE83">
            <v>178.74</v>
          </cell>
          <cell r="AF83">
            <v>160</v>
          </cell>
          <cell r="AG83">
            <v>4468.66</v>
          </cell>
          <cell r="AH83">
            <v>1138.32</v>
          </cell>
          <cell r="AI83">
            <v>446.86</v>
          </cell>
          <cell r="AJ83">
            <v>89.38</v>
          </cell>
          <cell r="AK83">
            <v>0</v>
          </cell>
          <cell r="AL83">
            <v>6481.96</v>
          </cell>
        </row>
        <row r="84">
          <cell r="A84" t="str">
            <v>00876</v>
          </cell>
          <cell r="B84" t="str">
            <v>Perez Palacios Jorge Antonio</v>
          </cell>
          <cell r="C84">
            <v>6000</v>
          </cell>
          <cell r="D84">
            <v>2000</v>
          </cell>
          <cell r="E84">
            <v>0</v>
          </cell>
          <cell r="F84">
            <v>8000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627.74</v>
          </cell>
          <cell r="M84">
            <v>627.74</v>
          </cell>
          <cell r="N84">
            <v>216.74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844.48</v>
          </cell>
          <cell r="AA84">
            <v>7155.52</v>
          </cell>
          <cell r="AB84">
            <v>156.4</v>
          </cell>
          <cell r="AC84">
            <v>281.52</v>
          </cell>
          <cell r="AD84">
            <v>700.4</v>
          </cell>
          <cell r="AE84">
            <v>178.74</v>
          </cell>
          <cell r="AF84">
            <v>160</v>
          </cell>
          <cell r="AG84">
            <v>4468.66</v>
          </cell>
          <cell r="AH84">
            <v>1138.32</v>
          </cell>
          <cell r="AI84">
            <v>446.86</v>
          </cell>
          <cell r="AJ84">
            <v>89.38</v>
          </cell>
          <cell r="AK84">
            <v>0</v>
          </cell>
          <cell r="AL84">
            <v>6481.96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6378</v>
          </cell>
          <cell r="D85">
            <v>0</v>
          </cell>
          <cell r="E85">
            <v>0</v>
          </cell>
          <cell r="F85">
            <v>6378</v>
          </cell>
          <cell r="G85">
            <v>0</v>
          </cell>
          <cell r="H85">
            <v>0</v>
          </cell>
          <cell r="I85">
            <v>0</v>
          </cell>
          <cell r="J85">
            <v>-250.2</v>
          </cell>
          <cell r="K85">
            <v>0</v>
          </cell>
          <cell r="L85">
            <v>451.26</v>
          </cell>
          <cell r="M85">
            <v>201.06</v>
          </cell>
          <cell r="N85">
            <v>175.14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376.2</v>
          </cell>
          <cell r="AA85">
            <v>6001.8</v>
          </cell>
          <cell r="AB85">
            <v>129.04</v>
          </cell>
          <cell r="AC85">
            <v>232.28</v>
          </cell>
          <cell r="AD85">
            <v>660.74</v>
          </cell>
          <cell r="AE85">
            <v>147.47999999999999</v>
          </cell>
          <cell r="AF85">
            <v>127.56</v>
          </cell>
          <cell r="AG85">
            <v>3687.12</v>
          </cell>
          <cell r="AH85">
            <v>1022.06</v>
          </cell>
          <cell r="AI85">
            <v>368.72</v>
          </cell>
          <cell r="AJ85">
            <v>73.739999999999995</v>
          </cell>
          <cell r="AK85">
            <v>0</v>
          </cell>
          <cell r="AL85">
            <v>5426.68</v>
          </cell>
        </row>
        <row r="86">
          <cell r="A86" t="str">
            <v>00879</v>
          </cell>
          <cell r="B86" t="str">
            <v>Santana Aguilar Maria Felix</v>
          </cell>
          <cell r="C86">
            <v>7500</v>
          </cell>
          <cell r="D86">
            <v>2395.58</v>
          </cell>
          <cell r="E86">
            <v>0</v>
          </cell>
          <cell r="F86">
            <v>9895.58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904.62</v>
          </cell>
          <cell r="M86">
            <v>904.62</v>
          </cell>
          <cell r="N86">
            <v>290.44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1195.06</v>
          </cell>
          <cell r="AA86">
            <v>8700.52</v>
          </cell>
          <cell r="AB86">
            <v>202.88</v>
          </cell>
          <cell r="AC86">
            <v>365.18</v>
          </cell>
          <cell r="AD86">
            <v>776.1</v>
          </cell>
          <cell r="AE86">
            <v>231.86</v>
          </cell>
          <cell r="AF86">
            <v>197.92</v>
          </cell>
          <cell r="AG86">
            <v>5796.6</v>
          </cell>
          <cell r="AH86">
            <v>1344.16</v>
          </cell>
          <cell r="AI86">
            <v>579.66</v>
          </cell>
          <cell r="AJ86">
            <v>115.94</v>
          </cell>
          <cell r="AK86">
            <v>0</v>
          </cell>
          <cell r="AL86">
            <v>8266.14</v>
          </cell>
        </row>
        <row r="89"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603243.66</v>
          </cell>
          <cell r="D90">
            <v>182932.25</v>
          </cell>
          <cell r="E90">
            <v>0</v>
          </cell>
          <cell r="F90">
            <v>786175.91</v>
          </cell>
          <cell r="G90">
            <v>150</v>
          </cell>
          <cell r="H90">
            <v>18349.88</v>
          </cell>
          <cell r="I90">
            <v>18923.95</v>
          </cell>
          <cell r="J90">
            <v>-6803.96</v>
          </cell>
          <cell r="K90">
            <v>-1617.2</v>
          </cell>
          <cell r="L90">
            <v>88206.29</v>
          </cell>
          <cell r="M90">
            <v>83019.509999999995</v>
          </cell>
          <cell r="N90">
            <v>21667.759999999998</v>
          </cell>
          <cell r="O90">
            <v>0</v>
          </cell>
          <cell r="P90">
            <v>400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1674.86</v>
          </cell>
          <cell r="Y90">
            <v>0</v>
          </cell>
          <cell r="Z90">
            <v>142568.76</v>
          </cell>
          <cell r="AA90">
            <v>643607.15</v>
          </cell>
          <cell r="AB90">
            <v>15701.18</v>
          </cell>
          <cell r="AC90">
            <v>28262.03</v>
          </cell>
          <cell r="AD90">
            <v>58893.88</v>
          </cell>
          <cell r="AE90">
            <v>17722.29</v>
          </cell>
          <cell r="AF90">
            <v>15723.58</v>
          </cell>
          <cell r="AG90">
            <v>442773.15</v>
          </cell>
          <cell r="AH90">
            <v>102857.09</v>
          </cell>
          <cell r="AI90">
            <v>44305.85</v>
          </cell>
          <cell r="AJ90">
            <v>8855.57</v>
          </cell>
          <cell r="AK90">
            <v>0</v>
          </cell>
          <cell r="AL90">
            <v>632237.53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showGridLines="0" tabSelected="1" topLeftCell="C1" zoomScale="96" zoomScaleNormal="96" workbookViewId="0">
      <pane ySplit="6" topLeftCell="A119" activePane="bottomLeft" state="frozen"/>
      <selection pane="bottomLeft" activeCell="K131" sqref="K131:M131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9" t="s">
        <v>170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6" ht="30" x14ac:dyDescent="0.25">
      <c r="A3" s="41" t="s">
        <v>214</v>
      </c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3" t="s">
        <v>1</v>
      </c>
      <c r="B5" s="44" t="s">
        <v>2</v>
      </c>
      <c r="C5" s="44" t="s">
        <v>3</v>
      </c>
      <c r="D5" s="44" t="s">
        <v>4</v>
      </c>
      <c r="E5" s="45" t="s">
        <v>5</v>
      </c>
      <c r="F5" s="46"/>
      <c r="G5" s="46"/>
      <c r="H5" s="46"/>
      <c r="I5" s="46"/>
      <c r="J5" s="47"/>
      <c r="K5" s="38" t="s">
        <v>6</v>
      </c>
      <c r="L5" s="38" t="s">
        <v>7</v>
      </c>
      <c r="M5" s="38" t="s">
        <v>8</v>
      </c>
    </row>
    <row r="6" spans="1:16" s="5" customFormat="1" ht="47.25" customHeight="1" x14ac:dyDescent="0.25">
      <c r="A6" s="43"/>
      <c r="B6" s="44"/>
      <c r="C6" s="44"/>
      <c r="D6" s="44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8"/>
      <c r="L6" s="38"/>
      <c r="M6" s="38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f>VLOOKUP($A8,[2]Hoja1!$A$9:$AM$116,5,0)</f>
        <v>0</v>
      </c>
      <c r="J8" s="15">
        <f>VLOOKUP($A8,[2]Hoja1!$A$9:$AM$116,4,0)</f>
        <v>0</v>
      </c>
      <c r="K8" s="16">
        <f>SUM(F8:J8)</f>
        <v>11767.5</v>
      </c>
      <c r="L8" s="15">
        <f>VLOOKUP($A8,[2]Hoja1!$A$9:$AM$116,26,0)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f>VLOOKUP($A9,[2]Hoja1!$A$9:$AM$116,5,0)</f>
        <v>0</v>
      </c>
      <c r="J9" s="15">
        <f>VLOOKUP($A9,[2]Hoja1!$A$9:$AM$116,4,0)</f>
        <v>1040</v>
      </c>
      <c r="K9" s="16">
        <f t="shared" ref="K9:K15" si="0">SUM(F9:J9)</f>
        <v>12807.5</v>
      </c>
      <c r="L9" s="15">
        <f>VLOOKUP($A9,[2]Hoja1!$A$9:$AM$116,26,0)</f>
        <v>1834.38</v>
      </c>
      <c r="M9" s="16">
        <f t="shared" ref="M9:M10" si="1">+K9-L9</f>
        <v>10973.119999999999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f>VLOOKUP($A10,[2]Hoja1!$A$9:$AM$116,5,0)</f>
        <v>0</v>
      </c>
      <c r="J10" s="15">
        <f>VLOOKUP($A10,[2]Hoja1!$A$9:$AM$116,4,0)</f>
        <v>0</v>
      </c>
      <c r="K10" s="16">
        <f t="shared" si="0"/>
        <v>10446</v>
      </c>
      <c r="L10" s="15">
        <f>VLOOKUP($A10,[2]Hoja1!$A$9:$AM$116,26,0)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f>VLOOKUP($A11,[2]Hoja1!$A$9:$AM$116,5,0)</f>
        <v>0</v>
      </c>
      <c r="J11" s="15">
        <f>VLOOKUP($A11,[2]Hoja1!$A$9:$AM$116,4,0)</f>
        <v>0</v>
      </c>
      <c r="K11" s="16">
        <f t="shared" si="0"/>
        <v>8550</v>
      </c>
      <c r="L11" s="15">
        <f>VLOOKUP($A11,[2]Hoja1!$A$9:$AM$116,26,0)</f>
        <v>3480.47</v>
      </c>
      <c r="M11" s="16">
        <f>+K11-L11</f>
        <v>5069.5300000000007</v>
      </c>
      <c r="N11" s="17"/>
      <c r="O11" s="17"/>
    </row>
    <row r="12" spans="1:16" s="11" customFormat="1" ht="10.5" customHeight="1" x14ac:dyDescent="0.2">
      <c r="A12" s="30" t="s">
        <v>174</v>
      </c>
      <c r="B12" s="13" t="s">
        <v>147</v>
      </c>
      <c r="C12" s="14" t="s">
        <v>152</v>
      </c>
      <c r="D12" s="14" t="s">
        <v>200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f>VLOOKUP($A12,[2]Hoja1!$A$9:$AM$116,5,0)</f>
        <v>0</v>
      </c>
      <c r="J12" s="15">
        <f>VLOOKUP($A12,[2]Hoja1!$A$9:$AM$116,4,0)</f>
        <v>7429.58</v>
      </c>
      <c r="K12" s="16">
        <f t="shared" si="0"/>
        <v>17429.48</v>
      </c>
      <c r="L12" s="15">
        <f>VLOOKUP($A12,[2]Hoja1!$A$9:$AM$116,26,0)</f>
        <v>2942.24</v>
      </c>
      <c r="M12" s="16">
        <f t="shared" ref="M12:M15" si="2">+K12-L12</f>
        <v>14487.24</v>
      </c>
      <c r="N12" s="17"/>
      <c r="O12" s="17"/>
    </row>
    <row r="13" spans="1:16" s="11" customFormat="1" ht="10.5" customHeight="1" x14ac:dyDescent="0.2">
      <c r="A13" s="30" t="s">
        <v>199</v>
      </c>
      <c r="B13" s="13" t="s">
        <v>148</v>
      </c>
      <c r="C13" s="14" t="s">
        <v>150</v>
      </c>
      <c r="D13" s="14" t="s">
        <v>200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f>VLOOKUP($A13,[2]Hoja1!$A$9:$AM$116,5,0)</f>
        <v>0</v>
      </c>
      <c r="J13" s="15">
        <f>VLOOKUP($A13,[2]Hoja1!$A$9:$AM$116,4,0)</f>
        <v>13787.66</v>
      </c>
      <c r="K13" s="16">
        <f t="shared" si="0"/>
        <v>23787.559999999998</v>
      </c>
      <c r="L13" s="15">
        <f>VLOOKUP($A13,[2]Hoja1!$A$9:$AM$116,26,0)</f>
        <v>4476.76</v>
      </c>
      <c r="M13" s="16">
        <f t="shared" si="2"/>
        <v>19310.799999999996</v>
      </c>
      <c r="N13" s="17"/>
      <c r="O13" s="17"/>
    </row>
    <row r="14" spans="1:16" s="11" customFormat="1" ht="10.5" customHeight="1" x14ac:dyDescent="0.2">
      <c r="A14" s="30" t="s">
        <v>175</v>
      </c>
      <c r="B14" s="13" t="s">
        <v>149</v>
      </c>
      <c r="C14" s="14" t="s">
        <v>152</v>
      </c>
      <c r="D14" s="14" t="s">
        <v>200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f>VLOOKUP($A14,[2]Hoja1!$A$9:$AM$116,5,0)</f>
        <v>0</v>
      </c>
      <c r="J14" s="15">
        <f>VLOOKUP($A14,[2]Hoja1!$A$9:$AM$116,4,0)</f>
        <v>7429.58</v>
      </c>
      <c r="K14" s="16">
        <f t="shared" si="0"/>
        <v>17429.48</v>
      </c>
      <c r="L14" s="15">
        <f>VLOOKUP($A14,[2]Hoja1!$A$9:$AM$116,26,0)</f>
        <v>2942.24</v>
      </c>
      <c r="M14" s="16">
        <f t="shared" si="2"/>
        <v>14487.24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171</v>
      </c>
      <c r="C15" s="14" t="s">
        <v>152</v>
      </c>
      <c r="D15" s="14" t="s">
        <v>200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f>VLOOKUP($A15,[2]Hoja1!$A$9:$AM$116,5,0)</f>
        <v>0</v>
      </c>
      <c r="J15" s="15">
        <f>VLOOKUP($A15,[2]Hoja1!$A$9:$AM$116,4,0)</f>
        <v>3285.44</v>
      </c>
      <c r="K15" s="16">
        <f t="shared" si="0"/>
        <v>9285.44</v>
      </c>
      <c r="L15" s="15">
        <f>VLOOKUP($A15,[2]Hoja1!$A$9:$AM$116,26,0)</f>
        <v>4714.7</v>
      </c>
      <c r="M15" s="16">
        <f t="shared" si="2"/>
        <v>4570.7400000000007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208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209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f>VLOOKUP($A18,[2]Hoja1!$A$9:$AM$116,5,0)</f>
        <v>0</v>
      </c>
      <c r="J18" s="15">
        <f>VLOOKUP($A18,[2]Hoja1!$A$9:$AM$116,4,0)</f>
        <v>0</v>
      </c>
      <c r="K18" s="16">
        <f>SUM(F18:J18)</f>
        <v>10446</v>
      </c>
      <c r="L18" s="15">
        <f>VLOOKUP($A18,[2]Hoja1!$A$9:$AM$116,26,0)</f>
        <v>5415.19</v>
      </c>
      <c r="M18" s="16">
        <f t="shared" ref="M18" si="3">+K18-L18</f>
        <v>5030.8100000000004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f>VLOOKUP($A21,[2]Hoja1!$A$9:$AM$116,5,0)</f>
        <v>0</v>
      </c>
      <c r="J21" s="15">
        <f>VLOOKUP($A21,[2]Hoja1!$A$9:$AM$116,4,0)</f>
        <v>0</v>
      </c>
      <c r="K21" s="16">
        <f t="shared" ref="K21:K22" si="4">SUM(F21:J21)</f>
        <v>7051.5</v>
      </c>
      <c r="L21" s="15">
        <f>VLOOKUP($A21,[2]Hoja1!$A$9:$AM$116,26,0)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176</v>
      </c>
      <c r="B22" s="18" t="s">
        <v>151</v>
      </c>
      <c r="C22" s="14" t="s">
        <v>152</v>
      </c>
      <c r="D22" s="14" t="s">
        <v>200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f>VLOOKUP($A22,[2]Hoja1!$A$9:$AM$116,5,0)</f>
        <v>0</v>
      </c>
      <c r="J22" s="15">
        <f>VLOOKUP($A22,[2]Hoja1!$A$9:$AM$116,4,0)</f>
        <v>3614.72</v>
      </c>
      <c r="K22" s="16">
        <f t="shared" si="4"/>
        <v>13614.619999999999</v>
      </c>
      <c r="L22" s="15">
        <f>VLOOKUP($A22,[2]Hoja1!$A$9:$AM$116,26,0)</f>
        <v>2021.54</v>
      </c>
      <c r="M22" s="16">
        <f t="shared" si="5"/>
        <v>11593.079999999998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f>VLOOKUP($A25,[2]Hoja1!$A$9:$AM$116,5,0)</f>
        <v>0</v>
      </c>
      <c r="J25" s="15">
        <f>VLOOKUP($A25,[2]Hoja1!$A$9:$AM$116,4,0)</f>
        <v>0</v>
      </c>
      <c r="K25" s="16">
        <f t="shared" ref="K25:K26" si="6">SUM(F25:J25)</f>
        <v>9168</v>
      </c>
      <c r="L25" s="15">
        <f>VLOOKUP($A25,[2]Hoja1!$A$9:$AM$116,26,0)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f>VLOOKUP($A26,[2]Hoja1!$A$9:$AM$116,5,0)</f>
        <v>0</v>
      </c>
      <c r="J26" s="15">
        <f>VLOOKUP($A26,[2]Hoja1!$A$9:$AM$116,4,0)</f>
        <v>0</v>
      </c>
      <c r="K26" s="16">
        <f t="shared" si="6"/>
        <v>11544</v>
      </c>
      <c r="L26" s="15">
        <f>VLOOKUP($A26,[2]Hoja1!$A$9:$AM$116,26,0)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f>VLOOKUP($A29,[2]Hoja1!$A$9:$AM$116,5,0)</f>
        <v>0</v>
      </c>
      <c r="J29" s="15">
        <f>VLOOKUP($A29,[2]Hoja1!$A$9:$AM$116,4,0)</f>
        <v>0</v>
      </c>
      <c r="K29" s="16">
        <f>SUM(F29:J29)</f>
        <v>10275</v>
      </c>
      <c r="L29" s="15">
        <f>VLOOKUP($A29,[2]Hoja1!$A$9:$AM$116,26,0)</f>
        <v>2689.1</v>
      </c>
      <c r="M29" s="16">
        <f t="shared" ref="M29" si="8">+K29-L29</f>
        <v>7585.9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f>VLOOKUP($A32,[2]Hoja1!$A$9:$AM$116,5,0)</f>
        <v>0</v>
      </c>
      <c r="J32" s="15">
        <f>VLOOKUP($A32,[2]Hoja1!$A$9:$AM$116,4,0)</f>
        <v>0</v>
      </c>
      <c r="K32" s="16">
        <f t="shared" ref="K32:K34" si="9">SUM(F32:J32)</f>
        <v>14409</v>
      </c>
      <c r="L32" s="15">
        <f>VLOOKUP($A32,[2]Hoja1!$A$9:$AM$116,26,0)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7918.2</v>
      </c>
      <c r="G33" s="15">
        <v>0</v>
      </c>
      <c r="H33" s="15">
        <v>0</v>
      </c>
      <c r="I33" s="15">
        <f>VLOOKUP($A33,[2]Hoja1!$A$9:$AM$116,5,0)</f>
        <v>0</v>
      </c>
      <c r="J33" s="15">
        <f>VLOOKUP($A33,[2]Hoja1!$A$9:$AM$116,4,0)</f>
        <v>0</v>
      </c>
      <c r="K33" s="16">
        <f t="shared" si="9"/>
        <v>7918.2</v>
      </c>
      <c r="L33" s="15">
        <f>VLOOKUP($A33,[2]Hoja1!$A$9:$AM$116,26,0)</f>
        <v>1241.6199999999999</v>
      </c>
      <c r="M33" s="16">
        <f t="shared" si="10"/>
        <v>6676.58</v>
      </c>
      <c r="N33" s="17"/>
      <c r="O33" s="17"/>
    </row>
    <row r="34" spans="1:15" s="11" customFormat="1" ht="10.5" customHeight="1" x14ac:dyDescent="0.2">
      <c r="A34" s="30" t="s">
        <v>178</v>
      </c>
      <c r="B34" s="13" t="s">
        <v>143</v>
      </c>
      <c r="C34" s="14" t="s">
        <v>144</v>
      </c>
      <c r="D34" s="14" t="s">
        <v>200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f>VLOOKUP($A34,[2]Hoja1!$A$9:$AM$116,5,0)</f>
        <v>0</v>
      </c>
      <c r="J34" s="15">
        <f>VLOOKUP($A34,[2]Hoja1!$A$9:$AM$116,4,0)</f>
        <v>13787.66</v>
      </c>
      <c r="K34" s="16">
        <f t="shared" si="9"/>
        <v>23787.559999999998</v>
      </c>
      <c r="L34" s="15">
        <f>VLOOKUP($A34,[2]Hoja1!$A$9:$AM$116,26,0)</f>
        <v>4476.76</v>
      </c>
      <c r="M34" s="16">
        <f t="shared" si="10"/>
        <v>19310.799999999996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f>VLOOKUP($A37,[2]Hoja1!$A$9:$AM$116,5,0)</f>
        <v>0</v>
      </c>
      <c r="J37" s="15">
        <f>VLOOKUP($A37,[2]Hoja1!$A$9:$AM$116,4,0)</f>
        <v>0</v>
      </c>
      <c r="K37" s="16">
        <f t="shared" ref="K37:K53" si="11">SUM(F37:J37)</f>
        <v>11767.5</v>
      </c>
      <c r="L37" s="15">
        <f>VLOOKUP($A37,[2]Hoja1!$A$9:$AM$116,26,0)</f>
        <v>3560.62</v>
      </c>
      <c r="M37" s="16">
        <f t="shared" ref="M37:M53" si="12">+K37-L37</f>
        <v>8206.880000000001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5187</v>
      </c>
      <c r="G38" s="15">
        <v>0</v>
      </c>
      <c r="H38" s="15">
        <v>0</v>
      </c>
      <c r="I38" s="15">
        <f>VLOOKUP($A38,[2]Hoja1!$A$9:$AM$116,5,0)</f>
        <v>0</v>
      </c>
      <c r="J38" s="15">
        <f>VLOOKUP($A38,[2]Hoja1!$A$9:$AM$116,4,0)</f>
        <v>0</v>
      </c>
      <c r="K38" s="16">
        <f t="shared" si="11"/>
        <v>5187</v>
      </c>
      <c r="L38" s="15">
        <f>VLOOKUP($A38,[2]Hoja1!$A$9:$AM$116,26,0)</f>
        <v>143.5</v>
      </c>
      <c r="M38" s="16">
        <f t="shared" si="12"/>
        <v>5043.5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f>VLOOKUP($A39,[2]Hoja1!$A$9:$AM$116,5,0)</f>
        <v>0</v>
      </c>
      <c r="J39" s="15">
        <f>VLOOKUP($A39,[2]Hoja1!$A$9:$AM$116,4,0)</f>
        <v>0</v>
      </c>
      <c r="K39" s="16">
        <f t="shared" si="11"/>
        <v>5187</v>
      </c>
      <c r="L39" s="15">
        <f>VLOOKUP($A39,[2]Hoja1!$A$9:$AM$116,26,0)</f>
        <v>146.62</v>
      </c>
      <c r="M39" s="16">
        <f t="shared" si="12"/>
        <v>5040.38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f>VLOOKUP($A40,[2]Hoja1!$A$9:$AM$116,5,0)</f>
        <v>0</v>
      </c>
      <c r="J40" s="15">
        <f>VLOOKUP($A40,[2]Hoja1!$A$9:$AM$116,4,0)</f>
        <v>0</v>
      </c>
      <c r="K40" s="16">
        <f t="shared" si="11"/>
        <v>6660</v>
      </c>
      <c r="L40" s="15">
        <f>VLOOKUP($A40,[2]Hoja1!$A$9:$AM$116,26,0)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f>VLOOKUP($A41,[2]Hoja1!$A$9:$AM$116,5,0)</f>
        <v>0</v>
      </c>
      <c r="J41" s="15">
        <f>VLOOKUP($A41,[2]Hoja1!$A$9:$AM$116,4,0)</f>
        <v>0</v>
      </c>
      <c r="K41" s="16">
        <f t="shared" si="11"/>
        <v>5187</v>
      </c>
      <c r="L41" s="15">
        <f>VLOOKUP($A41,[2]Hoja1!$A$9:$AM$116,26,0)</f>
        <v>2075.48</v>
      </c>
      <c r="M41" s="16">
        <f t="shared" si="12"/>
        <v>3111.52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f>VLOOKUP($A42,[2]Hoja1!$A$9:$AM$116,5,0)</f>
        <v>0</v>
      </c>
      <c r="J42" s="15">
        <f>VLOOKUP($A42,[2]Hoja1!$A$9:$AM$116,4,0)</f>
        <v>611.20000000000005</v>
      </c>
      <c r="K42" s="16">
        <f t="shared" si="11"/>
        <v>9779.2000000000007</v>
      </c>
      <c r="L42" s="15">
        <f>VLOOKUP($A42,[2]Hoja1!$A$9:$AM$116,26,0)</f>
        <v>2657.36</v>
      </c>
      <c r="M42" s="16">
        <f t="shared" si="12"/>
        <v>7121.84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f>VLOOKUP($A43,[2]Hoja1!$A$9:$AM$116,5,0)</f>
        <v>0</v>
      </c>
      <c r="J43" s="15">
        <f>VLOOKUP($A43,[2]Hoja1!$A$9:$AM$116,4,0)</f>
        <v>0</v>
      </c>
      <c r="K43" s="16">
        <f t="shared" si="11"/>
        <v>15504</v>
      </c>
      <c r="L43" s="15">
        <f>VLOOKUP($A43,[2]Hoja1!$A$9:$AM$116,26,0)</f>
        <v>6056.25</v>
      </c>
      <c r="M43" s="16">
        <f t="shared" si="12"/>
        <v>9447.75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f>VLOOKUP($A44,[2]Hoja1!$A$9:$AM$116,5,0)</f>
        <v>0</v>
      </c>
      <c r="J44" s="15">
        <f>VLOOKUP($A44,[2]Hoja1!$A$9:$AM$116,4,0)</f>
        <v>0</v>
      </c>
      <c r="K44" s="16">
        <f t="shared" si="11"/>
        <v>15750</v>
      </c>
      <c r="L44" s="15">
        <f>VLOOKUP($A44,[2]Hoja1!$A$9:$AM$116,26,0)</f>
        <v>4382.01</v>
      </c>
      <c r="M44" s="16">
        <f t="shared" si="12"/>
        <v>11367.99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f>VLOOKUP($A45,[2]Hoja1!$A$9:$AM$116,5,0)</f>
        <v>0</v>
      </c>
      <c r="J45" s="15">
        <f>VLOOKUP($A45,[2]Hoja1!$A$9:$AM$116,4,0)</f>
        <v>0</v>
      </c>
      <c r="K45" s="16">
        <f t="shared" si="11"/>
        <v>6384</v>
      </c>
      <c r="L45" s="15">
        <f>VLOOKUP($A45,[2]Hoja1!$A$9:$AM$116,26,0)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195</v>
      </c>
      <c r="B46" s="13" t="s">
        <v>70</v>
      </c>
      <c r="C46" s="14" t="s">
        <v>68</v>
      </c>
      <c r="D46" s="14" t="s">
        <v>200</v>
      </c>
      <c r="E46" s="15">
        <f t="shared" ref="E46:E53" si="13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f>VLOOKUP($A46,[2]Hoja1!$A$9:$AM$116,5,0)</f>
        <v>0</v>
      </c>
      <c r="J46" s="15">
        <f>VLOOKUP($A46,[2]Hoja1!$A$9:$AM$116,4,0)</f>
        <v>4832.84</v>
      </c>
      <c r="K46" s="16">
        <f t="shared" si="11"/>
        <v>12332.84</v>
      </c>
      <c r="L46" s="15">
        <f>VLOOKUP($A46,[2]Hoja1!$A$9:$AM$116,26,0)</f>
        <v>3963.03</v>
      </c>
      <c r="M46" s="16">
        <f t="shared" si="12"/>
        <v>8369.81</v>
      </c>
      <c r="N46" s="17"/>
      <c r="O46" s="17"/>
    </row>
    <row r="47" spans="1:15" s="11" customFormat="1" ht="10.5" customHeight="1" x14ac:dyDescent="0.2">
      <c r="A47" s="30" t="s">
        <v>196</v>
      </c>
      <c r="B47" s="13" t="s">
        <v>72</v>
      </c>
      <c r="C47" s="14" t="s">
        <v>68</v>
      </c>
      <c r="D47" s="14" t="s">
        <v>200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f>VLOOKUP($A47,[2]Hoja1!$A$9:$AM$116,5,0)</f>
        <v>0</v>
      </c>
      <c r="J47" s="15">
        <f>VLOOKUP($A47,[2]Hoja1!$A$9:$AM$116,4,0)</f>
        <v>2395.58</v>
      </c>
      <c r="K47" s="16">
        <f t="shared" si="11"/>
        <v>9895.58</v>
      </c>
      <c r="L47" s="15">
        <f>VLOOKUP($A47,[2]Hoja1!$A$9:$AM$116,26,0)</f>
        <v>1180.44</v>
      </c>
      <c r="M47" s="16">
        <f t="shared" si="12"/>
        <v>8715.14</v>
      </c>
      <c r="N47" s="17"/>
      <c r="O47" s="17"/>
    </row>
    <row r="48" spans="1:15" s="11" customFormat="1" ht="10.5" customHeight="1" x14ac:dyDescent="0.2">
      <c r="A48" s="30" t="s">
        <v>197</v>
      </c>
      <c r="B48" s="13" t="s">
        <v>130</v>
      </c>
      <c r="C48" s="14" t="s">
        <v>68</v>
      </c>
      <c r="D48" s="14" t="s">
        <v>200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f>VLOOKUP($A48,[2]Hoja1!$A$9:$AM$116,5,0)</f>
        <v>0</v>
      </c>
      <c r="J48" s="15">
        <f>VLOOKUP($A48,[2]Hoja1!$A$9:$AM$116,4,0)</f>
        <v>0</v>
      </c>
      <c r="K48" s="16">
        <f t="shared" si="11"/>
        <v>2957.28</v>
      </c>
      <c r="L48" s="15">
        <f>VLOOKUP($A48,[2]Hoja1!$A$9:$AM$116,26,0)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198</v>
      </c>
      <c r="B49" s="13" t="s">
        <v>131</v>
      </c>
      <c r="C49" s="14" t="s">
        <v>68</v>
      </c>
      <c r="D49" s="14" t="s">
        <v>200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f>VLOOKUP($A49,[2]Hoja1!$A$9:$AM$116,5,0)</f>
        <v>0</v>
      </c>
      <c r="J49" s="15">
        <f>VLOOKUP($A49,[2]Hoja1!$A$9:$AM$116,4,0)</f>
        <v>0</v>
      </c>
      <c r="K49" s="16">
        <f t="shared" si="11"/>
        <v>2957.28</v>
      </c>
      <c r="L49" s="15">
        <f>VLOOKUP($A49,[2]Hoja1!$A$9:$AM$116,26,0)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179</v>
      </c>
      <c r="B50" s="13" t="s">
        <v>73</v>
      </c>
      <c r="C50" s="14" t="s">
        <v>74</v>
      </c>
      <c r="D50" s="14" t="s">
        <v>200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f>VLOOKUP($A50,[2]Hoja1!$A$9:$AM$116,5,0)</f>
        <v>0</v>
      </c>
      <c r="J50" s="15">
        <f>VLOOKUP($A50,[2]Hoja1!$A$9:$AM$116,4,0)</f>
        <v>1476.42</v>
      </c>
      <c r="K50" s="16">
        <f t="shared" si="11"/>
        <v>8476.32</v>
      </c>
      <c r="L50" s="15">
        <f>VLOOKUP($A50,[2]Hoja1!$A$9:$AM$116,26,0)</f>
        <v>969.34</v>
      </c>
      <c r="M50" s="16">
        <f t="shared" si="12"/>
        <v>7506.98</v>
      </c>
      <c r="N50" s="17"/>
      <c r="O50" s="17"/>
    </row>
    <row r="51" spans="1:15" s="11" customFormat="1" ht="10.5" customHeight="1" x14ac:dyDescent="0.2">
      <c r="A51" s="30" t="s">
        <v>180</v>
      </c>
      <c r="B51" s="13" t="s">
        <v>75</v>
      </c>
      <c r="C51" s="14" t="s">
        <v>74</v>
      </c>
      <c r="D51" s="14" t="s">
        <v>200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f>VLOOKUP($A51,[2]Hoja1!$A$9:$AM$116,5,0)</f>
        <v>0</v>
      </c>
      <c r="J51" s="15">
        <f>VLOOKUP($A51,[2]Hoja1!$A$9:$AM$116,4,0)</f>
        <v>2395.58</v>
      </c>
      <c r="K51" s="16">
        <f t="shared" si="11"/>
        <v>9895.58</v>
      </c>
      <c r="L51" s="15">
        <f>VLOOKUP($A51,[2]Hoja1!$A$9:$AM$116,26,0)</f>
        <v>1203.32</v>
      </c>
      <c r="M51" s="16">
        <f t="shared" si="12"/>
        <v>8692.26</v>
      </c>
      <c r="N51" s="17"/>
      <c r="O51" s="17"/>
    </row>
    <row r="52" spans="1:15" s="11" customFormat="1" ht="10.5" customHeight="1" x14ac:dyDescent="0.2">
      <c r="A52" s="30" t="s">
        <v>69</v>
      </c>
      <c r="B52" s="13" t="s">
        <v>134</v>
      </c>
      <c r="C52" s="14" t="s">
        <v>137</v>
      </c>
      <c r="D52" s="14" t="s">
        <v>200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f>VLOOKUP($A52,[2]Hoja1!$A$9:$AM$116,5,0)</f>
        <v>0</v>
      </c>
      <c r="J52" s="15">
        <f>VLOOKUP($A52,[2]Hoja1!$A$9:$AM$116,4,0)</f>
        <v>7429.58</v>
      </c>
      <c r="K52" s="16">
        <f t="shared" si="11"/>
        <v>17429.48</v>
      </c>
      <c r="L52" s="15">
        <f>VLOOKUP($A52,[2]Hoja1!$A$9:$AM$116,26,0)</f>
        <v>2942.24</v>
      </c>
      <c r="M52" s="16">
        <f t="shared" si="12"/>
        <v>14487.24</v>
      </c>
      <c r="N52" s="17"/>
      <c r="O52" s="17"/>
    </row>
    <row r="53" spans="1:15" s="11" customFormat="1" ht="10.5" customHeight="1" x14ac:dyDescent="0.2">
      <c r="A53" s="30" t="s">
        <v>132</v>
      </c>
      <c r="B53" s="13" t="s">
        <v>136</v>
      </c>
      <c r="C53" s="14" t="s">
        <v>138</v>
      </c>
      <c r="D53" s="14" t="s">
        <v>200</v>
      </c>
      <c r="E53" s="15">
        <f t="shared" si="13"/>
        <v>333.33</v>
      </c>
      <c r="F53" s="15">
        <f>VLOOKUP($A53,[2]Hoja1!$A$9:$AM$116,3,0)</f>
        <v>9999.9</v>
      </c>
      <c r="G53" s="15">
        <v>0</v>
      </c>
      <c r="H53" s="15">
        <v>0</v>
      </c>
      <c r="I53" s="15">
        <f>VLOOKUP($A53,[2]Hoja1!$A$9:$AM$116,5,0)</f>
        <v>0</v>
      </c>
      <c r="J53" s="15">
        <f>VLOOKUP($A53,[2]Hoja1!$A$9:$AM$116,4,0)</f>
        <v>7429.58</v>
      </c>
      <c r="K53" s="16">
        <f t="shared" si="11"/>
        <v>17429.48</v>
      </c>
      <c r="L53" s="15">
        <f>VLOOKUP($A53,[2]Hoja1!$A$9:$AM$116,26,0)</f>
        <v>2942.24</v>
      </c>
      <c r="M53" s="16">
        <f t="shared" si="12"/>
        <v>14487.24</v>
      </c>
      <c r="N53" s="17"/>
      <c r="O53" s="17"/>
    </row>
    <row r="54" spans="1:15" s="11" customFormat="1" ht="10.5" customHeight="1" x14ac:dyDescent="0.25">
      <c r="A54" s="12"/>
      <c r="B54" s="18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5" s="11" customFormat="1" ht="17.25" customHeight="1" x14ac:dyDescent="0.25">
      <c r="A55" s="6" t="s">
        <v>76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5" s="11" customFormat="1" ht="10.5" customHeight="1" x14ac:dyDescent="0.2">
      <c r="A56" s="30" t="s">
        <v>181</v>
      </c>
      <c r="B56" s="18" t="s">
        <v>77</v>
      </c>
      <c r="C56" s="14" t="s">
        <v>78</v>
      </c>
      <c r="D56" s="14" t="s">
        <v>200</v>
      </c>
      <c r="E56" s="15">
        <f>(+F56+I56)/30</f>
        <v>177.82000000000002</v>
      </c>
      <c r="F56" s="15">
        <f>VLOOKUP($A56,[2]Hoja1!$A$9:$AM$116,3,0)</f>
        <v>5334.6</v>
      </c>
      <c r="G56" s="15">
        <v>0</v>
      </c>
      <c r="H56" s="15">
        <v>0</v>
      </c>
      <c r="I56" s="15">
        <f>VLOOKUP($A56,[2]Hoja1!$A$9:$AM$116,5,0)</f>
        <v>0</v>
      </c>
      <c r="J56" s="15">
        <f>VLOOKUP($A56,[2]Hoja1!$A$9:$AM$116,4,0)</f>
        <v>0</v>
      </c>
      <c r="K56" s="16">
        <f t="shared" ref="K56:K59" si="14">SUM(F56:J56)</f>
        <v>5334.6</v>
      </c>
      <c r="L56" s="15">
        <f>VLOOKUP($A56,[2]Hoja1!$A$9:$AM$116,26,0)</f>
        <v>193.48</v>
      </c>
      <c r="M56" s="16">
        <f t="shared" ref="M56:M59" si="15">+K56-L56</f>
        <v>5141.1200000000008</v>
      </c>
    </row>
    <row r="57" spans="1:15" s="11" customFormat="1" ht="10.5" customHeight="1" x14ac:dyDescent="0.2">
      <c r="A57" s="30" t="s">
        <v>177</v>
      </c>
      <c r="B57" s="18" t="s">
        <v>105</v>
      </c>
      <c r="C57" s="14" t="s">
        <v>78</v>
      </c>
      <c r="D57" s="14" t="s">
        <v>200</v>
      </c>
      <c r="E57" s="15">
        <f>(+F57+I57)/30</f>
        <v>141.53</v>
      </c>
      <c r="F57" s="15">
        <f>VLOOKUP($A57,[2]Hoja1!$A$9:$AM$116,3,0)</f>
        <v>4245.8999999999996</v>
      </c>
      <c r="G57" s="15">
        <v>0</v>
      </c>
      <c r="H57" s="15">
        <v>0</v>
      </c>
      <c r="I57" s="15">
        <f>VLOOKUP($A57,[2]Hoja1!$A$9:$AM$116,5,0)</f>
        <v>0</v>
      </c>
      <c r="J57" s="15">
        <f>VLOOKUP($A57,[2]Hoja1!$A$9:$AM$116,4,0)</f>
        <v>0</v>
      </c>
      <c r="K57" s="16">
        <f t="shared" si="14"/>
        <v>4245.8999999999996</v>
      </c>
      <c r="L57" s="15">
        <f>VLOOKUP($A57,[2]Hoja1!$A$9:$AM$116,26,0)</f>
        <v>-14.68</v>
      </c>
      <c r="M57" s="16">
        <f>+K57-L57</f>
        <v>4260.58</v>
      </c>
    </row>
    <row r="58" spans="1:15" s="11" customFormat="1" ht="10.5" customHeight="1" x14ac:dyDescent="0.2">
      <c r="A58" s="30" t="s">
        <v>126</v>
      </c>
      <c r="B58" s="18" t="s">
        <v>79</v>
      </c>
      <c r="C58" s="14" t="s">
        <v>78</v>
      </c>
      <c r="D58" s="14" t="s">
        <v>200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f>VLOOKUP($A58,[2]Hoja1!$A$9:$AM$116,5,0)</f>
        <v>0</v>
      </c>
      <c r="J58" s="15">
        <f>VLOOKUP($A58,[2]Hoja1!$A$9:$AM$116,4,0)</f>
        <v>0</v>
      </c>
      <c r="K58" s="16">
        <f t="shared" si="14"/>
        <v>3696.6</v>
      </c>
      <c r="L58" s="15">
        <f>VLOOKUP($A58,[2]Hoja1!$A$9:$AM$116,26,0)</f>
        <v>-166.42</v>
      </c>
      <c r="M58" s="16">
        <f t="shared" si="15"/>
        <v>3863.02</v>
      </c>
    </row>
    <row r="59" spans="1:15" s="11" customFormat="1" ht="10.5" customHeight="1" x14ac:dyDescent="0.2">
      <c r="A59" s="30" t="s">
        <v>129</v>
      </c>
      <c r="B59" s="18" t="s">
        <v>80</v>
      </c>
      <c r="C59" s="14" t="s">
        <v>78</v>
      </c>
      <c r="D59" s="14" t="s">
        <v>200</v>
      </c>
      <c r="E59" s="15">
        <f>(+F59+I59)/30</f>
        <v>123.22</v>
      </c>
      <c r="F59" s="15">
        <f>VLOOKUP($A59,[2]Hoja1!$A$9:$AM$116,3,0)</f>
        <v>3696.6</v>
      </c>
      <c r="G59" s="15">
        <v>0</v>
      </c>
      <c r="H59" s="15">
        <v>0</v>
      </c>
      <c r="I59" s="15">
        <f>VLOOKUP($A59,[2]Hoja1!$A$9:$AM$116,5,0)</f>
        <v>0</v>
      </c>
      <c r="J59" s="15">
        <f>VLOOKUP($A59,[2]Hoja1!$A$9:$AM$116,4,0)</f>
        <v>0</v>
      </c>
      <c r="K59" s="16">
        <f t="shared" si="14"/>
        <v>3696.6</v>
      </c>
      <c r="L59" s="15">
        <f>VLOOKUP($A59,[2]Hoja1!$A$9:$AM$116,26,0)</f>
        <v>-166.42</v>
      </c>
      <c r="M59" s="16">
        <f t="shared" si="15"/>
        <v>3863.02</v>
      </c>
    </row>
    <row r="60" spans="1:15" s="11" customFormat="1" ht="10.5" customHeight="1" x14ac:dyDescent="0.2">
      <c r="A60" s="30" t="s">
        <v>211</v>
      </c>
      <c r="B60" s="18" t="s">
        <v>207</v>
      </c>
      <c r="C60" s="14" t="s">
        <v>78</v>
      </c>
      <c r="D60" s="14" t="s">
        <v>200</v>
      </c>
      <c r="E60" s="15">
        <v>190.66666666666666</v>
      </c>
      <c r="F60" s="15">
        <f>VLOOKUP($A60,[2]Hoja1!$A$9:$AM$116,3,0)</f>
        <v>7500</v>
      </c>
      <c r="G60" s="15">
        <v>0</v>
      </c>
      <c r="H60" s="15">
        <v>0</v>
      </c>
      <c r="I60" s="15">
        <f>VLOOKUP($A60,[2]Hoja1!$A$9:$AM$116,5,0)</f>
        <v>0</v>
      </c>
      <c r="J60" s="15">
        <f>VLOOKUP($A60,[2]Hoja1!$A$9:$AM$116,4,0)</f>
        <v>2395.58</v>
      </c>
      <c r="K60" s="16">
        <f>SUM(F60:J60)</f>
        <v>9895.58</v>
      </c>
      <c r="L60" s="15">
        <f>VLOOKUP($A60,[2]Hoja1!$A$9:$AM$116,26,0)</f>
        <v>1195.06</v>
      </c>
      <c r="M60" s="16">
        <f t="shared" ref="M60" si="16">+K60-L60</f>
        <v>8700.52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VLOOKUP($A63,[2]Hoja1!$A$9:$AM$116,3,0)</f>
        <v>6430.5</v>
      </c>
      <c r="G63" s="15">
        <v>0</v>
      </c>
      <c r="H63" s="15">
        <v>0</v>
      </c>
      <c r="I63" s="15">
        <f>VLOOKUP($A63,[2]Hoja1!$A$9:$AM$116,5,0)</f>
        <v>0</v>
      </c>
      <c r="J63" s="15">
        <f>VLOOKUP($A63,[2]Hoja1!$A$9:$AM$116,4,0)</f>
        <v>0</v>
      </c>
      <c r="K63" s="16">
        <f t="shared" ref="K63:K66" si="17">SUM(F63:J63)</f>
        <v>6430.5</v>
      </c>
      <c r="L63" s="15">
        <f>VLOOKUP($A63,[2]Hoja1!$A$9:$AM$116,26,0)</f>
        <v>2908.24</v>
      </c>
      <c r="M63" s="16">
        <f t="shared" ref="M63:M66" si="18">+K63-L63</f>
        <v>3522.26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VLOOKUP($A64,[2]Hoja1!$A$9:$AM$116,3,0)</f>
        <v>9168</v>
      </c>
      <c r="G64" s="15">
        <v>0</v>
      </c>
      <c r="H64" s="15">
        <v>0</v>
      </c>
      <c r="I64" s="15">
        <f>VLOOKUP($A64,[2]Hoja1!$A$9:$AM$116,5,0)</f>
        <v>0</v>
      </c>
      <c r="J64" s="15">
        <f>VLOOKUP($A64,[2]Hoja1!$A$9:$AM$116,4,0)</f>
        <v>0</v>
      </c>
      <c r="K64" s="16">
        <f t="shared" si="17"/>
        <v>9168</v>
      </c>
      <c r="L64" s="15">
        <f>VLOOKUP($A64,[2]Hoja1!$A$9:$AM$116,26,0)</f>
        <v>2053.63</v>
      </c>
      <c r="M64" s="16">
        <f t="shared" si="18"/>
        <v>7114.37</v>
      </c>
      <c r="N64" s="17"/>
      <c r="O64" s="17"/>
    </row>
    <row r="65" spans="1:15" s="11" customFormat="1" ht="10.5" customHeight="1" x14ac:dyDescent="0.2">
      <c r="A65" s="30" t="s">
        <v>182</v>
      </c>
      <c r="B65" s="18" t="s">
        <v>86</v>
      </c>
      <c r="C65" s="14" t="s">
        <v>18</v>
      </c>
      <c r="D65" s="14" t="s">
        <v>200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v>0</v>
      </c>
      <c r="I65" s="15">
        <f>VLOOKUP($A65,[2]Hoja1!$A$9:$AM$116,5,0)</f>
        <v>0</v>
      </c>
      <c r="J65" s="15">
        <f>VLOOKUP($A65,[2]Hoja1!$A$9:$AM$116,4,0)</f>
        <v>3614.72</v>
      </c>
      <c r="K65" s="16">
        <f t="shared" si="17"/>
        <v>13614.619999999999</v>
      </c>
      <c r="L65" s="15">
        <f>VLOOKUP($A65,[2]Hoja1!$A$9:$AM$116,26,0)</f>
        <v>2021.54</v>
      </c>
      <c r="M65" s="16">
        <f t="shared" si="18"/>
        <v>11593.079999999998</v>
      </c>
    </row>
    <row r="66" spans="1:15" s="11" customFormat="1" ht="10.5" customHeight="1" x14ac:dyDescent="0.2">
      <c r="A66" s="30" t="s">
        <v>183</v>
      </c>
      <c r="B66" s="18" t="s">
        <v>145</v>
      </c>
      <c r="C66" s="14" t="s">
        <v>146</v>
      </c>
      <c r="D66" s="14" t="s">
        <v>200</v>
      </c>
      <c r="E66" s="15">
        <f>(+F66+I66)/30</f>
        <v>333.33</v>
      </c>
      <c r="F66" s="15">
        <f>VLOOKUP($A66,[2]Hoja1!$A$9:$AM$116,3,0)</f>
        <v>9999.9</v>
      </c>
      <c r="G66" s="15">
        <v>0</v>
      </c>
      <c r="H66" s="15">
        <v>0</v>
      </c>
      <c r="I66" s="15">
        <f>VLOOKUP($A66,[2]Hoja1!$A$9:$AM$116,5,0)</f>
        <v>0</v>
      </c>
      <c r="J66" s="15">
        <f>VLOOKUP($A66,[2]Hoja1!$A$9:$AM$116,4,0)</f>
        <v>7429.58</v>
      </c>
      <c r="K66" s="16">
        <f t="shared" si="17"/>
        <v>17429.48</v>
      </c>
      <c r="L66" s="15">
        <f>VLOOKUP($A66,[2]Hoja1!$A$9:$AM$116,26,0)</f>
        <v>2942.24</v>
      </c>
      <c r="M66" s="16">
        <f t="shared" si="18"/>
        <v>14487.24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153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184</v>
      </c>
      <c r="B70" s="18" t="s">
        <v>154</v>
      </c>
      <c r="C70" s="14" t="s">
        <v>155</v>
      </c>
      <c r="D70" s="14" t="s">
        <v>200</v>
      </c>
      <c r="E70" s="15">
        <f>(+F70+I70)/30</f>
        <v>333.33</v>
      </c>
      <c r="F70" s="15">
        <f>VLOOKUP($A70,[2]Hoja1!$A$9:$AM$116,3,0)</f>
        <v>9999.9</v>
      </c>
      <c r="G70" s="15">
        <v>0</v>
      </c>
      <c r="H70" s="15">
        <v>0</v>
      </c>
      <c r="I70" s="15">
        <f>VLOOKUP($A70,[2]Hoja1!$A$9:$AM$116,5,0)</f>
        <v>0</v>
      </c>
      <c r="J70" s="15">
        <f>VLOOKUP($A70,[2]Hoja1!$A$9:$AM$116,4,0)</f>
        <v>13871.79</v>
      </c>
      <c r="K70" s="16">
        <f>SUM(F70:J70)</f>
        <v>23871.690000000002</v>
      </c>
      <c r="L70" s="15">
        <f>VLOOKUP($A70,[2]Hoja1!$A$9:$AM$116,26,0)</f>
        <v>4476.93</v>
      </c>
      <c r="M70" s="16">
        <f t="shared" ref="M70" si="19">+K70-L70</f>
        <v>19394.760000000002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VLOOKUP($A73,[2]Hoja1!$A$9:$AM$116,3,0)</f>
        <v>7918.2</v>
      </c>
      <c r="G73" s="15">
        <v>0</v>
      </c>
      <c r="H73" s="15">
        <v>0</v>
      </c>
      <c r="I73" s="15">
        <f>VLOOKUP($A73,[2]Hoja1!$A$9:$AM$116,5,0)</f>
        <v>0</v>
      </c>
      <c r="J73" s="15">
        <f>VLOOKUP($A73,[2]Hoja1!$A$9:$AM$116,4,0)</f>
        <v>0</v>
      </c>
      <c r="K73" s="16">
        <f t="shared" ref="K73:K75" si="20">SUM(F73:J73)</f>
        <v>7918.2</v>
      </c>
      <c r="L73" s="15">
        <f>VLOOKUP($A73,[2]Hoja1!$A$9:$AM$116,26,0)</f>
        <v>841.58</v>
      </c>
      <c r="M73" s="16">
        <f t="shared" ref="M73:M75" si="21">+K73-L73</f>
        <v>7076.62</v>
      </c>
      <c r="N73" s="17"/>
      <c r="O73" s="17"/>
    </row>
    <row r="74" spans="1:15" s="11" customFormat="1" ht="10.5" customHeight="1" x14ac:dyDescent="0.2">
      <c r="A74" s="30" t="s">
        <v>128</v>
      </c>
      <c r="B74" s="18" t="s">
        <v>91</v>
      </c>
      <c r="C74" s="14" t="s">
        <v>210</v>
      </c>
      <c r="D74" s="14" t="s">
        <v>200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v>0</v>
      </c>
      <c r="I74" s="15">
        <f>VLOOKUP($A74,[2]Hoja1!$A$9:$AM$116,5,0)</f>
        <v>0</v>
      </c>
      <c r="J74" s="15">
        <f>VLOOKUP($A74,[2]Hoja1!$A$9:$AM$116,4,0)</f>
        <v>7429.58</v>
      </c>
      <c r="K74" s="16">
        <f t="shared" si="20"/>
        <v>17429.48</v>
      </c>
      <c r="L74" s="15">
        <f>VLOOKUP($A74,[2]Hoja1!$A$9:$AM$116,26,0)</f>
        <v>2942.24</v>
      </c>
      <c r="M74" s="16">
        <f t="shared" si="21"/>
        <v>14487.24</v>
      </c>
    </row>
    <row r="75" spans="1:15" s="11" customFormat="1" ht="10.5" customHeight="1" x14ac:dyDescent="0.2">
      <c r="A75" s="30" t="s">
        <v>185</v>
      </c>
      <c r="B75" s="18" t="s">
        <v>168</v>
      </c>
      <c r="C75" s="14" t="s">
        <v>169</v>
      </c>
      <c r="D75" s="14" t="s">
        <v>200</v>
      </c>
      <c r="E75" s="15">
        <f>(+F75+I75)/30</f>
        <v>333.33</v>
      </c>
      <c r="F75" s="15">
        <f>VLOOKUP($A75,[2]Hoja1!$A$9:$AM$116,3,0)</f>
        <v>9999.9</v>
      </c>
      <c r="G75" s="15">
        <v>0</v>
      </c>
      <c r="H75" s="15">
        <v>0</v>
      </c>
      <c r="I75" s="15">
        <f>VLOOKUP($A75,[2]Hoja1!$A$9:$AM$116,5,0)</f>
        <v>0</v>
      </c>
      <c r="J75" s="15">
        <f>VLOOKUP($A75,[2]Hoja1!$A$9:$AM$116,4,0)</f>
        <v>13787.66</v>
      </c>
      <c r="K75" s="16">
        <f t="shared" si="20"/>
        <v>23787.559999999998</v>
      </c>
      <c r="L75" s="15">
        <f>VLOOKUP($A75,[2]Hoja1!$A$9:$AM$116,26,0)</f>
        <v>4476.76</v>
      </c>
      <c r="M75" s="16">
        <f t="shared" si="21"/>
        <v>19310.799999999996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156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186</v>
      </c>
      <c r="B78" s="13" t="s">
        <v>157</v>
      </c>
      <c r="C78" s="24" t="s">
        <v>18</v>
      </c>
      <c r="D78" s="14" t="s">
        <v>200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f>VLOOKUP($A78,[2]Hoja1!$A$9:$AM$116,5,0)</f>
        <v>0</v>
      </c>
      <c r="J78" s="15">
        <f>VLOOKUP($A78,[2]Hoja1!$A$9:$AM$116,4,0)</f>
        <v>2139.6999999999998</v>
      </c>
      <c r="K78" s="16">
        <f t="shared" ref="K78:K79" si="22">SUM(F78:J78)</f>
        <v>8139.7</v>
      </c>
      <c r="L78" s="15">
        <f>VLOOKUP($A78,[2]Hoja1!$A$9:$AM$116,26,0)</f>
        <v>863.58</v>
      </c>
      <c r="M78" s="16">
        <f t="shared" ref="M78:M79" si="23">+K78-L78</f>
        <v>7276.12</v>
      </c>
      <c r="N78" s="17"/>
      <c r="O78" s="17"/>
    </row>
    <row r="79" spans="1:15" s="11" customFormat="1" ht="10.5" customHeight="1" x14ac:dyDescent="0.2">
      <c r="A79" s="30" t="s">
        <v>187</v>
      </c>
      <c r="B79" s="18" t="s">
        <v>158</v>
      </c>
      <c r="C79" s="14" t="s">
        <v>18</v>
      </c>
      <c r="D79" s="14" t="s">
        <v>200</v>
      </c>
      <c r="E79" s="15">
        <f>(+F79+I79)/30</f>
        <v>200</v>
      </c>
      <c r="F79" s="15">
        <f>VLOOKUP($A79,[2]Hoja1!$A$9:$AM$116,3,0)</f>
        <v>6000</v>
      </c>
      <c r="G79" s="15">
        <v>0</v>
      </c>
      <c r="H79" s="15">
        <v>0</v>
      </c>
      <c r="I79" s="15">
        <f>VLOOKUP($A79,[2]Hoja1!$A$9:$AM$116,5,0)</f>
        <v>0</v>
      </c>
      <c r="J79" s="15">
        <f>VLOOKUP($A79,[2]Hoja1!$A$9:$AM$116,4,0)</f>
        <v>2139.6999999999998</v>
      </c>
      <c r="K79" s="16">
        <f t="shared" si="22"/>
        <v>8139.7</v>
      </c>
      <c r="L79" s="15">
        <f>VLOOKUP($A79,[2]Hoja1!$A$9:$AM$116,26,0)</f>
        <v>863.58</v>
      </c>
      <c r="M79" s="16">
        <f t="shared" si="23"/>
        <v>7276.12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VLOOKUP($A82,[2]Hoja1!$A$9:$AM$116,3,0)</f>
        <v>13087.5</v>
      </c>
      <c r="G82" s="15">
        <v>0</v>
      </c>
      <c r="H82" s="15">
        <v>0</v>
      </c>
      <c r="I82" s="15">
        <f>VLOOKUP($A82,[2]Hoja1!$A$9:$AM$116,5,0)</f>
        <v>0</v>
      </c>
      <c r="J82" s="15">
        <f>VLOOKUP($A82,[2]Hoja1!$A$9:$AM$116,4,0)</f>
        <v>0</v>
      </c>
      <c r="K82" s="16">
        <f>SUM(F82:J82)</f>
        <v>13087.5</v>
      </c>
      <c r="L82" s="15">
        <f>VLOOKUP($A82,[2]Hoja1!$A$9:$AM$116,26,0)</f>
        <v>5741.85</v>
      </c>
      <c r="M82" s="16">
        <f t="shared" ref="M82" si="24">+K82-L82</f>
        <v>7345.65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VLOOKUP($A85,[2]Hoja1!$A$9:$AM$116,3,0)</f>
        <v>9800.7000000000007</v>
      </c>
      <c r="G85" s="15">
        <v>0</v>
      </c>
      <c r="H85" s="15">
        <v>0</v>
      </c>
      <c r="I85" s="15">
        <f>VLOOKUP($A85,[2]Hoja1!$A$9:$AM$116,5,0)</f>
        <v>0</v>
      </c>
      <c r="J85" s="15">
        <f>VLOOKUP($A85,[2]Hoja1!$A$9:$AM$116,4,0)</f>
        <v>0</v>
      </c>
      <c r="K85" s="16">
        <f t="shared" ref="K85:K86" si="25">SUM(F85:J85)</f>
        <v>9800.7000000000007</v>
      </c>
      <c r="L85" s="15">
        <f>VLOOKUP($A85,[2]Hoja1!$A$9:$AM$116,26,0)</f>
        <v>1172.5999999999999</v>
      </c>
      <c r="M85" s="16">
        <f t="shared" ref="M85:M86" si="26">+K85-L85</f>
        <v>8628.1</v>
      </c>
      <c r="N85" s="17"/>
      <c r="O85" s="17"/>
    </row>
    <row r="86" spans="1:15" s="11" customFormat="1" ht="10.5" customHeight="1" x14ac:dyDescent="0.25">
      <c r="A86" s="23" t="s">
        <v>173</v>
      </c>
      <c r="B86" s="13" t="s">
        <v>159</v>
      </c>
      <c r="C86" s="24" t="s">
        <v>160</v>
      </c>
      <c r="D86" s="24" t="s">
        <v>19</v>
      </c>
      <c r="E86" s="15">
        <f>(+F86+I86)/30</f>
        <v>333</v>
      </c>
      <c r="F86" s="15">
        <f>VLOOKUP($A86,[2]Hoja1!$A$9:$AM$116,3,0)</f>
        <v>9990</v>
      </c>
      <c r="G86" s="15">
        <v>0</v>
      </c>
      <c r="H86" s="15">
        <v>0</v>
      </c>
      <c r="I86" s="15">
        <f>VLOOKUP($A86,[2]Hoja1!$A$9:$AM$116,5,0)</f>
        <v>0</v>
      </c>
      <c r="J86" s="15">
        <f>VLOOKUP($A86,[2]Hoja1!$A$9:$AM$116,4,0)</f>
        <v>1120.74</v>
      </c>
      <c r="K86" s="16">
        <f t="shared" si="25"/>
        <v>11110.74</v>
      </c>
      <c r="L86" s="15">
        <f>VLOOKUP($A86,[2]Hoja1!$A$9:$AM$116,26,0)</f>
        <v>1442.66</v>
      </c>
      <c r="M86" s="16">
        <f t="shared" si="26"/>
        <v>9668.08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VLOOKUP($A89,[2]Hoja1!$A$9:$AM$116,3,0)</f>
        <v>9168</v>
      </c>
      <c r="G89" s="15">
        <v>0</v>
      </c>
      <c r="H89" s="15">
        <v>0</v>
      </c>
      <c r="I89" s="15">
        <f>VLOOKUP($A89,[2]Hoja1!$A$9:$AM$116,5,0)</f>
        <v>0</v>
      </c>
      <c r="J89" s="15">
        <f>VLOOKUP($A89,[2]Hoja1!$A$9:$AM$116,4,0)</f>
        <v>0</v>
      </c>
      <c r="K89" s="16">
        <f>SUM(F89:J89)</f>
        <v>9168</v>
      </c>
      <c r="L89" s="15">
        <f>VLOOKUP($A89,[2]Hoja1!$A$9:$AM$116,26,0)</f>
        <v>1051.06</v>
      </c>
      <c r="M89" s="16">
        <f t="shared" ref="M89" si="27">+K89-L89</f>
        <v>8116.9400000000005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VLOOKUP($A92,[2]Hoja1!$A$9:$AM$116,3,0)</f>
        <v>14409</v>
      </c>
      <c r="G92" s="15">
        <v>0</v>
      </c>
      <c r="H92" s="15">
        <v>0</v>
      </c>
      <c r="I92" s="15">
        <f>VLOOKUP($A92,[2]Hoja1!$A$9:$AM$116,5,0)</f>
        <v>0</v>
      </c>
      <c r="J92" s="15">
        <f>VLOOKUP($A92,[2]Hoja1!$A$9:$AM$116,4,0)</f>
        <v>0</v>
      </c>
      <c r="K92" s="16">
        <f t="shared" ref="K92:K93" si="28">SUM(F92:J92)</f>
        <v>14409</v>
      </c>
      <c r="L92" s="15">
        <f>VLOOKUP($A92,[2]Hoja1!$A$9:$AM$116,26,0)</f>
        <v>6163.41</v>
      </c>
      <c r="M92" s="16">
        <f t="shared" ref="M92:M93" si="29">+K92-L92</f>
        <v>8245.59</v>
      </c>
      <c r="N92" s="17"/>
      <c r="O92" s="17"/>
    </row>
    <row r="93" spans="1:15" s="11" customFormat="1" ht="10.5" customHeight="1" x14ac:dyDescent="0.2">
      <c r="A93" s="30" t="s">
        <v>188</v>
      </c>
      <c r="B93" s="18" t="s">
        <v>140</v>
      </c>
      <c r="C93" s="14" t="s">
        <v>141</v>
      </c>
      <c r="D93" s="14" t="s">
        <v>200</v>
      </c>
      <c r="E93" s="15">
        <f>(+F93+I93)/30</f>
        <v>333.33</v>
      </c>
      <c r="F93" s="15">
        <f>VLOOKUP($A93,[2]Hoja1!$A$9:$AM$116,3,0)</f>
        <v>9999.9</v>
      </c>
      <c r="G93" s="15">
        <v>0</v>
      </c>
      <c r="H93" s="15">
        <v>0</v>
      </c>
      <c r="I93" s="15">
        <f>VLOOKUP($A93,[2]Hoja1!$A$9:$AM$116,5,0)</f>
        <v>0</v>
      </c>
      <c r="J93" s="15">
        <f>VLOOKUP($A93,[2]Hoja1!$A$9:$AM$116,4,0)</f>
        <v>10000.1</v>
      </c>
      <c r="K93" s="16">
        <f t="shared" si="28"/>
        <v>20000</v>
      </c>
      <c r="L93" s="15">
        <f>VLOOKUP($A93,[2]Hoja1!$A$9:$AM$116,26,0)</f>
        <v>3562.64</v>
      </c>
      <c r="M93" s="16">
        <f t="shared" si="29"/>
        <v>16437.36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106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107</v>
      </c>
      <c r="B96" s="13" t="s">
        <v>108</v>
      </c>
      <c r="C96" s="24" t="s">
        <v>18</v>
      </c>
      <c r="D96" s="24" t="s">
        <v>19</v>
      </c>
      <c r="E96" s="15">
        <v>263.94</v>
      </c>
      <c r="F96" s="15">
        <f>VLOOKUP($A96,[2]Hoja1!$A$9:$AM$116,3,0)</f>
        <v>7918.2</v>
      </c>
      <c r="G96" s="15">
        <v>0</v>
      </c>
      <c r="H96" s="15">
        <v>0</v>
      </c>
      <c r="I96" s="15">
        <f>VLOOKUP($A96,[2]Hoja1!$A$9:$AM$116,5,0)</f>
        <v>0</v>
      </c>
      <c r="J96" s="15">
        <f>VLOOKUP($A96,[2]Hoja1!$A$9:$AM$116,4,0)</f>
        <v>0</v>
      </c>
      <c r="K96" s="16">
        <f t="shared" ref="K96:K101" si="30">SUM(F96:J96)</f>
        <v>7918.2</v>
      </c>
      <c r="L96" s="15">
        <f>VLOOKUP($A96,[2]Hoja1!$A$9:$AM$116,26,0)</f>
        <v>841.62</v>
      </c>
      <c r="M96" s="16">
        <f t="shared" ref="M96:M101" si="31">+K96-L96</f>
        <v>7076.58</v>
      </c>
      <c r="N96" s="17"/>
      <c r="O96" s="17"/>
    </row>
    <row r="97" spans="1:15" s="11" customFormat="1" ht="10.5" customHeight="1" x14ac:dyDescent="0.25">
      <c r="A97" s="23" t="s">
        <v>109</v>
      </c>
      <c r="B97" s="13" t="s">
        <v>110</v>
      </c>
      <c r="C97" s="24" t="s">
        <v>18</v>
      </c>
      <c r="D97" s="24" t="s">
        <v>19</v>
      </c>
      <c r="E97" s="15">
        <v>102.68</v>
      </c>
      <c r="F97" s="15">
        <f>VLOOKUP($A97,[2]Hoja1!$A$9:$AM$116,3,0)</f>
        <v>3696.6</v>
      </c>
      <c r="G97" s="15">
        <v>0</v>
      </c>
      <c r="H97" s="15">
        <v>0</v>
      </c>
      <c r="I97" s="15">
        <f>VLOOKUP($A97,[2]Hoja1!$A$9:$AM$116,5,0)</f>
        <v>0</v>
      </c>
      <c r="J97" s="15">
        <f>VLOOKUP($A97,[2]Hoja1!$A$9:$AM$116,4,0)</f>
        <v>0</v>
      </c>
      <c r="K97" s="16">
        <f t="shared" si="30"/>
        <v>3696.6</v>
      </c>
      <c r="L97" s="15">
        <f>VLOOKUP($A97,[2]Hoja1!$A$9:$AM$116,26,0)</f>
        <v>-166.42</v>
      </c>
      <c r="M97" s="16">
        <f t="shared" si="31"/>
        <v>3863.02</v>
      </c>
      <c r="N97" s="17"/>
      <c r="O97" s="17"/>
    </row>
    <row r="98" spans="1:15" s="11" customFormat="1" ht="10.5" customHeight="1" x14ac:dyDescent="0.25">
      <c r="A98" s="23" t="s">
        <v>111</v>
      </c>
      <c r="B98" s="13" t="s">
        <v>112</v>
      </c>
      <c r="C98" s="24" t="s">
        <v>49</v>
      </c>
      <c r="D98" s="24" t="s">
        <v>19</v>
      </c>
      <c r="E98" s="15">
        <v>116.93</v>
      </c>
      <c r="F98" s="15">
        <f>VLOOKUP($A98,[2]Hoja1!$A$9:$AM$116,3,0)</f>
        <v>3696.6</v>
      </c>
      <c r="G98" s="15">
        <v>0</v>
      </c>
      <c r="H98" s="15">
        <v>0</v>
      </c>
      <c r="I98" s="15">
        <f>VLOOKUP($A98,[2]Hoja1!$A$9:$AM$116,5,0)</f>
        <v>0</v>
      </c>
      <c r="J98" s="15">
        <f>VLOOKUP($A98,[2]Hoja1!$A$9:$AM$116,4,0)</f>
        <v>0</v>
      </c>
      <c r="K98" s="16">
        <f t="shared" si="30"/>
        <v>3696.6</v>
      </c>
      <c r="L98" s="15">
        <f>VLOOKUP($A98,[2]Hoja1!$A$9:$AM$116,26,0)</f>
        <v>-166.42</v>
      </c>
      <c r="M98" s="16">
        <f t="shared" si="31"/>
        <v>3863.02</v>
      </c>
      <c r="N98" s="17"/>
      <c r="O98" s="17"/>
    </row>
    <row r="99" spans="1:15" s="11" customFormat="1" ht="10.5" customHeight="1" x14ac:dyDescent="0.2">
      <c r="A99" s="30" t="s">
        <v>189</v>
      </c>
      <c r="B99" s="13" t="s">
        <v>113</v>
      </c>
      <c r="C99" s="24" t="s">
        <v>18</v>
      </c>
      <c r="D99" s="24" t="s">
        <v>19</v>
      </c>
      <c r="E99" s="15">
        <f>(+F99+I99)/30</f>
        <v>333.33</v>
      </c>
      <c r="F99" s="15">
        <f>VLOOKUP($A99,[2]Hoja1!$A$9:$AM$116,3,0)</f>
        <v>9999.9</v>
      </c>
      <c r="G99" s="15">
        <v>0</v>
      </c>
      <c r="H99" s="15">
        <v>0</v>
      </c>
      <c r="I99" s="15">
        <f>VLOOKUP($A99,[2]Hoja1!$A$9:$AM$116,5,0)</f>
        <v>0</v>
      </c>
      <c r="J99" s="15">
        <f>VLOOKUP($A99,[2]Hoja1!$A$9:$AM$116,4,0)</f>
        <v>1110.8399999999999</v>
      </c>
      <c r="K99" s="16">
        <f t="shared" si="30"/>
        <v>11110.74</v>
      </c>
      <c r="L99" s="15">
        <f>VLOOKUP($A99,[2]Hoja1!$A$9:$AM$116,26,0)</f>
        <v>1442.7</v>
      </c>
      <c r="M99" s="16">
        <f t="shared" si="31"/>
        <v>9668.0399999999991</v>
      </c>
      <c r="N99" s="17"/>
      <c r="O99" s="17"/>
    </row>
    <row r="100" spans="1:15" s="11" customFormat="1" ht="10.5" customHeight="1" x14ac:dyDescent="0.2">
      <c r="A100" s="30" t="s">
        <v>190</v>
      </c>
      <c r="B100" s="13" t="s">
        <v>163</v>
      </c>
      <c r="C100" s="24" t="s">
        <v>18</v>
      </c>
      <c r="D100" s="14" t="s">
        <v>200</v>
      </c>
      <c r="E100" s="15">
        <f>(+F100+I100)/30</f>
        <v>220</v>
      </c>
      <c r="F100" s="15">
        <f>VLOOKUP($A100,[2]Hoja1!$A$9:$AM$116,3,0)</f>
        <v>6600</v>
      </c>
      <c r="G100" s="15">
        <v>0</v>
      </c>
      <c r="H100" s="15">
        <v>0</v>
      </c>
      <c r="I100" s="15">
        <f>VLOOKUP($A100,[2]Hoja1!$A$9:$AM$116,5,0)</f>
        <v>0</v>
      </c>
      <c r="J100" s="15">
        <f>VLOOKUP($A100,[2]Hoja1!$A$9:$AM$116,4,0)</f>
        <v>2105.1</v>
      </c>
      <c r="K100" s="16">
        <f t="shared" si="30"/>
        <v>8705.1</v>
      </c>
      <c r="L100" s="15">
        <f>VLOOKUP($A100,[2]Hoja1!$A$9:$AM$116,26,0)</f>
        <v>953.02</v>
      </c>
      <c r="M100" s="16">
        <f t="shared" si="31"/>
        <v>7752.08</v>
      </c>
      <c r="N100" s="17"/>
      <c r="O100" s="17"/>
    </row>
    <row r="101" spans="1:15" s="11" customFormat="1" ht="10.5" customHeight="1" x14ac:dyDescent="0.2">
      <c r="A101" s="30" t="s">
        <v>191</v>
      </c>
      <c r="B101" s="13" t="s">
        <v>164</v>
      </c>
      <c r="C101" s="24" t="s">
        <v>165</v>
      </c>
      <c r="D101" s="14" t="s">
        <v>200</v>
      </c>
      <c r="E101" s="15">
        <f>(+F101+I101)/30</f>
        <v>333.33</v>
      </c>
      <c r="F101" s="15">
        <f>VLOOKUP($A101,[2]Hoja1!$A$9:$AM$116,3,0)</f>
        <v>9999.9</v>
      </c>
      <c r="G101" s="15">
        <v>0</v>
      </c>
      <c r="H101" s="15">
        <v>0</v>
      </c>
      <c r="I101" s="15">
        <f>VLOOKUP($A101,[2]Hoja1!$A$9:$AM$116,5,0)</f>
        <v>0</v>
      </c>
      <c r="J101" s="15">
        <f>VLOOKUP($A101,[2]Hoja1!$A$9:$AM$116,4,0)</f>
        <v>10000.1</v>
      </c>
      <c r="K101" s="16">
        <f t="shared" si="30"/>
        <v>20000</v>
      </c>
      <c r="L101" s="15">
        <f>VLOOKUP($A101,[2]Hoja1!$A$9:$AM$116,26,0)</f>
        <v>3562.64</v>
      </c>
      <c r="M101" s="16">
        <f t="shared" si="31"/>
        <v>16437.36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114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115</v>
      </c>
      <c r="B104" s="13" t="s">
        <v>116</v>
      </c>
      <c r="C104" s="24" t="s">
        <v>18</v>
      </c>
      <c r="D104" s="24" t="s">
        <v>19</v>
      </c>
      <c r="E104" s="15">
        <v>212.8</v>
      </c>
      <c r="F104" s="15">
        <f>VLOOKUP($A104,[2]Hoja1!$A$9:$AM$116,3,0)</f>
        <v>6384</v>
      </c>
      <c r="G104" s="15">
        <v>0</v>
      </c>
      <c r="H104" s="15">
        <v>0</v>
      </c>
      <c r="I104" s="15">
        <f>VLOOKUP($A104,[2]Hoja1!$A$9:$AM$116,5,0)</f>
        <v>0</v>
      </c>
      <c r="J104" s="15">
        <f>VLOOKUP($A104,[2]Hoja1!$A$9:$AM$116,4,0)</f>
        <v>0</v>
      </c>
      <c r="K104" s="16">
        <f t="shared" ref="K104:K105" si="32">SUM(F104:J104)</f>
        <v>6384</v>
      </c>
      <c r="L104" s="15">
        <f>VLOOKUP($A104,[2]Hoja1!$A$9:$AM$116,26,0)</f>
        <v>3562.09</v>
      </c>
      <c r="M104" s="16">
        <f t="shared" ref="M104:M105" si="33">+K104-L104</f>
        <v>2821.91</v>
      </c>
      <c r="N104" s="17"/>
      <c r="O104" s="17"/>
    </row>
    <row r="105" spans="1:15" s="11" customFormat="1" ht="10.5" customHeight="1" x14ac:dyDescent="0.2">
      <c r="A105" s="30" t="s">
        <v>192</v>
      </c>
      <c r="B105" s="13" t="s">
        <v>166</v>
      </c>
      <c r="C105" s="24" t="s">
        <v>165</v>
      </c>
      <c r="D105" s="14" t="s">
        <v>200</v>
      </c>
      <c r="E105" s="15">
        <f>(+F105+I105)/30</f>
        <v>333.33</v>
      </c>
      <c r="F105" s="15">
        <f>VLOOKUP($A105,[2]Hoja1!$A$9:$AM$116,3,0)</f>
        <v>9999.9</v>
      </c>
      <c r="G105" s="15">
        <v>0</v>
      </c>
      <c r="H105" s="15">
        <v>0</v>
      </c>
      <c r="I105" s="15">
        <f>VLOOKUP($A105,[2]Hoja1!$A$9:$AM$116,5,0)</f>
        <v>0</v>
      </c>
      <c r="J105" s="15">
        <f>VLOOKUP($A105,[2]Hoja1!$A$9:$AM$116,4,0)</f>
        <v>10000.1</v>
      </c>
      <c r="K105" s="16">
        <f t="shared" si="32"/>
        <v>20000</v>
      </c>
      <c r="L105" s="15">
        <f>VLOOKUP($A105,[2]Hoja1!$A$9:$AM$116,26,0)</f>
        <v>3562.64</v>
      </c>
      <c r="M105" s="16">
        <f t="shared" si="33"/>
        <v>16437.36</v>
      </c>
      <c r="N105" s="17"/>
      <c r="O105" s="17"/>
    </row>
    <row r="106" spans="1:15" s="11" customFormat="1" ht="10.5" customHeight="1" x14ac:dyDescent="0.25">
      <c r="A106" s="22"/>
      <c r="B106" s="18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5" s="11" customFormat="1" ht="17.25" customHeight="1" x14ac:dyDescent="0.25">
      <c r="A107" s="6" t="s">
        <v>117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5" s="11" customFormat="1" ht="10.5" customHeight="1" x14ac:dyDescent="0.25">
      <c r="A108" s="23" t="s">
        <v>118</v>
      </c>
      <c r="B108" s="13" t="s">
        <v>119</v>
      </c>
      <c r="C108" s="24" t="s">
        <v>67</v>
      </c>
      <c r="D108" s="24" t="s">
        <v>19</v>
      </c>
      <c r="E108" s="15">
        <v>157.44999999999999</v>
      </c>
      <c r="F108" s="15">
        <f>VLOOKUP($A108,[2]Hoja1!$A$9:$AM$116,3,0)</f>
        <v>4723.5</v>
      </c>
      <c r="G108" s="15">
        <v>0</v>
      </c>
      <c r="H108" s="15">
        <v>0</v>
      </c>
      <c r="I108" s="15">
        <f>VLOOKUP($A108,[2]Hoja1!$A$9:$AM$116,5,0)</f>
        <v>0</v>
      </c>
      <c r="J108" s="15">
        <f>VLOOKUP($A108,[2]Hoja1!$A$9:$AM$116,4,0)</f>
        <v>0</v>
      </c>
      <c r="K108" s="16">
        <f t="shared" ref="K108:K112" si="34">SUM(F108:J108)</f>
        <v>4723.5</v>
      </c>
      <c r="L108" s="15">
        <f>VLOOKUP($A108,[2]Hoja1!$A$9:$AM$116,26,0)</f>
        <v>85.84</v>
      </c>
      <c r="M108" s="16">
        <f t="shared" ref="M108:M112" si="35">+K108-L108</f>
        <v>4637.66</v>
      </c>
      <c r="N108" s="17"/>
      <c r="O108" s="17"/>
    </row>
    <row r="109" spans="1:15" s="11" customFormat="1" ht="10.5" customHeight="1" x14ac:dyDescent="0.2">
      <c r="A109" s="33" t="s">
        <v>201</v>
      </c>
      <c r="B109" s="32" t="s">
        <v>202</v>
      </c>
      <c r="C109" s="14" t="s">
        <v>18</v>
      </c>
      <c r="D109" s="14" t="s">
        <v>200</v>
      </c>
      <c r="E109" s="15">
        <f>(+F109+I109)/30</f>
        <v>200</v>
      </c>
      <c r="F109" s="15">
        <f>VLOOKUP($A109,[2]Hoja1!$A$9:$AM$116,3,0)</f>
        <v>6000</v>
      </c>
      <c r="G109" s="15">
        <v>0</v>
      </c>
      <c r="H109" s="15">
        <v>0</v>
      </c>
      <c r="I109" s="15">
        <f>VLOOKUP($A109,[2]Hoja1!$A$9:$AM$116,5,0)</f>
        <v>0</v>
      </c>
      <c r="J109" s="15">
        <f>VLOOKUP($A109,[2]Hoja1!$A$9:$AM$116,4,0)</f>
        <v>2000</v>
      </c>
      <c r="K109" s="16">
        <f t="shared" si="34"/>
        <v>8000</v>
      </c>
      <c r="L109" s="15">
        <f>VLOOKUP($A109,[2]Hoja1!$A$9:$AM$116,26,0)</f>
        <v>844.48</v>
      </c>
      <c r="M109" s="16">
        <f t="shared" si="35"/>
        <v>7155.52</v>
      </c>
    </row>
    <row r="110" spans="1:15" s="11" customFormat="1" ht="10.5" customHeight="1" x14ac:dyDescent="0.2">
      <c r="A110" s="30" t="s">
        <v>203</v>
      </c>
      <c r="B110" s="18" t="s">
        <v>204</v>
      </c>
      <c r="C110" s="14" t="s">
        <v>18</v>
      </c>
      <c r="D110" s="14" t="s">
        <v>200</v>
      </c>
      <c r="E110" s="15">
        <f>(+F110+I110)/30</f>
        <v>200</v>
      </c>
      <c r="F110" s="15">
        <f>VLOOKUP($A110,[2]Hoja1!$A$9:$AM$116,3,0)</f>
        <v>6000</v>
      </c>
      <c r="G110" s="15">
        <v>0</v>
      </c>
      <c r="H110" s="15">
        <v>0</v>
      </c>
      <c r="I110" s="15">
        <f>VLOOKUP($A110,[2]Hoja1!$A$9:$AM$116,5,0)</f>
        <v>0</v>
      </c>
      <c r="J110" s="15">
        <f>VLOOKUP($A110,[2]Hoja1!$A$9:$AM$116,4,0)</f>
        <v>2000</v>
      </c>
      <c r="K110" s="16">
        <f t="shared" si="34"/>
        <v>8000</v>
      </c>
      <c r="L110" s="15">
        <f>VLOOKUP($A110,[2]Hoja1!$A$9:$AM$116,26,0)</f>
        <v>844.48</v>
      </c>
      <c r="M110" s="16">
        <f t="shared" si="35"/>
        <v>7155.52</v>
      </c>
    </row>
    <row r="111" spans="1:15" s="11" customFormat="1" ht="10.5" customHeight="1" x14ac:dyDescent="0.2">
      <c r="A111" s="30" t="s">
        <v>142</v>
      </c>
      <c r="B111" s="18" t="s">
        <v>167</v>
      </c>
      <c r="C111" s="14" t="s">
        <v>18</v>
      </c>
      <c r="D111" s="14" t="s">
        <v>200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v>0</v>
      </c>
      <c r="I111" s="15">
        <f>VLOOKUP($A111,[2]Hoja1!$A$9:$AM$116,5,0)</f>
        <v>0</v>
      </c>
      <c r="J111" s="15">
        <f>VLOOKUP($A111,[2]Hoja1!$A$9:$AM$116,4,0)</f>
        <v>2705.1</v>
      </c>
      <c r="K111" s="16">
        <f t="shared" ref="K111" si="36">SUM(F111:J111)</f>
        <v>8705.1</v>
      </c>
      <c r="L111" s="15">
        <f>VLOOKUP($A111,[2]Hoja1!$A$9:$AM$116,26,0)</f>
        <v>950.46</v>
      </c>
      <c r="M111" s="16">
        <f t="shared" ref="M111" si="37">+K111-L111</f>
        <v>7754.64</v>
      </c>
    </row>
    <row r="112" spans="1:15" s="11" customFormat="1" ht="10.5" customHeight="1" x14ac:dyDescent="0.2">
      <c r="A112" s="30" t="s">
        <v>212</v>
      </c>
      <c r="B112" s="18" t="s">
        <v>213</v>
      </c>
      <c r="C112" s="14" t="s">
        <v>18</v>
      </c>
      <c r="D112" s="14" t="s">
        <v>200</v>
      </c>
      <c r="E112" s="15">
        <f>(+F112+I112)/30</f>
        <v>212.6</v>
      </c>
      <c r="F112" s="15">
        <f>VLOOKUP($A112,[2]Hoja1!$A$9:$AM$116,3,0)</f>
        <v>6378</v>
      </c>
      <c r="G112" s="15">
        <v>0</v>
      </c>
      <c r="H112" s="15">
        <v>0</v>
      </c>
      <c r="I112" s="15">
        <f>VLOOKUP($A112,[2]Hoja1!$A$9:$AM$116,5,0)</f>
        <v>0</v>
      </c>
      <c r="J112" s="15">
        <f>VLOOKUP($A112,[2]Hoja1!$A$9:$AM$116,4,0)</f>
        <v>0</v>
      </c>
      <c r="K112" s="16">
        <f t="shared" si="34"/>
        <v>6378</v>
      </c>
      <c r="L112" s="15">
        <f>VLOOKUP($A112,[2]Hoja1!$A$9:$AM$116,26,0)</f>
        <v>376.2</v>
      </c>
      <c r="M112" s="16">
        <f t="shared" si="35"/>
        <v>6001.8</v>
      </c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120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5">
      <c r="A115" s="23" t="s">
        <v>205</v>
      </c>
      <c r="B115" s="13" t="s">
        <v>206</v>
      </c>
      <c r="C115" s="24" t="s">
        <v>67</v>
      </c>
      <c r="D115" s="14" t="s">
        <v>200</v>
      </c>
      <c r="E115" s="15">
        <f>(+F115+I115)/30</f>
        <v>123.22</v>
      </c>
      <c r="F115" s="15">
        <f>VLOOKUP($A115,[2]Hoja1!$A$9:$AM$116,3,0)</f>
        <v>3696.6</v>
      </c>
      <c r="G115" s="15">
        <v>0</v>
      </c>
      <c r="H115" s="15">
        <v>0</v>
      </c>
      <c r="I115" s="15">
        <f>VLOOKUP($A115,[2]Hoja1!$A$9:$AM$116,5,0)</f>
        <v>0</v>
      </c>
      <c r="J115" s="15">
        <f>VLOOKUP($A115,[2]Hoja1!$A$9:$AM$116,4,0)</f>
        <v>0</v>
      </c>
      <c r="K115" s="16">
        <f>SUM(F115:J115)</f>
        <v>3696.6</v>
      </c>
      <c r="L115" s="15">
        <f>VLOOKUP($A115,[2]Hoja1!$A$9:$AM$116,26,0)</f>
        <v>-166.42</v>
      </c>
      <c r="M115" s="16">
        <f t="shared" ref="M115" si="38">+K115-L115</f>
        <v>3863.02</v>
      </c>
      <c r="N115" s="17"/>
      <c r="O115" s="17"/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121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193</v>
      </c>
      <c r="B118" s="18" t="s">
        <v>133</v>
      </c>
      <c r="C118" s="14" t="s">
        <v>18</v>
      </c>
      <c r="D118" s="14" t="s">
        <v>200</v>
      </c>
      <c r="E118" s="15">
        <f>(+F118+I118)/30</f>
        <v>333.33</v>
      </c>
      <c r="F118" s="15">
        <f>VLOOKUP($A118,[2]Hoja1!$A$9:$AM$116,3,0)</f>
        <v>9999.9</v>
      </c>
      <c r="G118" s="15">
        <v>0</v>
      </c>
      <c r="H118" s="15">
        <v>0</v>
      </c>
      <c r="I118" s="15">
        <f>VLOOKUP($A118,[2]Hoja1!$A$9:$AM$116,5,0)</f>
        <v>0</v>
      </c>
      <c r="J118" s="15">
        <f>VLOOKUP($A118,[2]Hoja1!$A$9:$AM$116,4,0)</f>
        <v>6603.04</v>
      </c>
      <c r="K118" s="16">
        <f>SUM(F118:J118)</f>
        <v>16602.939999999999</v>
      </c>
      <c r="L118" s="15">
        <f>VLOOKUP($A118,[2]Hoja1!$A$9:$AM$116,26,0)</f>
        <v>2742.78</v>
      </c>
      <c r="M118" s="16">
        <f t="shared" ref="M118" si="39">+K118-L118</f>
        <v>13860.159999999998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161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194</v>
      </c>
      <c r="B121" s="13" t="s">
        <v>162</v>
      </c>
      <c r="C121" s="24" t="s">
        <v>18</v>
      </c>
      <c r="D121" s="14" t="s">
        <v>200</v>
      </c>
      <c r="E121" s="15">
        <f>(+F121+I121)/30</f>
        <v>200</v>
      </c>
      <c r="F121" s="15">
        <f>VLOOKUP($A121,[2]Hoja1!$A$9:$AM$116,3,0)</f>
        <v>6000</v>
      </c>
      <c r="G121" s="15">
        <v>0</v>
      </c>
      <c r="H121" s="15">
        <v>0</v>
      </c>
      <c r="I121" s="15">
        <f>VLOOKUP($A121,[2]Hoja1!$A$9:$AM$116,5,0)</f>
        <v>0</v>
      </c>
      <c r="J121" s="15">
        <f>VLOOKUP($A121,[2]Hoja1!$A$9:$AM$116,4,0)</f>
        <v>2139.6999999999998</v>
      </c>
      <c r="K121" s="16">
        <f t="shared" ref="K121:K122" si="40">SUM(F121:J121)</f>
        <v>8139.7</v>
      </c>
      <c r="L121" s="15">
        <f>VLOOKUP($A121,[2]Hoja1!$A$9:$AM$116,26,0)</f>
        <v>863.58</v>
      </c>
      <c r="M121" s="16">
        <f t="shared" ref="M121:M122" si="41">+K121-L121</f>
        <v>7276.12</v>
      </c>
      <c r="N121" s="17"/>
      <c r="O121" s="17"/>
    </row>
    <row r="122" spans="1:15" s="11" customFormat="1" ht="10.5" customHeight="1" x14ac:dyDescent="0.2">
      <c r="A122" s="30" t="s">
        <v>139</v>
      </c>
      <c r="B122" s="13" t="s">
        <v>172</v>
      </c>
      <c r="C122" s="24" t="s">
        <v>18</v>
      </c>
      <c r="D122" s="14" t="s">
        <v>200</v>
      </c>
      <c r="E122" s="15">
        <f>(+F122+I122)/30</f>
        <v>200</v>
      </c>
      <c r="F122" s="15">
        <f>VLOOKUP($A122,[2]Hoja1!$A$9:$AM$116,3,0)</f>
        <v>6000</v>
      </c>
      <c r="G122" s="15">
        <v>0</v>
      </c>
      <c r="H122" s="15">
        <v>0</v>
      </c>
      <c r="I122" s="15">
        <f>VLOOKUP($A122,[2]Hoja1!$A$9:$AM$116,5,0)</f>
        <v>0</v>
      </c>
      <c r="J122" s="15">
        <f>VLOOKUP($A122,[2]Hoja1!$A$9:$AM$116,4,0)</f>
        <v>2139.6999999999998</v>
      </c>
      <c r="K122" s="16">
        <f t="shared" si="40"/>
        <v>8139.7</v>
      </c>
      <c r="L122" s="15">
        <f>VLOOKUP($A122,[2]Hoja1!$A$9:$AM$116,26,0)</f>
        <v>863.58</v>
      </c>
      <c r="M122" s="16">
        <f t="shared" si="41"/>
        <v>7276.12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122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5">
      <c r="A125" s="23" t="s">
        <v>123</v>
      </c>
      <c r="B125" s="13" t="s">
        <v>124</v>
      </c>
      <c r="C125" s="24" t="s">
        <v>18</v>
      </c>
      <c r="D125" s="24" t="s">
        <v>19</v>
      </c>
      <c r="E125" s="15">
        <v>148.6</v>
      </c>
      <c r="F125" s="15">
        <f>VLOOKUP($A125,[2]Hoja1!$A$9:$AM$116,3,0)</f>
        <v>4458</v>
      </c>
      <c r="G125" s="15">
        <v>0</v>
      </c>
      <c r="H125" s="15">
        <v>0</v>
      </c>
      <c r="I125" s="15">
        <f>VLOOKUP($A125,[2]Hoja1!$A$9:$AM$116,5,0)</f>
        <v>0</v>
      </c>
      <c r="J125" s="15">
        <f>VLOOKUP($A125,[2]Hoja1!$A$9:$AM$116,4,0)</f>
        <v>660</v>
      </c>
      <c r="K125" s="16">
        <f>SUM(F125:J125)</f>
        <v>5118</v>
      </c>
      <c r="L125" s="15">
        <f>VLOOKUP($A125,[2]Hoja1!$A$9:$AM$116,26,0)</f>
        <v>131.68</v>
      </c>
      <c r="M125" s="16">
        <f t="shared" ref="M125" si="42">+K125-L125</f>
        <v>4986.32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125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">
      <c r="A128" s="30" t="s">
        <v>135</v>
      </c>
      <c r="B128" s="25" t="s">
        <v>127</v>
      </c>
      <c r="C128" s="24" t="s">
        <v>18</v>
      </c>
      <c r="D128" s="14" t="s">
        <v>200</v>
      </c>
      <c r="E128" s="15">
        <f>(+F128+I128)/30</f>
        <v>123.22</v>
      </c>
      <c r="F128" s="15">
        <f>VLOOKUP($A128,[2]Hoja1!$A$9:$AM$116,3,0)</f>
        <v>3696.6</v>
      </c>
      <c r="G128" s="15">
        <v>0</v>
      </c>
      <c r="H128" s="15">
        <v>0</v>
      </c>
      <c r="I128" s="15">
        <f>VLOOKUP($A128,[2]Hoja1!$A$9:$AM$116,5,0)</f>
        <v>0</v>
      </c>
      <c r="J128" s="15">
        <f>VLOOKUP($A128,[2]Hoja1!$A$9:$AM$116,4,0)</f>
        <v>594</v>
      </c>
      <c r="K128" s="16">
        <f>SUM(F128:J128)</f>
        <v>4290.6000000000004</v>
      </c>
      <c r="L128" s="15">
        <f>VLOOKUP($A128,[2]Hoja1!$A$9:$AM$116,26,0)</f>
        <v>-128.4</v>
      </c>
      <c r="M128" s="16">
        <f t="shared" ref="M128" si="43">+K128-L128</f>
        <v>4419</v>
      </c>
    </row>
    <row r="129" spans="6:13" x14ac:dyDescent="0.25">
      <c r="K129" s="28"/>
      <c r="L129" s="28"/>
      <c r="M129" s="28"/>
    </row>
    <row r="130" spans="6:13" x14ac:dyDescent="0.25">
      <c r="K130" s="29">
        <f>SUM(K7:K128)</f>
        <v>786175.90999999945</v>
      </c>
      <c r="L130" s="29">
        <f>SUM(L7:L128)</f>
        <v>142568.76000000007</v>
      </c>
      <c r="M130" s="29">
        <f>SUM(M7:M128)</f>
        <v>643607.15000000014</v>
      </c>
    </row>
    <row r="131" spans="6:13" x14ac:dyDescent="0.2">
      <c r="K131" s="37"/>
      <c r="L131" s="36"/>
      <c r="M131" s="36"/>
    </row>
    <row r="134" spans="6:13" ht="17.25" hidden="1" customHeight="1" x14ac:dyDescent="0.25"/>
    <row r="135" spans="6:13" ht="17.25" hidden="1" customHeight="1" x14ac:dyDescent="0.25">
      <c r="F135" s="27">
        <f>SUBTOTAL(109,F7:F134)</f>
        <v>603243.66000000015</v>
      </c>
      <c r="J135" s="27"/>
      <c r="K135" s="27">
        <f>SUBTOTAL(109,K7:K134)</f>
        <v>1572351.8199999989</v>
      </c>
      <c r="L135" s="27">
        <f>SUBTOTAL(109,L7:L134)</f>
        <v>285137.52000000014</v>
      </c>
      <c r="M135" s="27">
        <f>SUBTOTAL(109,M7:M134)</f>
        <v>1287214.3000000003</v>
      </c>
    </row>
    <row r="136" spans="6:13" ht="17.25" hidden="1" customHeight="1" x14ac:dyDescent="0.2">
      <c r="F136" s="27">
        <f>+[1]Hoja1!$C$88</f>
        <v>496744</v>
      </c>
      <c r="K136" s="34">
        <v>776770.53</v>
      </c>
      <c r="L136" s="35">
        <v>137784.6</v>
      </c>
      <c r="M136" s="35">
        <v>638985.93000000005</v>
      </c>
    </row>
    <row r="137" spans="6:13" ht="17.25" hidden="1" customHeight="1" x14ac:dyDescent="0.25">
      <c r="F137" s="27">
        <f>+F135-F136</f>
        <v>106499.66000000015</v>
      </c>
      <c r="K137" s="29">
        <f>+K135-K136</f>
        <v>795581.28999999887</v>
      </c>
      <c r="L137" s="31">
        <f>+L135-L136</f>
        <v>147352.92000000013</v>
      </c>
      <c r="M137" s="31">
        <f>+M135-M136</f>
        <v>648228.37000000023</v>
      </c>
    </row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</sheetData>
  <autoFilter ref="A6:M133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2020-05-26T18:28:54Z</dcterms:modified>
</cp:coreProperties>
</file>