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FEBRERO" sheetId="1" r:id="rId1"/>
  </sheets>
  <externalReferences>
    <externalReference r:id="rId2"/>
    <externalReference r:id="rId3"/>
  </externalReferences>
  <definedNames>
    <definedName name="_xlnm._FilterDatabase" localSheetId="0" hidden="1">FEBRERO!$A$6:$M$132</definedName>
    <definedName name="_xlnm.Print_Area" localSheetId="0">FEBRERO!$A$1:$M$127</definedName>
    <definedName name="_xlnm.Print_Titles" localSheetId="0">FEBRERO!$1:$6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J18" i="1"/>
  <c r="I18" i="1"/>
  <c r="F18" i="1"/>
  <c r="K18" i="1" l="1"/>
  <c r="M18" i="1" s="1"/>
  <c r="L127" i="1"/>
  <c r="L124" i="1"/>
  <c r="L121" i="1"/>
  <c r="L120" i="1"/>
  <c r="L117" i="1"/>
  <c r="L114" i="1"/>
  <c r="L111" i="1"/>
  <c r="L110" i="1"/>
  <c r="L109" i="1"/>
  <c r="L108" i="1"/>
  <c r="L105" i="1"/>
  <c r="L104" i="1"/>
  <c r="L101" i="1"/>
  <c r="L100" i="1"/>
  <c r="L99" i="1"/>
  <c r="L98" i="1"/>
  <c r="L97" i="1"/>
  <c r="L96" i="1"/>
  <c r="L93" i="1"/>
  <c r="L92" i="1"/>
  <c r="L89" i="1"/>
  <c r="L86" i="1"/>
  <c r="L85" i="1"/>
  <c r="L82" i="1"/>
  <c r="L79" i="1"/>
  <c r="L78" i="1"/>
  <c r="L75" i="1"/>
  <c r="L74" i="1"/>
  <c r="L73" i="1"/>
  <c r="L70" i="1"/>
  <c r="L66" i="1"/>
  <c r="L65" i="1"/>
  <c r="L64" i="1"/>
  <c r="L63" i="1"/>
  <c r="L59" i="1"/>
  <c r="L58" i="1"/>
  <c r="L57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29" i="1"/>
  <c r="L26" i="1"/>
  <c r="L25" i="1"/>
  <c r="L22" i="1"/>
  <c r="L21" i="1"/>
  <c r="L15" i="1"/>
  <c r="L14" i="1"/>
  <c r="L13" i="1"/>
  <c r="L12" i="1"/>
  <c r="L11" i="1"/>
  <c r="L10" i="1"/>
  <c r="L9" i="1"/>
  <c r="L8" i="1"/>
  <c r="J127" i="1"/>
  <c r="J124" i="1"/>
  <c r="J121" i="1"/>
  <c r="J120" i="1"/>
  <c r="J117" i="1"/>
  <c r="J114" i="1"/>
  <c r="J111" i="1"/>
  <c r="J110" i="1"/>
  <c r="J109" i="1"/>
  <c r="J108" i="1"/>
  <c r="J105" i="1"/>
  <c r="J104" i="1"/>
  <c r="J101" i="1"/>
  <c r="J100" i="1"/>
  <c r="J99" i="1"/>
  <c r="J98" i="1"/>
  <c r="J97" i="1"/>
  <c r="J96" i="1"/>
  <c r="J93" i="1"/>
  <c r="J92" i="1"/>
  <c r="J89" i="1"/>
  <c r="J86" i="1"/>
  <c r="J85" i="1"/>
  <c r="J82" i="1"/>
  <c r="J79" i="1"/>
  <c r="J78" i="1"/>
  <c r="J75" i="1"/>
  <c r="J74" i="1"/>
  <c r="J73" i="1"/>
  <c r="J70" i="1"/>
  <c r="J66" i="1"/>
  <c r="J65" i="1"/>
  <c r="J64" i="1"/>
  <c r="J63" i="1"/>
  <c r="J59" i="1"/>
  <c r="J58" i="1"/>
  <c r="J57" i="1"/>
  <c r="J56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4" i="1"/>
  <c r="J33" i="1"/>
  <c r="J32" i="1"/>
  <c r="J29" i="1"/>
  <c r="J26" i="1"/>
  <c r="J25" i="1"/>
  <c r="J22" i="1"/>
  <c r="J21" i="1"/>
  <c r="J9" i="1"/>
  <c r="J10" i="1"/>
  <c r="J11" i="1"/>
  <c r="J12" i="1"/>
  <c r="J13" i="1"/>
  <c r="J14" i="1"/>
  <c r="J15" i="1"/>
  <c r="J8" i="1"/>
  <c r="F127" i="1"/>
  <c r="F124" i="1"/>
  <c r="F121" i="1"/>
  <c r="F120" i="1"/>
  <c r="F117" i="1"/>
  <c r="F114" i="1"/>
  <c r="F111" i="1"/>
  <c r="F110" i="1"/>
  <c r="F109" i="1"/>
  <c r="F108" i="1"/>
  <c r="F105" i="1"/>
  <c r="F104" i="1"/>
  <c r="F101" i="1"/>
  <c r="F100" i="1"/>
  <c r="F99" i="1"/>
  <c r="F98" i="1"/>
  <c r="F97" i="1"/>
  <c r="F96" i="1"/>
  <c r="F93" i="1"/>
  <c r="F92" i="1"/>
  <c r="F89" i="1"/>
  <c r="F86" i="1"/>
  <c r="F85" i="1"/>
  <c r="F82" i="1"/>
  <c r="F79" i="1"/>
  <c r="F78" i="1"/>
  <c r="F75" i="1"/>
  <c r="F74" i="1"/>
  <c r="F73" i="1"/>
  <c r="F70" i="1"/>
  <c r="F66" i="1"/>
  <c r="F65" i="1"/>
  <c r="F64" i="1"/>
  <c r="F63" i="1"/>
  <c r="F59" i="1"/>
  <c r="F58" i="1"/>
  <c r="F57" i="1"/>
  <c r="F56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4" i="1"/>
  <c r="F33" i="1"/>
  <c r="F32" i="1"/>
  <c r="F29" i="1"/>
  <c r="F26" i="1"/>
  <c r="F25" i="1"/>
  <c r="F22" i="1"/>
  <c r="F21" i="1"/>
  <c r="F15" i="1"/>
  <c r="F14" i="1"/>
  <c r="F13" i="1"/>
  <c r="F12" i="1"/>
  <c r="F11" i="1"/>
  <c r="F10" i="1"/>
  <c r="F9" i="1"/>
  <c r="I8" i="1"/>
  <c r="F8" i="1"/>
  <c r="L129" i="1" l="1"/>
  <c r="E114" i="1"/>
  <c r="E58" i="1" l="1"/>
  <c r="K114" i="1"/>
  <c r="M114" i="1" s="1"/>
  <c r="K58" i="1"/>
  <c r="M58" i="1" s="1"/>
  <c r="E121" i="1" l="1"/>
  <c r="E120" i="1"/>
  <c r="E110" i="1"/>
  <c r="E109" i="1"/>
  <c r="E101" i="1"/>
  <c r="E93" i="1"/>
  <c r="E75" i="1"/>
  <c r="E74" i="1"/>
  <c r="E66" i="1"/>
  <c r="E65" i="1"/>
  <c r="E59" i="1"/>
  <c r="E56" i="1"/>
  <c r="E52" i="1"/>
  <c r="E51" i="1"/>
  <c r="E48" i="1"/>
  <c r="E47" i="1"/>
  <c r="E34" i="1"/>
  <c r="E15" i="1"/>
  <c r="E14" i="1"/>
  <c r="E12" i="1" l="1"/>
  <c r="E49" i="1"/>
  <c r="E70" i="1"/>
  <c r="E78" i="1"/>
  <c r="E86" i="1"/>
  <c r="E57" i="1"/>
  <c r="E99" i="1"/>
  <c r="E105" i="1"/>
  <c r="E111" i="1"/>
  <c r="E13" i="1"/>
  <c r="E22" i="1"/>
  <c r="E46" i="1"/>
  <c r="E50" i="1"/>
  <c r="E53" i="1"/>
  <c r="E79" i="1"/>
  <c r="E100" i="1"/>
  <c r="E117" i="1"/>
  <c r="E127" i="1"/>
  <c r="K110" i="1"/>
  <c r="K65" i="1"/>
  <c r="K92" i="1"/>
  <c r="K97" i="1"/>
  <c r="K120" i="1"/>
  <c r="K12" i="1"/>
  <c r="K21" i="1"/>
  <c r="K29" i="1"/>
  <c r="K37" i="1"/>
  <c r="K41" i="1"/>
  <c r="K45" i="1"/>
  <c r="K49" i="1"/>
  <c r="K60" i="1"/>
  <c r="K74" i="1"/>
  <c r="K82" i="1"/>
  <c r="K101" i="1"/>
  <c r="K109" i="1"/>
  <c r="K9" i="1"/>
  <c r="K13" i="1"/>
  <c r="K22" i="1"/>
  <c r="K32" i="1"/>
  <c r="K38" i="1"/>
  <c r="K42" i="1"/>
  <c r="K46" i="1"/>
  <c r="K50" i="1"/>
  <c r="K53" i="1"/>
  <c r="K59" i="1"/>
  <c r="K66" i="1"/>
  <c r="K75" i="1"/>
  <c r="K85" i="1"/>
  <c r="K93" i="1"/>
  <c r="K98" i="1"/>
  <c r="K104" i="1"/>
  <c r="K121" i="1"/>
  <c r="K10" i="1"/>
  <c r="K14" i="1"/>
  <c r="K25" i="1"/>
  <c r="K33" i="1"/>
  <c r="K39" i="1"/>
  <c r="K43" i="1"/>
  <c r="K47" i="1"/>
  <c r="K51" i="1"/>
  <c r="K63" i="1"/>
  <c r="K70" i="1"/>
  <c r="K78" i="1"/>
  <c r="K86" i="1"/>
  <c r="K57" i="1"/>
  <c r="K99" i="1"/>
  <c r="K105" i="1"/>
  <c r="K111" i="1"/>
  <c r="K124" i="1"/>
  <c r="K11" i="1"/>
  <c r="K15" i="1"/>
  <c r="K26" i="1"/>
  <c r="K34" i="1"/>
  <c r="K40" i="1"/>
  <c r="K44" i="1"/>
  <c r="K48" i="1"/>
  <c r="K52" i="1"/>
  <c r="K56" i="1"/>
  <c r="K64" i="1"/>
  <c r="K73" i="1"/>
  <c r="K79" i="1"/>
  <c r="K89" i="1"/>
  <c r="K96" i="1"/>
  <c r="K100" i="1"/>
  <c r="K108" i="1"/>
  <c r="K117" i="1"/>
  <c r="K127" i="1"/>
  <c r="M12" i="1" l="1"/>
  <c r="F135" i="1"/>
  <c r="M60" i="1" l="1"/>
  <c r="M117" i="1"/>
  <c r="M120" i="1"/>
  <c r="M121" i="1"/>
  <c r="M70" i="1"/>
  <c r="M75" i="1"/>
  <c r="M78" i="1"/>
  <c r="M105" i="1"/>
  <c r="M111" i="1"/>
  <c r="M110" i="1"/>
  <c r="M109" i="1"/>
  <c r="M79" i="1"/>
  <c r="M57" i="1"/>
  <c r="M99" i="1"/>
  <c r="M100" i="1"/>
  <c r="M101" i="1"/>
  <c r="M65" i="1"/>
  <c r="M74" i="1"/>
  <c r="M59" i="1"/>
  <c r="M66" i="1"/>
  <c r="M38" i="1"/>
  <c r="M63" i="1"/>
  <c r="M64" i="1"/>
  <c r="M73" i="1"/>
  <c r="M82" i="1"/>
  <c r="M85" i="1"/>
  <c r="M86" i="1"/>
  <c r="M89" i="1"/>
  <c r="M92" i="1"/>
  <c r="M93" i="1"/>
  <c r="M96" i="1"/>
  <c r="M97" i="1"/>
  <c r="M98" i="1"/>
  <c r="M104" i="1"/>
  <c r="M108" i="1"/>
  <c r="M124" i="1"/>
  <c r="M127" i="1"/>
  <c r="M13" i="1"/>
  <c r="M21" i="1"/>
  <c r="M29" i="1"/>
  <c r="M42" i="1"/>
  <c r="M45" i="1"/>
  <c r="M49" i="1"/>
  <c r="M53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2" i="1"/>
  <c r="M56" i="1"/>
  <c r="M26" i="1"/>
  <c r="M40" i="1"/>
  <c r="M43" i="1"/>
  <c r="M47" i="1"/>
  <c r="M51" i="1"/>
  <c r="M34" i="1"/>
  <c r="M14" i="1"/>
  <c r="L134" i="1" l="1"/>
  <c r="L136" i="1" s="1"/>
  <c r="M10" i="1"/>
  <c r="K8" i="1"/>
  <c r="K129" i="1" s="1"/>
  <c r="M9" i="1"/>
  <c r="M8" i="1" l="1"/>
  <c r="K134" i="1"/>
  <c r="K136" i="1" s="1"/>
  <c r="F134" i="1"/>
  <c r="F136" i="1" s="1"/>
  <c r="M129" i="1" l="1"/>
  <c r="M134" i="1" s="1"/>
  <c r="M136" i="1" s="1"/>
</calcChain>
</file>

<file path=xl/sharedStrings.xml><?xml version="1.0" encoding="utf-8"?>
<sst xmlns="http://schemas.openxmlformats.org/spreadsheetml/2006/main" count="333" uniqueCount="213">
  <si>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</si>
  <si>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</si>
  <si>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</si>
  <si>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</si>
  <si>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</si>
  <si>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</si>
  <si>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</si>
  <si>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</si>
  <si>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</si>
  <si>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</si>
  <si>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</si>
  <si>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</si>
  <si>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</si>
  <si>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</si>
  <si>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</si>
  <si>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</si>
  <si>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</si>
  <si>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</si>
  <si>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</si>
  <si>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</si>
  <si>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</si>
  <si>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</si>
  <si>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</si>
  <si>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</si>
  <si>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</si>
  <si>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</si>
  <si>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</si>
  <si>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</si>
  <si>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</si>
  <si>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</si>
  <si>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</si>
  <si>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</si>
  <si>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</si>
  <si>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</si>
  <si>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</si>
  <si>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</si>
  <si>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</si>
  <si>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</si>
  <si>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</si>
  <si>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</si>
  <si>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</si>
  <si>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</si>
  <si>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</si>
  <si>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</si>
  <si>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</si>
  <si>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</si>
  <si>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</si>
  <si>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</si>
  <si>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</si>
  <si>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</si>
  <si>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</si>
  <si>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</si>
  <si>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</si>
  <si>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</si>
  <si>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</si>
  <si>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</si>
  <si>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</si>
  <si>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</si>
  <si>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</si>
  <si>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</si>
  <si>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</si>
  <si>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</si>
  <si>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</si>
  <si>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</si>
  <si>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</si>
  <si>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</si>
  <si>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</si>
  <si>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</si>
  <si>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</si>
  <si>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</si>
  <si>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</si>
  <si>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</si>
  <si>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</si>
  <si>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</si>
  <si>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</si>
  <si>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</si>
  <si>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</si>
  <si>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</si>
  <si>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</si>
  <si>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</si>
  <si>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</si>
  <si>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</si>
  <si>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</si>
  <si>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</si>
  <si>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</si>
  <si>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</si>
  <si>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</si>
  <si>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</si>
  <si>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</si>
  <si>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</si>
  <si>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</si>
  <si>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</si>
  <si>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</si>
  <si>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</si>
  <si>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</si>
  <si>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</si>
  <si>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</si>
  <si>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</si>
  <si>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</si>
  <si>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</si>
  <si>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</si>
  <si>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</si>
  <si>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</si>
  <si>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</si>
  <si>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</si>
  <si>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</si>
  <si>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</si>
  <si>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</si>
  <si>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</si>
  <si>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</si>
  <si>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</si>
  <si>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</si>
  <si>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</si>
  <si>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</si>
  <si>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</si>
  <si>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</si>
  <si>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</si>
  <si>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</si>
  <si>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</si>
  <si>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</si>
  <si>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</si>
  <si>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</si>
  <si>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</si>
  <si>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</si>
  <si>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</si>
  <si>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</si>
  <si>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</si>
  <si>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</si>
  <si>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</si>
  <si>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</si>
  <si>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</si>
  <si>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</si>
  <si>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</si>
  <si>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</si>
  <si>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</si>
  <si>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</si>
  <si>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</si>
  <si>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</si>
  <si>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</si>
  <si>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</si>
  <si>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</si>
  <si>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</si>
  <si>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</si>
  <si>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</si>
  <si>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</si>
  <si>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</si>
  <si>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</si>
  <si>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</si>
  <si>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</si>
  <si>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</si>
  <si>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</si>
  <si>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</si>
  <si>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</si>
  <si>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</si>
  <si>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</si>
  <si>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</si>
  <si>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</si>
  <si>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</si>
  <si>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</si>
  <si>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</si>
  <si>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</si>
  <si>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</si>
  <si>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</si>
  <si>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</si>
  <si>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</si>
  <si>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</si>
  <si>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</si>
  <si>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</si>
  <si>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</si>
  <si>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</si>
  <si>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</si>
  <si>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</si>
  <si>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</si>
  <si>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</si>
  <si>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</si>
  <si>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</si>
  <si>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</si>
  <si>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</si>
  <si>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</si>
  <si>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</si>
  <si>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</si>
  <si>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</si>
  <si>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</si>
  <si>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</si>
  <si>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</si>
  <si>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</si>
  <si>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</si>
  <si>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</si>
  <si>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</si>
  <si>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</si>
  <si>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</si>
  <si>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</si>
  <si>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</si>
  <si>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00848</t>
  </si>
  <si>
    <t>00858</t>
  </si>
  <si>
    <t>00839</t>
  </si>
  <si>
    <t>00840</t>
  </si>
  <si>
    <t>00861</t>
  </si>
  <si>
    <t>00862</t>
  </si>
  <si>
    <t>00854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</si>
  <si>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</si>
  <si>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</si>
  <si>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</si>
  <si>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</si>
  <si>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</si>
  <si>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</si>
  <si>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</si>
  <si>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</si>
  <si>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</si>
  <si>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FEBRERO DE 2020</t>
  </si>
  <si>
    <t>Departamento 9115 CDE COORD DE ORG Y CONSERVACION DE ARCHI</t>
  </si>
  <si>
    <t>Encargado de Archivo de Concentracion</t>
  </si>
  <si>
    <t>Abogada-Asistente juridico en proteccion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</si>
</sst>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3" fontId="10" fillId="3" borderId="2" xfId="1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horizontal="center" vertical="center"/>
    </xf>
    <xf numFmtId="40" fontId="11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horizontal="right" vertical="center"/>
    </xf>
    <xf numFmtId="49" fontId="12" fillId="0" borderId="0" xfId="0" applyNumberFormat="1" applyFont="1"/>
    <xf numFmtId="43" fontId="9" fillId="0" borderId="0" xfId="1" applyFont="1" applyAlignment="1">
      <alignment horizontal="right" vertical="center"/>
    </xf>
    <xf numFmtId="0" fontId="12" fillId="0" borderId="0" xfId="3" applyFont="1"/>
    <xf numFmtId="49" fontId="12" fillId="0" borderId="0" xfId="3" applyNumberFormat="1" applyFont="1"/>
    <xf numFmtId="164" fontId="13" fillId="0" borderId="0" xfId="4" applyNumberFormat="1" applyFont="1"/>
    <xf numFmtId="164" fontId="13" fillId="0" borderId="0" xfId="4" applyNumberFormat="1" applyFont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2%20FEBRE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00001</v>
          </cell>
          <cell r="B9" t="str">
            <v>Andrade Padilla Daniel</v>
          </cell>
          <cell r="C9">
            <v>11767.5</v>
          </cell>
          <cell r="D9">
            <v>0</v>
          </cell>
          <cell r="E9">
            <v>0</v>
          </cell>
          <cell r="F9">
            <v>11767.5</v>
          </cell>
          <cell r="G9">
            <v>0</v>
          </cell>
          <cell r="H9">
            <v>1863.48</v>
          </cell>
          <cell r="I9">
            <v>0</v>
          </cell>
          <cell r="J9">
            <v>0</v>
          </cell>
          <cell r="K9">
            <v>0</v>
          </cell>
          <cell r="L9">
            <v>1240</v>
          </cell>
          <cell r="M9">
            <v>1240</v>
          </cell>
          <cell r="N9">
            <v>346.28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87.85</v>
          </cell>
          <cell r="Y9">
            <v>0</v>
          </cell>
          <cell r="Z9">
            <v>3537.61</v>
          </cell>
          <cell r="AA9">
            <v>8229.89</v>
          </cell>
          <cell r="AB9">
            <v>238.1</v>
          </cell>
          <cell r="AC9">
            <v>428.58</v>
          </cell>
          <cell r="AD9">
            <v>833.46</v>
          </cell>
          <cell r="AE9">
            <v>272.12</v>
          </cell>
          <cell r="AF9">
            <v>235.34</v>
          </cell>
          <cell r="AG9">
            <v>10572.92</v>
          </cell>
          <cell r="AH9">
            <v>1500.14</v>
          </cell>
          <cell r="AI9">
            <v>680.28</v>
          </cell>
          <cell r="AJ9">
            <v>136.06</v>
          </cell>
          <cell r="AK9">
            <v>0</v>
          </cell>
          <cell r="AL9">
            <v>13396.86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5187</v>
          </cell>
          <cell r="D10">
            <v>0</v>
          </cell>
          <cell r="E10">
            <v>0</v>
          </cell>
          <cell r="F10">
            <v>5187</v>
          </cell>
          <cell r="G10">
            <v>0</v>
          </cell>
          <cell r="H10">
            <v>0</v>
          </cell>
          <cell r="I10">
            <v>0</v>
          </cell>
          <cell r="J10">
            <v>-320.60000000000002</v>
          </cell>
          <cell r="K10">
            <v>0</v>
          </cell>
          <cell r="L10">
            <v>321.68</v>
          </cell>
          <cell r="M10">
            <v>1.08</v>
          </cell>
          <cell r="N10">
            <v>142.41999999999999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143.5</v>
          </cell>
          <cell r="AA10">
            <v>5043.5</v>
          </cell>
          <cell r="AB10">
            <v>104.96</v>
          </cell>
          <cell r="AC10">
            <v>188.92</v>
          </cell>
          <cell r="AD10">
            <v>636.66</v>
          </cell>
          <cell r="AE10">
            <v>119.94</v>
          </cell>
          <cell r="AF10">
            <v>103.74</v>
          </cell>
          <cell r="AG10">
            <v>4660.5</v>
          </cell>
          <cell r="AH10">
            <v>930.54</v>
          </cell>
          <cell r="AI10">
            <v>299.86</v>
          </cell>
          <cell r="AJ10">
            <v>59.98</v>
          </cell>
          <cell r="AK10">
            <v>0</v>
          </cell>
          <cell r="AL10">
            <v>6174.56</v>
          </cell>
        </row>
        <row r="11">
          <cell r="A11" t="str">
            <v>00005</v>
          </cell>
          <cell r="B11" t="str">
            <v>Contreras García Lucila</v>
          </cell>
          <cell r="C11">
            <v>14409</v>
          </cell>
          <cell r="D11">
            <v>0</v>
          </cell>
          <cell r="E11">
            <v>0</v>
          </cell>
          <cell r="F11">
            <v>14409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1801.32</v>
          </cell>
          <cell r="M11">
            <v>1801.32</v>
          </cell>
          <cell r="N11">
            <v>431.02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2232.34</v>
          </cell>
          <cell r="AA11">
            <v>12176.66</v>
          </cell>
          <cell r="AB11">
            <v>291.54000000000002</v>
          </cell>
          <cell r="AC11">
            <v>524.78</v>
          </cell>
          <cell r="AD11">
            <v>920.48</v>
          </cell>
          <cell r="AE11">
            <v>333.2</v>
          </cell>
          <cell r="AF11">
            <v>288.18</v>
          </cell>
          <cell r="AG11">
            <v>12946.18</v>
          </cell>
          <cell r="AH11">
            <v>1736.8</v>
          </cell>
          <cell r="AI11">
            <v>832.98</v>
          </cell>
          <cell r="AJ11">
            <v>166.6</v>
          </cell>
          <cell r="AK11">
            <v>0</v>
          </cell>
          <cell r="AL11">
            <v>16303.94</v>
          </cell>
        </row>
        <row r="12">
          <cell r="A12" t="str">
            <v>00007</v>
          </cell>
          <cell r="B12" t="str">
            <v>De León Corona Jane Vanessa</v>
          </cell>
          <cell r="C12">
            <v>11767.5</v>
          </cell>
          <cell r="D12">
            <v>0</v>
          </cell>
          <cell r="E12">
            <v>0</v>
          </cell>
          <cell r="F12">
            <v>11767.5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1240</v>
          </cell>
          <cell r="M12">
            <v>1240</v>
          </cell>
          <cell r="N12">
            <v>346.28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1586.28</v>
          </cell>
          <cell r="AA12">
            <v>10181.219999999999</v>
          </cell>
          <cell r="AB12">
            <v>238.1</v>
          </cell>
          <cell r="AC12">
            <v>428.58</v>
          </cell>
          <cell r="AD12">
            <v>833.46</v>
          </cell>
          <cell r="AE12">
            <v>272.12</v>
          </cell>
          <cell r="AF12">
            <v>235.34</v>
          </cell>
          <cell r="AG12">
            <v>10572.92</v>
          </cell>
          <cell r="AH12">
            <v>1500.14</v>
          </cell>
          <cell r="AI12">
            <v>680.28</v>
          </cell>
          <cell r="AJ12">
            <v>136.06</v>
          </cell>
          <cell r="AK12">
            <v>0</v>
          </cell>
          <cell r="AL12">
            <v>13396.86</v>
          </cell>
        </row>
        <row r="13">
          <cell r="A13" t="str">
            <v>00015</v>
          </cell>
          <cell r="B13" t="str">
            <v>López Hueso Tayde Lucina</v>
          </cell>
          <cell r="C13">
            <v>14409</v>
          </cell>
          <cell r="D13">
            <v>0</v>
          </cell>
          <cell r="E13">
            <v>0</v>
          </cell>
          <cell r="F13">
            <v>14409</v>
          </cell>
          <cell r="G13">
            <v>0</v>
          </cell>
          <cell r="H13">
            <v>3722</v>
          </cell>
          <cell r="I13">
            <v>0</v>
          </cell>
          <cell r="J13">
            <v>0</v>
          </cell>
          <cell r="K13">
            <v>0</v>
          </cell>
          <cell r="L13">
            <v>1801.32</v>
          </cell>
          <cell r="M13">
            <v>1801.32</v>
          </cell>
          <cell r="N13">
            <v>431.02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175</v>
          </cell>
          <cell r="Y13">
            <v>0</v>
          </cell>
          <cell r="Z13">
            <v>6129.34</v>
          </cell>
          <cell r="AA13">
            <v>8279.66</v>
          </cell>
          <cell r="AB13">
            <v>291.54000000000002</v>
          </cell>
          <cell r="AC13">
            <v>524.76</v>
          </cell>
          <cell r="AD13">
            <v>920.48</v>
          </cell>
          <cell r="AE13">
            <v>333.18</v>
          </cell>
          <cell r="AF13">
            <v>288.18</v>
          </cell>
          <cell r="AG13">
            <v>12945.94</v>
          </cell>
          <cell r="AH13">
            <v>1736.78</v>
          </cell>
          <cell r="AI13">
            <v>832.96</v>
          </cell>
          <cell r="AJ13">
            <v>166.6</v>
          </cell>
          <cell r="AK13">
            <v>0</v>
          </cell>
          <cell r="AL13">
            <v>16303.64</v>
          </cell>
        </row>
        <row r="14">
          <cell r="A14" t="str">
            <v>00021</v>
          </cell>
          <cell r="B14" t="str">
            <v>Rojas Lopez Miguel Angel</v>
          </cell>
          <cell r="C14">
            <v>7654.26</v>
          </cell>
          <cell r="D14">
            <v>0</v>
          </cell>
          <cell r="E14">
            <v>0</v>
          </cell>
          <cell r="F14">
            <v>7654.26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590.12</v>
          </cell>
          <cell r="M14">
            <v>590.12</v>
          </cell>
          <cell r="N14">
            <v>217.43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1007.55</v>
          </cell>
          <cell r="AA14">
            <v>6646.71</v>
          </cell>
          <cell r="AB14">
            <v>154.88</v>
          </cell>
          <cell r="AC14">
            <v>278.77</v>
          </cell>
          <cell r="AD14">
            <v>706.6</v>
          </cell>
          <cell r="AE14">
            <v>177</v>
          </cell>
          <cell r="AF14">
            <v>153.08000000000001</v>
          </cell>
          <cell r="AG14">
            <v>6877.28</v>
          </cell>
          <cell r="AH14">
            <v>1140.25</v>
          </cell>
          <cell r="AI14">
            <v>442.5</v>
          </cell>
          <cell r="AJ14">
            <v>88.5</v>
          </cell>
          <cell r="AK14">
            <v>0</v>
          </cell>
          <cell r="AL14">
            <v>8878.61</v>
          </cell>
        </row>
        <row r="15">
          <cell r="A15" t="str">
            <v>00023</v>
          </cell>
          <cell r="B15" t="str">
            <v>Santoyo Ramos María Guadalupe</v>
          </cell>
          <cell r="C15">
            <v>7051.5</v>
          </cell>
          <cell r="D15">
            <v>0</v>
          </cell>
          <cell r="E15">
            <v>0</v>
          </cell>
          <cell r="F15">
            <v>7051.5</v>
          </cell>
          <cell r="G15">
            <v>0</v>
          </cell>
          <cell r="H15">
            <v>0</v>
          </cell>
          <cell r="I15">
            <v>0</v>
          </cell>
          <cell r="J15">
            <v>-214.74</v>
          </cell>
          <cell r="K15">
            <v>0</v>
          </cell>
          <cell r="L15">
            <v>524.54</v>
          </cell>
          <cell r="M15">
            <v>309.8</v>
          </cell>
          <cell r="N15">
            <v>194.98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504.78</v>
          </cell>
          <cell r="AA15">
            <v>6546.72</v>
          </cell>
          <cell r="AB15">
            <v>142.68</v>
          </cell>
          <cell r="AC15">
            <v>256.82</v>
          </cell>
          <cell r="AD15">
            <v>678.02</v>
          </cell>
          <cell r="AE15">
            <v>163.06</v>
          </cell>
          <cell r="AF15">
            <v>141.04</v>
          </cell>
          <cell r="AG15">
            <v>6335.54</v>
          </cell>
          <cell r="AH15">
            <v>1077.52</v>
          </cell>
          <cell r="AI15">
            <v>407.64</v>
          </cell>
          <cell r="AJ15">
            <v>81.52</v>
          </cell>
          <cell r="AK15">
            <v>0</v>
          </cell>
          <cell r="AL15">
            <v>8206.32</v>
          </cell>
        </row>
        <row r="16">
          <cell r="A16" t="str">
            <v>00042</v>
          </cell>
          <cell r="B16" t="str">
            <v>Muciño Velazquez Erika Viviana</v>
          </cell>
          <cell r="C16">
            <v>9800.7000000000007</v>
          </cell>
          <cell r="D16">
            <v>0</v>
          </cell>
          <cell r="E16">
            <v>0</v>
          </cell>
          <cell r="F16">
            <v>9800.7000000000007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889.44</v>
          </cell>
          <cell r="M16">
            <v>889.44</v>
          </cell>
          <cell r="N16">
            <v>283.16000000000003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1172.5999999999999</v>
          </cell>
          <cell r="AA16">
            <v>8628.1</v>
          </cell>
          <cell r="AB16">
            <v>198.3</v>
          </cell>
          <cell r="AC16">
            <v>356.94</v>
          </cell>
          <cell r="AD16">
            <v>768.64</v>
          </cell>
          <cell r="AE16">
            <v>226.64</v>
          </cell>
          <cell r="AF16">
            <v>196.02</v>
          </cell>
          <cell r="AG16">
            <v>8805.7800000000007</v>
          </cell>
          <cell r="AH16">
            <v>1323.88</v>
          </cell>
          <cell r="AI16">
            <v>566.58000000000004</v>
          </cell>
          <cell r="AJ16">
            <v>113.32</v>
          </cell>
          <cell r="AK16">
            <v>0</v>
          </cell>
          <cell r="AL16">
            <v>11232.22</v>
          </cell>
        </row>
        <row r="17">
          <cell r="A17" t="str">
            <v>00061</v>
          </cell>
          <cell r="B17" t="str">
            <v>Arreola Castañeda Alberto</v>
          </cell>
          <cell r="C17">
            <v>9999.9</v>
          </cell>
          <cell r="D17">
            <v>3614.72</v>
          </cell>
          <cell r="E17">
            <v>0</v>
          </cell>
          <cell r="F17">
            <v>13614.62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1631.64</v>
          </cell>
          <cell r="M17">
            <v>1631.64</v>
          </cell>
          <cell r="N17">
            <v>406.42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2038.06</v>
          </cell>
          <cell r="AA17">
            <v>11576.56</v>
          </cell>
          <cell r="AB17">
            <v>276.02</v>
          </cell>
          <cell r="AC17">
            <v>496.86</v>
          </cell>
          <cell r="AD17">
            <v>895.24</v>
          </cell>
          <cell r="AE17">
            <v>315.45999999999998</v>
          </cell>
          <cell r="AF17">
            <v>272.3</v>
          </cell>
          <cell r="AG17">
            <v>12257.28</v>
          </cell>
          <cell r="AH17">
            <v>1668.12</v>
          </cell>
          <cell r="AI17">
            <v>788.66</v>
          </cell>
          <cell r="AJ17">
            <v>157.74</v>
          </cell>
          <cell r="AK17">
            <v>0</v>
          </cell>
          <cell r="AL17">
            <v>15459.56</v>
          </cell>
        </row>
        <row r="18">
          <cell r="A18" t="str">
            <v>00067</v>
          </cell>
          <cell r="B18" t="str">
            <v>Flores Diaz Maria De La Luz</v>
          </cell>
          <cell r="C18">
            <v>4245.8999999999996</v>
          </cell>
          <cell r="D18">
            <v>0</v>
          </cell>
          <cell r="E18">
            <v>0</v>
          </cell>
          <cell r="F18">
            <v>4245.8999999999996</v>
          </cell>
          <cell r="G18">
            <v>0</v>
          </cell>
          <cell r="H18">
            <v>0</v>
          </cell>
          <cell r="I18">
            <v>0</v>
          </cell>
          <cell r="J18">
            <v>-377.42</v>
          </cell>
          <cell r="K18">
            <v>-131.26</v>
          </cell>
          <cell r="L18">
            <v>246.16</v>
          </cell>
          <cell r="M18">
            <v>0</v>
          </cell>
          <cell r="N18">
            <v>116.58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-14.68</v>
          </cell>
          <cell r="AA18">
            <v>4260.58</v>
          </cell>
          <cell r="AB18">
            <v>85.9</v>
          </cell>
          <cell r="AC18">
            <v>154.63999999999999</v>
          </cell>
          <cell r="AD18">
            <v>617.6</v>
          </cell>
          <cell r="AE18">
            <v>98.18</v>
          </cell>
          <cell r="AF18">
            <v>84.92</v>
          </cell>
          <cell r="AG18">
            <v>3814.86</v>
          </cell>
          <cell r="AH18">
            <v>858.14</v>
          </cell>
          <cell r="AI18">
            <v>245.46</v>
          </cell>
          <cell r="AJ18">
            <v>49.1</v>
          </cell>
          <cell r="AK18">
            <v>0</v>
          </cell>
          <cell r="AL18">
            <v>5150.66</v>
          </cell>
        </row>
        <row r="19">
          <cell r="A19" t="str">
            <v>00071</v>
          </cell>
          <cell r="B19" t="str">
            <v>Huerta Gomez Elizabeth</v>
          </cell>
          <cell r="C19">
            <v>13087.5</v>
          </cell>
          <cell r="D19">
            <v>0</v>
          </cell>
          <cell r="E19">
            <v>0</v>
          </cell>
          <cell r="F19">
            <v>13087.5</v>
          </cell>
          <cell r="G19">
            <v>0</v>
          </cell>
          <cell r="H19">
            <v>0</v>
          </cell>
          <cell r="I19">
            <v>3671.12</v>
          </cell>
          <cell r="J19">
            <v>0</v>
          </cell>
          <cell r="K19">
            <v>0</v>
          </cell>
          <cell r="L19">
            <v>1519.06</v>
          </cell>
          <cell r="M19">
            <v>1519.06</v>
          </cell>
          <cell r="N19">
            <v>388.64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55</v>
          </cell>
          <cell r="Y19">
            <v>0</v>
          </cell>
          <cell r="Z19">
            <v>5633.82</v>
          </cell>
          <cell r="AA19">
            <v>7453.68</v>
          </cell>
          <cell r="AB19">
            <v>264.8</v>
          </cell>
          <cell r="AC19">
            <v>476.64</v>
          </cell>
          <cell r="AD19">
            <v>876.94</v>
          </cell>
          <cell r="AE19">
            <v>302.64</v>
          </cell>
          <cell r="AF19">
            <v>261.76</v>
          </cell>
          <cell r="AG19">
            <v>11758.84</v>
          </cell>
          <cell r="AH19">
            <v>1618.38</v>
          </cell>
          <cell r="AI19">
            <v>756.58</v>
          </cell>
          <cell r="AJ19">
            <v>151.32</v>
          </cell>
          <cell r="AK19">
            <v>0</v>
          </cell>
          <cell r="AL19">
            <v>14849.52</v>
          </cell>
        </row>
        <row r="20">
          <cell r="A20" t="str">
            <v>00080</v>
          </cell>
          <cell r="B20" t="str">
            <v>Romero Romero Ingrid</v>
          </cell>
          <cell r="C20">
            <v>15504</v>
          </cell>
          <cell r="D20">
            <v>0</v>
          </cell>
          <cell r="E20">
            <v>0</v>
          </cell>
          <cell r="F20">
            <v>15504</v>
          </cell>
          <cell r="G20">
            <v>0</v>
          </cell>
          <cell r="H20">
            <v>3364.21</v>
          </cell>
          <cell r="I20">
            <v>0</v>
          </cell>
          <cell r="J20">
            <v>0</v>
          </cell>
          <cell r="K20">
            <v>0</v>
          </cell>
          <cell r="L20">
            <v>2035.22</v>
          </cell>
          <cell r="M20">
            <v>2035.22</v>
          </cell>
          <cell r="N20">
            <v>466.16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175</v>
          </cell>
          <cell r="Y20">
            <v>0</v>
          </cell>
          <cell r="Z20">
            <v>6040.59</v>
          </cell>
          <cell r="AA20">
            <v>9463.41</v>
          </cell>
          <cell r="AB20">
            <v>313.7</v>
          </cell>
          <cell r="AC20">
            <v>564.66</v>
          </cell>
          <cell r="AD20">
            <v>956.58</v>
          </cell>
          <cell r="AE20">
            <v>358.52</v>
          </cell>
          <cell r="AF20">
            <v>310.08</v>
          </cell>
          <cell r="AG20">
            <v>13929.98</v>
          </cell>
          <cell r="AH20">
            <v>1834.94</v>
          </cell>
          <cell r="AI20">
            <v>896.28</v>
          </cell>
          <cell r="AJ20">
            <v>179.26</v>
          </cell>
          <cell r="AK20">
            <v>0</v>
          </cell>
          <cell r="AL20">
            <v>17509.060000000001</v>
          </cell>
        </row>
        <row r="21">
          <cell r="A21" t="str">
            <v>00091</v>
          </cell>
          <cell r="B21" t="str">
            <v>Gonzalez Hernandez Javier</v>
          </cell>
          <cell r="C21">
            <v>3696.6</v>
          </cell>
          <cell r="D21">
            <v>0</v>
          </cell>
          <cell r="E21">
            <v>0</v>
          </cell>
          <cell r="F21">
            <v>3696.6</v>
          </cell>
          <cell r="G21">
            <v>0</v>
          </cell>
          <cell r="H21">
            <v>0</v>
          </cell>
          <cell r="I21">
            <v>0</v>
          </cell>
          <cell r="J21">
            <v>-377.42</v>
          </cell>
          <cell r="K21">
            <v>-166.42</v>
          </cell>
          <cell r="L21">
            <v>211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-166.42</v>
          </cell>
          <cell r="AA21">
            <v>3863.02</v>
          </cell>
          <cell r="AB21">
            <v>101.5</v>
          </cell>
          <cell r="AC21">
            <v>182.72</v>
          </cell>
          <cell r="AD21">
            <v>633.20000000000005</v>
          </cell>
          <cell r="AE21">
            <v>85.48</v>
          </cell>
          <cell r="AF21">
            <v>73.94</v>
          </cell>
          <cell r="AG21">
            <v>3321.4</v>
          </cell>
          <cell r="AH21">
            <v>917.42</v>
          </cell>
          <cell r="AI21">
            <v>213.7</v>
          </cell>
          <cell r="AJ21">
            <v>42.74</v>
          </cell>
          <cell r="AK21">
            <v>0</v>
          </cell>
          <cell r="AL21">
            <v>4654.68</v>
          </cell>
        </row>
        <row r="22">
          <cell r="A22" t="str">
            <v>00093</v>
          </cell>
          <cell r="B22" t="str">
            <v>Hernandez Virgen Veronica</v>
          </cell>
          <cell r="C22">
            <v>9168</v>
          </cell>
          <cell r="D22">
            <v>0</v>
          </cell>
          <cell r="E22">
            <v>0</v>
          </cell>
          <cell r="F22">
            <v>9168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788.22</v>
          </cell>
          <cell r="M22">
            <v>788.22</v>
          </cell>
          <cell r="N22">
            <v>262.83999999999997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1051.06</v>
          </cell>
          <cell r="AA22">
            <v>8116.94</v>
          </cell>
          <cell r="AB22">
            <v>185.5</v>
          </cell>
          <cell r="AC22">
            <v>333.9</v>
          </cell>
          <cell r="AD22">
            <v>747.78</v>
          </cell>
          <cell r="AE22">
            <v>212</v>
          </cell>
          <cell r="AF22">
            <v>183.36</v>
          </cell>
          <cell r="AG22">
            <v>8237.18</v>
          </cell>
          <cell r="AH22">
            <v>1267.18</v>
          </cell>
          <cell r="AI22">
            <v>530</v>
          </cell>
          <cell r="AJ22">
            <v>106</v>
          </cell>
          <cell r="AK22">
            <v>0</v>
          </cell>
          <cell r="AL22">
            <v>10535.72</v>
          </cell>
        </row>
        <row r="23">
          <cell r="A23" t="str">
            <v>00096</v>
          </cell>
          <cell r="B23" t="str">
            <v>Sanchez Sanchez Micaela</v>
          </cell>
          <cell r="C23">
            <v>3696.6</v>
          </cell>
          <cell r="D23">
            <v>0</v>
          </cell>
          <cell r="E23">
            <v>0</v>
          </cell>
          <cell r="F23">
            <v>3696.6</v>
          </cell>
          <cell r="G23">
            <v>0</v>
          </cell>
          <cell r="H23">
            <v>0</v>
          </cell>
          <cell r="I23">
            <v>0</v>
          </cell>
          <cell r="J23">
            <v>-377.42</v>
          </cell>
          <cell r="K23">
            <v>-166.42</v>
          </cell>
          <cell r="L23">
            <v>211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-166.42</v>
          </cell>
          <cell r="AA23">
            <v>3863.02</v>
          </cell>
          <cell r="AB23">
            <v>101.5</v>
          </cell>
          <cell r="AC23">
            <v>182.72</v>
          </cell>
          <cell r="AD23">
            <v>633.20000000000005</v>
          </cell>
          <cell r="AE23">
            <v>85.48</v>
          </cell>
          <cell r="AF23">
            <v>73.94</v>
          </cell>
          <cell r="AG23">
            <v>3321.4</v>
          </cell>
          <cell r="AH23">
            <v>917.42</v>
          </cell>
          <cell r="AI23">
            <v>213.7</v>
          </cell>
          <cell r="AJ23">
            <v>42.74</v>
          </cell>
          <cell r="AK23">
            <v>0</v>
          </cell>
          <cell r="AL23">
            <v>4654.68</v>
          </cell>
        </row>
        <row r="24">
          <cell r="A24" t="str">
            <v>00113</v>
          </cell>
          <cell r="B24" t="str">
            <v>Hernandez Murillo Jose Adrian</v>
          </cell>
          <cell r="C24">
            <v>11767.5</v>
          </cell>
          <cell r="D24">
            <v>1040</v>
          </cell>
          <cell r="E24">
            <v>0</v>
          </cell>
          <cell r="F24">
            <v>12807.5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1459.24</v>
          </cell>
          <cell r="M24">
            <v>1459.24</v>
          </cell>
          <cell r="N24">
            <v>374.68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1833.92</v>
          </cell>
          <cell r="AA24">
            <v>10973.58</v>
          </cell>
          <cell r="AB24">
            <v>256</v>
          </cell>
          <cell r="AC24">
            <v>460.8</v>
          </cell>
          <cell r="AD24">
            <v>862.6</v>
          </cell>
          <cell r="AE24">
            <v>292.58</v>
          </cell>
          <cell r="AF24">
            <v>256.14</v>
          </cell>
          <cell r="AG24">
            <v>11367.88</v>
          </cell>
          <cell r="AH24">
            <v>1579.4</v>
          </cell>
          <cell r="AI24">
            <v>731.44</v>
          </cell>
          <cell r="AJ24">
            <v>146.28</v>
          </cell>
          <cell r="AK24">
            <v>0</v>
          </cell>
          <cell r="AL24">
            <v>14373.72</v>
          </cell>
        </row>
        <row r="25">
          <cell r="A25" t="str">
            <v>00118</v>
          </cell>
          <cell r="B25" t="str">
            <v>Ramirez Gallegos Lorena</v>
          </cell>
          <cell r="C25">
            <v>8550</v>
          </cell>
          <cell r="D25">
            <v>0</v>
          </cell>
          <cell r="E25">
            <v>0</v>
          </cell>
          <cell r="F25">
            <v>8550</v>
          </cell>
          <cell r="G25">
            <v>0</v>
          </cell>
          <cell r="H25">
            <v>0</v>
          </cell>
          <cell r="I25">
            <v>2337.4299999999998</v>
          </cell>
          <cell r="J25">
            <v>0</v>
          </cell>
          <cell r="K25">
            <v>0</v>
          </cell>
          <cell r="L25">
            <v>689.34</v>
          </cell>
          <cell r="M25">
            <v>689.34</v>
          </cell>
          <cell r="N25">
            <v>243.06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3269.83</v>
          </cell>
          <cell r="AA25">
            <v>5280.17</v>
          </cell>
          <cell r="AB25">
            <v>173</v>
          </cell>
          <cell r="AC25">
            <v>311.39999999999998</v>
          </cell>
          <cell r="AD25">
            <v>727.44</v>
          </cell>
          <cell r="AE25">
            <v>197.72</v>
          </cell>
          <cell r="AF25">
            <v>171</v>
          </cell>
          <cell r="AG25">
            <v>7682.1</v>
          </cell>
          <cell r="AH25">
            <v>1211.8399999999999</v>
          </cell>
          <cell r="AI25">
            <v>494.28</v>
          </cell>
          <cell r="AJ25">
            <v>98.86</v>
          </cell>
          <cell r="AK25">
            <v>0</v>
          </cell>
          <cell r="AL25">
            <v>9855.7999999999993</v>
          </cell>
        </row>
        <row r="26">
          <cell r="A26" t="str">
            <v>00156</v>
          </cell>
          <cell r="B26" t="str">
            <v>Carrillo Carrillo Sandra Luz</v>
          </cell>
          <cell r="C26">
            <v>7918.2</v>
          </cell>
          <cell r="D26">
            <v>0</v>
          </cell>
          <cell r="E26">
            <v>0</v>
          </cell>
          <cell r="F26">
            <v>7918.2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618.84</v>
          </cell>
          <cell r="M26">
            <v>618.84</v>
          </cell>
          <cell r="N26">
            <v>222.78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841.62</v>
          </cell>
          <cell r="AA26">
            <v>7076.58</v>
          </cell>
          <cell r="AB26">
            <v>160.22</v>
          </cell>
          <cell r="AC26">
            <v>288.38</v>
          </cell>
          <cell r="AD26">
            <v>706.6</v>
          </cell>
          <cell r="AE26">
            <v>183.1</v>
          </cell>
          <cell r="AF26">
            <v>158.36000000000001</v>
          </cell>
          <cell r="AG26">
            <v>7114.42</v>
          </cell>
          <cell r="AH26">
            <v>1155.2</v>
          </cell>
          <cell r="AI26">
            <v>457.76</v>
          </cell>
          <cell r="AJ26">
            <v>91.56</v>
          </cell>
          <cell r="AK26">
            <v>0</v>
          </cell>
          <cell r="AL26">
            <v>9160.4</v>
          </cell>
        </row>
        <row r="27">
          <cell r="A27" t="str">
            <v>00158</v>
          </cell>
          <cell r="B27" t="str">
            <v>Melendez Quezada Owen Mario</v>
          </cell>
          <cell r="C27">
            <v>9168</v>
          </cell>
          <cell r="D27">
            <v>0</v>
          </cell>
          <cell r="E27">
            <v>0</v>
          </cell>
          <cell r="F27">
            <v>9168</v>
          </cell>
          <cell r="G27">
            <v>0</v>
          </cell>
          <cell r="H27">
            <v>936.71</v>
          </cell>
          <cell r="I27">
            <v>0</v>
          </cell>
          <cell r="J27">
            <v>0</v>
          </cell>
          <cell r="K27">
            <v>0</v>
          </cell>
          <cell r="L27">
            <v>788.22</v>
          </cell>
          <cell r="M27">
            <v>788.22</v>
          </cell>
          <cell r="N27">
            <v>262.89999999999998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17.77</v>
          </cell>
          <cell r="Y27">
            <v>0</v>
          </cell>
          <cell r="Z27">
            <v>2005.6</v>
          </cell>
          <cell r="AA27">
            <v>7162.4</v>
          </cell>
          <cell r="AB27">
            <v>185.5</v>
          </cell>
          <cell r="AC27">
            <v>333.9</v>
          </cell>
          <cell r="AD27">
            <v>747.78</v>
          </cell>
          <cell r="AE27">
            <v>212</v>
          </cell>
          <cell r="AF27">
            <v>183.36</v>
          </cell>
          <cell r="AG27">
            <v>8237.2999999999993</v>
          </cell>
          <cell r="AH27">
            <v>1267.18</v>
          </cell>
          <cell r="AI27">
            <v>530</v>
          </cell>
          <cell r="AJ27">
            <v>106</v>
          </cell>
          <cell r="AK27">
            <v>0</v>
          </cell>
          <cell r="AL27">
            <v>10535.84</v>
          </cell>
        </row>
        <row r="28">
          <cell r="A28" t="str">
            <v>00164</v>
          </cell>
          <cell r="B28" t="str">
            <v>Rodriguez Rodriguez Jose Luis</v>
          </cell>
          <cell r="C28">
            <v>4723.5</v>
          </cell>
          <cell r="D28">
            <v>0</v>
          </cell>
          <cell r="E28">
            <v>0</v>
          </cell>
          <cell r="F28">
            <v>4723.5</v>
          </cell>
          <cell r="G28">
            <v>0</v>
          </cell>
          <cell r="H28">
            <v>0</v>
          </cell>
          <cell r="I28">
            <v>0</v>
          </cell>
          <cell r="J28">
            <v>-320.60000000000002</v>
          </cell>
          <cell r="K28">
            <v>-43.86</v>
          </cell>
          <cell r="L28">
            <v>276.72000000000003</v>
          </cell>
          <cell r="M28">
            <v>0</v>
          </cell>
          <cell r="N28">
            <v>129.69999999999999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85.84</v>
          </cell>
          <cell r="AA28">
            <v>4637.66</v>
          </cell>
          <cell r="AB28">
            <v>95.56</v>
          </cell>
          <cell r="AC28">
            <v>172</v>
          </cell>
          <cell r="AD28">
            <v>627.26</v>
          </cell>
          <cell r="AE28">
            <v>109.22</v>
          </cell>
          <cell r="AF28">
            <v>94.46</v>
          </cell>
          <cell r="AG28">
            <v>4243.42</v>
          </cell>
          <cell r="AH28">
            <v>894.82</v>
          </cell>
          <cell r="AI28">
            <v>273.02</v>
          </cell>
          <cell r="AJ28">
            <v>54.6</v>
          </cell>
          <cell r="AK28">
            <v>0</v>
          </cell>
          <cell r="AL28">
            <v>5669.54</v>
          </cell>
        </row>
        <row r="29">
          <cell r="A29" t="str">
            <v>00165</v>
          </cell>
          <cell r="B29" t="str">
            <v>Gomez Dueñas Roselia</v>
          </cell>
          <cell r="C29">
            <v>5187</v>
          </cell>
          <cell r="D29">
            <v>0</v>
          </cell>
          <cell r="E29">
            <v>0</v>
          </cell>
          <cell r="F29">
            <v>5187</v>
          </cell>
          <cell r="G29">
            <v>0</v>
          </cell>
          <cell r="H29">
            <v>0</v>
          </cell>
          <cell r="I29">
            <v>1761.69</v>
          </cell>
          <cell r="J29">
            <v>-320.60000000000002</v>
          </cell>
          <cell r="K29">
            <v>0</v>
          </cell>
          <cell r="L29">
            <v>321.68</v>
          </cell>
          <cell r="M29">
            <v>1.08</v>
          </cell>
          <cell r="N29">
            <v>142.41999999999999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1905.19</v>
          </cell>
          <cell r="AA29">
            <v>3281.81</v>
          </cell>
          <cell r="AB29">
            <v>104.96</v>
          </cell>
          <cell r="AC29">
            <v>188.92</v>
          </cell>
          <cell r="AD29">
            <v>636.66</v>
          </cell>
          <cell r="AE29">
            <v>119.94</v>
          </cell>
          <cell r="AF29">
            <v>103.74</v>
          </cell>
          <cell r="AG29">
            <v>4660.5</v>
          </cell>
          <cell r="AH29">
            <v>930.54</v>
          </cell>
          <cell r="AI29">
            <v>299.86</v>
          </cell>
          <cell r="AJ29">
            <v>59.98</v>
          </cell>
          <cell r="AK29">
            <v>0</v>
          </cell>
          <cell r="AL29">
            <v>6174.56</v>
          </cell>
        </row>
        <row r="30">
          <cell r="A30" t="str">
            <v>00169</v>
          </cell>
          <cell r="B30" t="str">
            <v>Tovar Lopez Rogelio</v>
          </cell>
          <cell r="C30">
            <v>15750</v>
          </cell>
          <cell r="D30">
            <v>0</v>
          </cell>
          <cell r="E30">
            <v>0</v>
          </cell>
          <cell r="F30">
            <v>15750</v>
          </cell>
          <cell r="G30">
            <v>0</v>
          </cell>
          <cell r="H30">
            <v>1714.4</v>
          </cell>
          <cell r="I30">
            <v>0</v>
          </cell>
          <cell r="J30">
            <v>0</v>
          </cell>
          <cell r="K30">
            <v>0</v>
          </cell>
          <cell r="L30">
            <v>2087.7600000000002</v>
          </cell>
          <cell r="M30">
            <v>2087.7600000000002</v>
          </cell>
          <cell r="N30">
            <v>474.04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4276.2</v>
          </cell>
          <cell r="AA30">
            <v>11473.8</v>
          </cell>
          <cell r="AB30">
            <v>318.68</v>
          </cell>
          <cell r="AC30">
            <v>573.64</v>
          </cell>
          <cell r="AD30">
            <v>964.7</v>
          </cell>
          <cell r="AE30">
            <v>364.22</v>
          </cell>
          <cell r="AF30">
            <v>315</v>
          </cell>
          <cell r="AG30">
            <v>14151.42</v>
          </cell>
          <cell r="AH30">
            <v>1857.02</v>
          </cell>
          <cell r="AI30">
            <v>910.52</v>
          </cell>
          <cell r="AJ30">
            <v>182.1</v>
          </cell>
          <cell r="AK30">
            <v>0</v>
          </cell>
          <cell r="AL30">
            <v>17780.28</v>
          </cell>
        </row>
        <row r="31">
          <cell r="A31" t="str">
            <v>00187</v>
          </cell>
          <cell r="B31" t="str">
            <v>Gallegos Negrete Rosa Elena</v>
          </cell>
          <cell r="C31">
            <v>6660</v>
          </cell>
          <cell r="D31">
            <v>0</v>
          </cell>
          <cell r="E31">
            <v>0</v>
          </cell>
          <cell r="F31">
            <v>6660</v>
          </cell>
          <cell r="G31">
            <v>0</v>
          </cell>
          <cell r="H31">
            <v>0</v>
          </cell>
          <cell r="I31">
            <v>0</v>
          </cell>
          <cell r="J31">
            <v>-250.2</v>
          </cell>
          <cell r="K31">
            <v>0</v>
          </cell>
          <cell r="L31">
            <v>481.94</v>
          </cell>
          <cell r="M31">
            <v>231.74</v>
          </cell>
          <cell r="N31">
            <v>182.86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414.6</v>
          </cell>
          <cell r="AA31">
            <v>6245.4</v>
          </cell>
          <cell r="AB31">
            <v>134.74</v>
          </cell>
          <cell r="AC31">
            <v>242.54</v>
          </cell>
          <cell r="AD31">
            <v>666.44</v>
          </cell>
          <cell r="AE31">
            <v>154</v>
          </cell>
          <cell r="AF31">
            <v>133.19999999999999</v>
          </cell>
          <cell r="AG31">
            <v>5983.48</v>
          </cell>
          <cell r="AH31">
            <v>1043.72</v>
          </cell>
          <cell r="AI31">
            <v>384.98</v>
          </cell>
          <cell r="AJ31">
            <v>77</v>
          </cell>
          <cell r="AK31">
            <v>0</v>
          </cell>
          <cell r="AL31">
            <v>7776.38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7918.2</v>
          </cell>
          <cell r="D32">
            <v>0</v>
          </cell>
          <cell r="E32">
            <v>0</v>
          </cell>
          <cell r="F32">
            <v>7918.2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618.84</v>
          </cell>
          <cell r="M32">
            <v>618.84</v>
          </cell>
          <cell r="N32">
            <v>222.74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841.58</v>
          </cell>
          <cell r="AA32">
            <v>7076.62</v>
          </cell>
          <cell r="AB32">
            <v>160.19999999999999</v>
          </cell>
          <cell r="AC32">
            <v>288.36</v>
          </cell>
          <cell r="AD32">
            <v>706.58</v>
          </cell>
          <cell r="AE32">
            <v>183.08</v>
          </cell>
          <cell r="AF32">
            <v>158.36000000000001</v>
          </cell>
          <cell r="AG32">
            <v>7113.74</v>
          </cell>
          <cell r="AH32">
            <v>1155.1400000000001</v>
          </cell>
          <cell r="AI32">
            <v>457.72</v>
          </cell>
          <cell r="AJ32">
            <v>91.54</v>
          </cell>
          <cell r="AK32">
            <v>0</v>
          </cell>
          <cell r="AL32">
            <v>9159.58</v>
          </cell>
        </row>
        <row r="33">
          <cell r="A33" t="str">
            <v>00199</v>
          </cell>
          <cell r="B33" t="str">
            <v>Meza Arana Mayra Gisela</v>
          </cell>
          <cell r="C33">
            <v>10446</v>
          </cell>
          <cell r="D33">
            <v>0</v>
          </cell>
          <cell r="E33">
            <v>0</v>
          </cell>
          <cell r="F33">
            <v>10446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1003.2</v>
          </cell>
          <cell r="M33">
            <v>1003.2</v>
          </cell>
          <cell r="N33">
            <v>303.89999999999998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1307.0999999999999</v>
          </cell>
          <cell r="AA33">
            <v>9138.9</v>
          </cell>
          <cell r="AB33">
            <v>211.36</v>
          </cell>
          <cell r="AC33">
            <v>380.44</v>
          </cell>
          <cell r="AD33">
            <v>789.9</v>
          </cell>
          <cell r="AE33">
            <v>241.56</v>
          </cell>
          <cell r="AF33">
            <v>208.92</v>
          </cell>
          <cell r="AG33">
            <v>9385.58</v>
          </cell>
          <cell r="AH33">
            <v>1381.7</v>
          </cell>
          <cell r="AI33">
            <v>603.88</v>
          </cell>
          <cell r="AJ33">
            <v>120.78</v>
          </cell>
          <cell r="AK33">
            <v>0</v>
          </cell>
          <cell r="AL33">
            <v>11942.42</v>
          </cell>
        </row>
        <row r="34">
          <cell r="A34" t="str">
            <v>00202</v>
          </cell>
          <cell r="B34" t="str">
            <v>Arciniega Oropeza Alejandra Paola</v>
          </cell>
          <cell r="C34">
            <v>9168</v>
          </cell>
          <cell r="D34">
            <v>0</v>
          </cell>
          <cell r="E34">
            <v>0</v>
          </cell>
          <cell r="F34">
            <v>9168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788.22</v>
          </cell>
          <cell r="M34">
            <v>788.22</v>
          </cell>
          <cell r="N34">
            <v>262.83999999999997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1051.06</v>
          </cell>
          <cell r="AA34">
            <v>8116.94</v>
          </cell>
          <cell r="AB34">
            <v>185.5</v>
          </cell>
          <cell r="AC34">
            <v>333.9</v>
          </cell>
          <cell r="AD34">
            <v>747.78</v>
          </cell>
          <cell r="AE34">
            <v>212</v>
          </cell>
          <cell r="AF34">
            <v>183.36</v>
          </cell>
          <cell r="AG34">
            <v>8237.18</v>
          </cell>
          <cell r="AH34">
            <v>1267.18</v>
          </cell>
          <cell r="AI34">
            <v>530</v>
          </cell>
          <cell r="AJ34">
            <v>106</v>
          </cell>
          <cell r="AK34">
            <v>0</v>
          </cell>
          <cell r="AL34">
            <v>10535.72</v>
          </cell>
        </row>
        <row r="35">
          <cell r="A35" t="str">
            <v>00216</v>
          </cell>
          <cell r="B35" t="str">
            <v>Decena Hernandez Lizette</v>
          </cell>
          <cell r="C35">
            <v>10446</v>
          </cell>
          <cell r="D35">
            <v>0</v>
          </cell>
          <cell r="E35">
            <v>0</v>
          </cell>
          <cell r="F35">
            <v>10446</v>
          </cell>
          <cell r="G35">
            <v>0</v>
          </cell>
          <cell r="H35">
            <v>0</v>
          </cell>
          <cell r="I35">
            <v>3557.2</v>
          </cell>
          <cell r="J35">
            <v>0</v>
          </cell>
          <cell r="K35">
            <v>0</v>
          </cell>
          <cell r="L35">
            <v>1003.2</v>
          </cell>
          <cell r="M35">
            <v>1003.2</v>
          </cell>
          <cell r="N35">
            <v>303.86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106.05</v>
          </cell>
          <cell r="Y35">
            <v>0</v>
          </cell>
          <cell r="Z35">
            <v>4970.3100000000004</v>
          </cell>
          <cell r="AA35">
            <v>5475.69</v>
          </cell>
          <cell r="AB35">
            <v>211.36</v>
          </cell>
          <cell r="AC35">
            <v>380.44</v>
          </cell>
          <cell r="AD35">
            <v>789.9</v>
          </cell>
          <cell r="AE35">
            <v>241.54</v>
          </cell>
          <cell r="AF35">
            <v>208.92</v>
          </cell>
          <cell r="AG35">
            <v>9385.24</v>
          </cell>
          <cell r="AH35">
            <v>1381.7</v>
          </cell>
          <cell r="AI35">
            <v>603.86</v>
          </cell>
          <cell r="AJ35">
            <v>120.78</v>
          </cell>
          <cell r="AK35">
            <v>0</v>
          </cell>
          <cell r="AL35">
            <v>11942.04</v>
          </cell>
        </row>
        <row r="36">
          <cell r="A36" t="str">
            <v>00276</v>
          </cell>
          <cell r="B36" t="str">
            <v>Mata Avila Jesus</v>
          </cell>
          <cell r="C36">
            <v>10275</v>
          </cell>
          <cell r="D36">
            <v>0</v>
          </cell>
          <cell r="E36">
            <v>0</v>
          </cell>
          <cell r="F36">
            <v>10275</v>
          </cell>
          <cell r="G36">
            <v>0</v>
          </cell>
          <cell r="H36">
            <v>1214.99</v>
          </cell>
          <cell r="I36">
            <v>0</v>
          </cell>
          <cell r="J36">
            <v>0</v>
          </cell>
          <cell r="K36">
            <v>0</v>
          </cell>
          <cell r="L36">
            <v>972.56</v>
          </cell>
          <cell r="M36">
            <v>972.56</v>
          </cell>
          <cell r="N36">
            <v>298.42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51.71</v>
          </cell>
          <cell r="Y36">
            <v>0</v>
          </cell>
          <cell r="Z36">
            <v>2537.6799999999998</v>
          </cell>
          <cell r="AA36">
            <v>7737.32</v>
          </cell>
          <cell r="AB36">
            <v>207.9</v>
          </cell>
          <cell r="AC36">
            <v>374.22</v>
          </cell>
          <cell r="AD36">
            <v>784.26</v>
          </cell>
          <cell r="AE36">
            <v>237.6</v>
          </cell>
          <cell r="AF36">
            <v>205.5</v>
          </cell>
          <cell r="AG36">
            <v>9231.94</v>
          </cell>
          <cell r="AH36">
            <v>1366.38</v>
          </cell>
          <cell r="AI36">
            <v>594</v>
          </cell>
          <cell r="AJ36">
            <v>118.8</v>
          </cell>
          <cell r="AK36">
            <v>0</v>
          </cell>
          <cell r="AL36">
            <v>11754.22</v>
          </cell>
        </row>
        <row r="37">
          <cell r="A37" t="str">
            <v>00279</v>
          </cell>
          <cell r="B37" t="str">
            <v>Bravo Garcia Andrea Nallely</v>
          </cell>
          <cell r="C37">
            <v>4458</v>
          </cell>
          <cell r="D37">
            <v>660</v>
          </cell>
          <cell r="E37">
            <v>0</v>
          </cell>
          <cell r="F37">
            <v>5118</v>
          </cell>
          <cell r="G37">
            <v>0</v>
          </cell>
          <cell r="H37">
            <v>0</v>
          </cell>
          <cell r="I37">
            <v>0</v>
          </cell>
          <cell r="J37">
            <v>-320.60000000000002</v>
          </cell>
          <cell r="K37">
            <v>-6.42</v>
          </cell>
          <cell r="L37">
            <v>314.18</v>
          </cell>
          <cell r="M37">
            <v>0</v>
          </cell>
          <cell r="N37">
            <v>122.4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115.98</v>
          </cell>
          <cell r="AA37">
            <v>5002.0200000000004</v>
          </cell>
          <cell r="AB37">
            <v>90.2</v>
          </cell>
          <cell r="AC37">
            <v>162.36000000000001</v>
          </cell>
          <cell r="AD37">
            <v>621.9</v>
          </cell>
          <cell r="AE37">
            <v>103.08</v>
          </cell>
          <cell r="AF37">
            <v>102.36</v>
          </cell>
          <cell r="AG37">
            <v>4005.4</v>
          </cell>
          <cell r="AH37">
            <v>874.46</v>
          </cell>
          <cell r="AI37">
            <v>257.72000000000003</v>
          </cell>
          <cell r="AJ37">
            <v>51.54</v>
          </cell>
          <cell r="AK37">
            <v>0</v>
          </cell>
          <cell r="AL37">
            <v>5394.56</v>
          </cell>
        </row>
        <row r="38">
          <cell r="A38" t="str">
            <v>00451</v>
          </cell>
          <cell r="B38" t="str">
            <v>Partida Ceja Francisco Javier</v>
          </cell>
          <cell r="C38">
            <v>9168</v>
          </cell>
          <cell r="D38">
            <v>0</v>
          </cell>
          <cell r="E38">
            <v>0</v>
          </cell>
          <cell r="F38">
            <v>9168</v>
          </cell>
          <cell r="G38">
            <v>0</v>
          </cell>
          <cell r="H38">
            <v>0</v>
          </cell>
          <cell r="I38">
            <v>1395.75</v>
          </cell>
          <cell r="J38">
            <v>0</v>
          </cell>
          <cell r="K38">
            <v>0</v>
          </cell>
          <cell r="L38">
            <v>788.22</v>
          </cell>
          <cell r="M38">
            <v>788.22</v>
          </cell>
          <cell r="N38">
            <v>262.83999999999997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2446.81</v>
          </cell>
          <cell r="AA38">
            <v>6721.19</v>
          </cell>
          <cell r="AB38">
            <v>185.5</v>
          </cell>
          <cell r="AC38">
            <v>333.9</v>
          </cell>
          <cell r="AD38">
            <v>747.78</v>
          </cell>
          <cell r="AE38">
            <v>212</v>
          </cell>
          <cell r="AF38">
            <v>183.36</v>
          </cell>
          <cell r="AG38">
            <v>8237.18</v>
          </cell>
          <cell r="AH38">
            <v>1267.18</v>
          </cell>
          <cell r="AI38">
            <v>530</v>
          </cell>
          <cell r="AJ38">
            <v>106</v>
          </cell>
          <cell r="AK38">
            <v>0</v>
          </cell>
          <cell r="AL38">
            <v>10535.72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5187</v>
          </cell>
          <cell r="D39">
            <v>0</v>
          </cell>
          <cell r="E39">
            <v>0</v>
          </cell>
          <cell r="F39">
            <v>5187</v>
          </cell>
          <cell r="G39">
            <v>0</v>
          </cell>
          <cell r="H39">
            <v>0</v>
          </cell>
          <cell r="I39">
            <v>0</v>
          </cell>
          <cell r="J39">
            <v>-320.60000000000002</v>
          </cell>
          <cell r="K39">
            <v>0</v>
          </cell>
          <cell r="L39">
            <v>321.68</v>
          </cell>
          <cell r="M39">
            <v>1.08</v>
          </cell>
          <cell r="N39">
            <v>142.41999999999999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143.5</v>
          </cell>
          <cell r="AA39">
            <v>5043.5</v>
          </cell>
          <cell r="AB39">
            <v>104.96</v>
          </cell>
          <cell r="AC39">
            <v>188.92</v>
          </cell>
          <cell r="AD39">
            <v>636.66</v>
          </cell>
          <cell r="AE39">
            <v>119.94</v>
          </cell>
          <cell r="AF39">
            <v>103.74</v>
          </cell>
          <cell r="AG39">
            <v>4660.5</v>
          </cell>
          <cell r="AH39">
            <v>930.54</v>
          </cell>
          <cell r="AI39">
            <v>299.86</v>
          </cell>
          <cell r="AJ39">
            <v>59.98</v>
          </cell>
          <cell r="AK39">
            <v>0</v>
          </cell>
          <cell r="AL39">
            <v>6174.56</v>
          </cell>
        </row>
        <row r="40">
          <cell r="A40" t="str">
            <v>00517</v>
          </cell>
          <cell r="B40" t="str">
            <v>Alvarado Rojas Mayra Alejandra</v>
          </cell>
          <cell r="C40">
            <v>6430.5</v>
          </cell>
          <cell r="D40">
            <v>0</v>
          </cell>
          <cell r="E40">
            <v>0</v>
          </cell>
          <cell r="F40">
            <v>6430.5</v>
          </cell>
          <cell r="G40">
            <v>0</v>
          </cell>
          <cell r="H40">
            <v>0</v>
          </cell>
          <cell r="I40">
            <v>2401.3200000000002</v>
          </cell>
          <cell r="J40">
            <v>-250.2</v>
          </cell>
          <cell r="K40">
            <v>0</v>
          </cell>
          <cell r="L40">
            <v>456.98</v>
          </cell>
          <cell r="M40">
            <v>206.78</v>
          </cell>
          <cell r="N40">
            <v>176.62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2784.72</v>
          </cell>
          <cell r="AA40">
            <v>3645.78</v>
          </cell>
          <cell r="AB40">
            <v>130.13999999999999</v>
          </cell>
          <cell r="AC40">
            <v>234.24</v>
          </cell>
          <cell r="AD40">
            <v>661.84</v>
          </cell>
          <cell r="AE40">
            <v>148.72</v>
          </cell>
          <cell r="AF40">
            <v>128.62</v>
          </cell>
          <cell r="AG40">
            <v>5778.6</v>
          </cell>
          <cell r="AH40">
            <v>1026.22</v>
          </cell>
          <cell r="AI40">
            <v>371.8</v>
          </cell>
          <cell r="AJ40">
            <v>74.36</v>
          </cell>
          <cell r="AK40">
            <v>0</v>
          </cell>
          <cell r="AL40">
            <v>7528.32</v>
          </cell>
        </row>
        <row r="41">
          <cell r="A41" t="str">
            <v>00743</v>
          </cell>
          <cell r="B41" t="str">
            <v>Martinez Macias  Norma Irene</v>
          </cell>
          <cell r="C41">
            <v>11544</v>
          </cell>
          <cell r="D41">
            <v>0</v>
          </cell>
          <cell r="E41">
            <v>0</v>
          </cell>
          <cell r="F41">
            <v>11544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1199.96</v>
          </cell>
          <cell r="M41">
            <v>1199.96</v>
          </cell>
          <cell r="N41">
            <v>339.12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1539.08</v>
          </cell>
          <cell r="AA41">
            <v>10004.92</v>
          </cell>
          <cell r="AB41">
            <v>233.58</v>
          </cell>
          <cell r="AC41">
            <v>420.44</v>
          </cell>
          <cell r="AD41">
            <v>826.08</v>
          </cell>
          <cell r="AE41">
            <v>266.94</v>
          </cell>
          <cell r="AF41">
            <v>230.88</v>
          </cell>
          <cell r="AG41">
            <v>10372.18</v>
          </cell>
          <cell r="AH41">
            <v>1480.1</v>
          </cell>
          <cell r="AI41">
            <v>667.36</v>
          </cell>
          <cell r="AJ41">
            <v>133.47999999999999</v>
          </cell>
          <cell r="AK41">
            <v>0</v>
          </cell>
          <cell r="AL41">
            <v>13150.94</v>
          </cell>
        </row>
        <row r="42">
          <cell r="A42" t="str">
            <v>00781</v>
          </cell>
          <cell r="B42" t="str">
            <v>Hernandez Diaz Genesis</v>
          </cell>
          <cell r="C42">
            <v>6384</v>
          </cell>
          <cell r="D42">
            <v>0</v>
          </cell>
          <cell r="E42">
            <v>0</v>
          </cell>
          <cell r="F42">
            <v>6384</v>
          </cell>
          <cell r="G42">
            <v>0</v>
          </cell>
          <cell r="H42">
            <v>0</v>
          </cell>
          <cell r="I42">
            <v>0</v>
          </cell>
          <cell r="J42">
            <v>-250.2</v>
          </cell>
          <cell r="K42">
            <v>0</v>
          </cell>
          <cell r="L42">
            <v>451.92</v>
          </cell>
          <cell r="M42">
            <v>201.72</v>
          </cell>
          <cell r="N42">
            <v>175.32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377.04</v>
          </cell>
          <cell r="AA42">
            <v>6006.96</v>
          </cell>
          <cell r="AB42">
            <v>129.16</v>
          </cell>
          <cell r="AC42">
            <v>232.5</v>
          </cell>
          <cell r="AD42">
            <v>660.86</v>
          </cell>
          <cell r="AE42">
            <v>147.62</v>
          </cell>
          <cell r="AF42">
            <v>127.68</v>
          </cell>
          <cell r="AG42">
            <v>5735.7</v>
          </cell>
          <cell r="AH42">
            <v>1022.52</v>
          </cell>
          <cell r="AI42">
            <v>369.04</v>
          </cell>
          <cell r="AJ42">
            <v>73.8</v>
          </cell>
          <cell r="AK42">
            <v>0</v>
          </cell>
          <cell r="AL42">
            <v>7476.36</v>
          </cell>
        </row>
        <row r="43">
          <cell r="A43" t="str">
            <v>00836</v>
          </cell>
          <cell r="B43" t="str">
            <v>Arredondo Zuñiga Victor Manuel</v>
          </cell>
          <cell r="C43">
            <v>6384</v>
          </cell>
          <cell r="D43">
            <v>0</v>
          </cell>
          <cell r="E43">
            <v>0</v>
          </cell>
          <cell r="F43">
            <v>6384</v>
          </cell>
          <cell r="G43">
            <v>0</v>
          </cell>
          <cell r="H43">
            <v>0</v>
          </cell>
          <cell r="I43">
            <v>0</v>
          </cell>
          <cell r="J43">
            <v>-250.2</v>
          </cell>
          <cell r="K43">
            <v>0</v>
          </cell>
          <cell r="L43">
            <v>451.92</v>
          </cell>
          <cell r="M43">
            <v>201.72</v>
          </cell>
          <cell r="N43">
            <v>175.32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377.04</v>
          </cell>
          <cell r="AA43">
            <v>6006.96</v>
          </cell>
          <cell r="AB43">
            <v>129.18</v>
          </cell>
          <cell r="AC43">
            <v>232.5</v>
          </cell>
          <cell r="AD43">
            <v>660.86</v>
          </cell>
          <cell r="AE43">
            <v>147.62</v>
          </cell>
          <cell r="AF43">
            <v>127.68</v>
          </cell>
          <cell r="AG43">
            <v>5735.92</v>
          </cell>
          <cell r="AH43">
            <v>1022.54</v>
          </cell>
          <cell r="AI43">
            <v>369.06</v>
          </cell>
          <cell r="AJ43">
            <v>73.819999999999993</v>
          </cell>
          <cell r="AK43">
            <v>0</v>
          </cell>
          <cell r="AL43">
            <v>7476.64</v>
          </cell>
        </row>
        <row r="44">
          <cell r="A44" t="str">
            <v>00837</v>
          </cell>
          <cell r="B44" t="str">
            <v>Ortiz Mora Jose Alberto</v>
          </cell>
          <cell r="C44">
            <v>9999.9</v>
          </cell>
          <cell r="D44">
            <v>3614.72</v>
          </cell>
          <cell r="E44">
            <v>0</v>
          </cell>
          <cell r="F44">
            <v>13614.62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1631.64</v>
          </cell>
          <cell r="M44">
            <v>1631.64</v>
          </cell>
          <cell r="N44">
            <v>388.22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2019.86</v>
          </cell>
          <cell r="AA44">
            <v>11594.76</v>
          </cell>
          <cell r="AB44">
            <v>264.56</v>
          </cell>
          <cell r="AC44">
            <v>476.2</v>
          </cell>
          <cell r="AD44">
            <v>876.54</v>
          </cell>
          <cell r="AE44">
            <v>302.33999999999997</v>
          </cell>
          <cell r="AF44">
            <v>272.3</v>
          </cell>
          <cell r="AG44">
            <v>11747.66</v>
          </cell>
          <cell r="AH44">
            <v>1617.3</v>
          </cell>
          <cell r="AI44">
            <v>755.86</v>
          </cell>
          <cell r="AJ44">
            <v>151.18</v>
          </cell>
          <cell r="AK44">
            <v>0</v>
          </cell>
          <cell r="AL44">
            <v>14846.64</v>
          </cell>
        </row>
        <row r="45">
          <cell r="A45" t="str">
            <v>00838</v>
          </cell>
          <cell r="B45" t="str">
            <v>Hernandez García Ramiro</v>
          </cell>
          <cell r="C45">
            <v>9999.9</v>
          </cell>
          <cell r="D45">
            <v>13787.66</v>
          </cell>
          <cell r="E45">
            <v>0</v>
          </cell>
          <cell r="F45">
            <v>23787.56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3804.58</v>
          </cell>
          <cell r="M45">
            <v>3804.58</v>
          </cell>
          <cell r="N45">
            <v>665.9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4470.4799999999996</v>
          </cell>
          <cell r="AA45">
            <v>19317.080000000002</v>
          </cell>
          <cell r="AB45">
            <v>439.66</v>
          </cell>
          <cell r="AC45">
            <v>791.4</v>
          </cell>
          <cell r="AD45">
            <v>1161.7</v>
          </cell>
          <cell r="AE45">
            <v>502.48</v>
          </cell>
          <cell r="AF45">
            <v>475.76</v>
          </cell>
          <cell r="AG45">
            <v>19523.48</v>
          </cell>
          <cell r="AH45">
            <v>2392.7600000000002</v>
          </cell>
          <cell r="AI45">
            <v>1256.18</v>
          </cell>
          <cell r="AJ45">
            <v>251.24</v>
          </cell>
          <cell r="AK45">
            <v>0</v>
          </cell>
          <cell r="AL45">
            <v>24401.9</v>
          </cell>
        </row>
        <row r="46">
          <cell r="A46" t="str">
            <v>00839</v>
          </cell>
          <cell r="B46" t="str">
            <v>Reyes Granada Araceli Janeth</v>
          </cell>
          <cell r="C46">
            <v>7500</v>
          </cell>
          <cell r="D46">
            <v>4832.84</v>
          </cell>
          <cell r="E46">
            <v>0</v>
          </cell>
          <cell r="F46">
            <v>12332.84</v>
          </cell>
          <cell r="G46">
            <v>0</v>
          </cell>
          <cell r="H46">
            <v>2134.31</v>
          </cell>
          <cell r="I46">
            <v>0</v>
          </cell>
          <cell r="J46">
            <v>0</v>
          </cell>
          <cell r="K46">
            <v>0</v>
          </cell>
          <cell r="L46">
            <v>1357.86</v>
          </cell>
          <cell r="M46">
            <v>1357.86</v>
          </cell>
          <cell r="N46">
            <v>278.02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3770.19</v>
          </cell>
          <cell r="AA46">
            <v>8562.65</v>
          </cell>
          <cell r="AB46">
            <v>195.06</v>
          </cell>
          <cell r="AC46">
            <v>351.1</v>
          </cell>
          <cell r="AD46">
            <v>763.36</v>
          </cell>
          <cell r="AE46">
            <v>222.92</v>
          </cell>
          <cell r="AF46">
            <v>246.66</v>
          </cell>
          <cell r="AG46">
            <v>8661.7199999999993</v>
          </cell>
          <cell r="AH46">
            <v>1309.52</v>
          </cell>
          <cell r="AI46">
            <v>557.32000000000005</v>
          </cell>
          <cell r="AJ46">
            <v>111.46</v>
          </cell>
          <cell r="AK46">
            <v>0</v>
          </cell>
          <cell r="AL46">
            <v>11109.6</v>
          </cell>
        </row>
        <row r="47">
          <cell r="A47" t="str">
            <v>00840</v>
          </cell>
          <cell r="B47" t="str">
            <v>Navarro Villa Lorena</v>
          </cell>
          <cell r="C47">
            <v>7500</v>
          </cell>
          <cell r="D47">
            <v>2395.58</v>
          </cell>
          <cell r="E47">
            <v>0</v>
          </cell>
          <cell r="F47">
            <v>9895.58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904.62</v>
          </cell>
          <cell r="M47">
            <v>904.62</v>
          </cell>
          <cell r="N47">
            <v>278.02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1182.6400000000001</v>
          </cell>
          <cell r="AA47">
            <v>8712.94</v>
          </cell>
          <cell r="AB47">
            <v>195.06</v>
          </cell>
          <cell r="AC47">
            <v>351.1</v>
          </cell>
          <cell r="AD47">
            <v>763.36</v>
          </cell>
          <cell r="AE47">
            <v>222.92</v>
          </cell>
          <cell r="AF47">
            <v>197.92</v>
          </cell>
          <cell r="AG47">
            <v>8661.7199999999993</v>
          </cell>
          <cell r="AH47">
            <v>1309.52</v>
          </cell>
          <cell r="AI47">
            <v>557.32000000000005</v>
          </cell>
          <cell r="AJ47">
            <v>111.46</v>
          </cell>
          <cell r="AK47">
            <v>0</v>
          </cell>
          <cell r="AL47">
            <v>11060.86</v>
          </cell>
        </row>
        <row r="48">
          <cell r="A48" t="str">
            <v>00841</v>
          </cell>
          <cell r="B48" t="str">
            <v>Figueroa Lopez Saúl Joaquín</v>
          </cell>
          <cell r="C48">
            <v>9999.9</v>
          </cell>
          <cell r="D48">
            <v>7429.58</v>
          </cell>
          <cell r="E48">
            <v>0</v>
          </cell>
          <cell r="F48">
            <v>17429.48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2446.5</v>
          </cell>
          <cell r="M48">
            <v>2446.5</v>
          </cell>
          <cell r="N48">
            <v>492.36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2938.86</v>
          </cell>
          <cell r="AA48">
            <v>14490.62</v>
          </cell>
          <cell r="AB48">
            <v>330.22</v>
          </cell>
          <cell r="AC48">
            <v>594.4</v>
          </cell>
          <cell r="AD48">
            <v>983.48</v>
          </cell>
          <cell r="AE48">
            <v>377.4</v>
          </cell>
          <cell r="AF48">
            <v>348.58</v>
          </cell>
          <cell r="AG48">
            <v>14663.64</v>
          </cell>
          <cell r="AH48">
            <v>1908.1</v>
          </cell>
          <cell r="AI48">
            <v>943.48</v>
          </cell>
          <cell r="AJ48">
            <v>188.7</v>
          </cell>
          <cell r="AK48">
            <v>0</v>
          </cell>
          <cell r="AL48">
            <v>18429.900000000001</v>
          </cell>
        </row>
        <row r="49">
          <cell r="A49" t="str">
            <v>00842</v>
          </cell>
          <cell r="B49" t="str">
            <v>Mendez Salcedo Jorge Alberto</v>
          </cell>
          <cell r="C49">
            <v>9999.9</v>
          </cell>
          <cell r="D49">
            <v>7429.58</v>
          </cell>
          <cell r="E49">
            <v>0</v>
          </cell>
          <cell r="F49">
            <v>17429.48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2446.5</v>
          </cell>
          <cell r="M49">
            <v>2446.5</v>
          </cell>
          <cell r="N49">
            <v>727.68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3174.18</v>
          </cell>
          <cell r="AA49">
            <v>14255.3</v>
          </cell>
          <cell r="AB49">
            <v>478.62</v>
          </cell>
          <cell r="AC49">
            <v>861.5</v>
          </cell>
          <cell r="AD49">
            <v>1225.1400000000001</v>
          </cell>
          <cell r="AE49">
            <v>546.98</v>
          </cell>
          <cell r="AF49">
            <v>348.58</v>
          </cell>
          <cell r="AG49">
            <v>21253.06</v>
          </cell>
          <cell r="AH49">
            <v>2565.2600000000002</v>
          </cell>
          <cell r="AI49">
            <v>1367.46</v>
          </cell>
          <cell r="AJ49">
            <v>273.5</v>
          </cell>
          <cell r="AK49">
            <v>0</v>
          </cell>
          <cell r="AL49">
            <v>26354.84</v>
          </cell>
        </row>
        <row r="50">
          <cell r="A50" t="str">
            <v>00843</v>
          </cell>
          <cell r="B50" t="str">
            <v>Dominguez Vazquez Fernando</v>
          </cell>
          <cell r="C50">
            <v>6000</v>
          </cell>
          <cell r="D50">
            <v>2705.1</v>
          </cell>
          <cell r="E50">
            <v>0</v>
          </cell>
          <cell r="F50">
            <v>8705.1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714.16</v>
          </cell>
          <cell r="M50">
            <v>714.16</v>
          </cell>
          <cell r="N50">
            <v>235.08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949.24</v>
          </cell>
          <cell r="AA50">
            <v>7755.86</v>
          </cell>
          <cell r="AB50">
            <v>167.96</v>
          </cell>
          <cell r="AC50">
            <v>302.33999999999997</v>
          </cell>
          <cell r="AD50">
            <v>719.22</v>
          </cell>
          <cell r="AE50">
            <v>191.96</v>
          </cell>
          <cell r="AF50">
            <v>174.1</v>
          </cell>
          <cell r="AG50">
            <v>7458.52</v>
          </cell>
          <cell r="AH50">
            <v>1189.52</v>
          </cell>
          <cell r="AI50">
            <v>479.9</v>
          </cell>
          <cell r="AJ50">
            <v>95.98</v>
          </cell>
          <cell r="AK50">
            <v>0</v>
          </cell>
          <cell r="AL50">
            <v>9589.98</v>
          </cell>
        </row>
        <row r="51">
          <cell r="A51" t="str">
            <v>00844</v>
          </cell>
          <cell r="B51" t="str">
            <v>Leon Guzman Maribel</v>
          </cell>
          <cell r="C51">
            <v>9999.9</v>
          </cell>
          <cell r="D51">
            <v>7429.58</v>
          </cell>
          <cell r="E51">
            <v>0</v>
          </cell>
          <cell r="F51">
            <v>17429.48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2446.5</v>
          </cell>
          <cell r="M51">
            <v>2446.5</v>
          </cell>
          <cell r="N51">
            <v>492.36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2938.86</v>
          </cell>
          <cell r="AA51">
            <v>14490.62</v>
          </cell>
          <cell r="AB51">
            <v>330.22</v>
          </cell>
          <cell r="AC51">
            <v>594.4</v>
          </cell>
          <cell r="AD51">
            <v>983.48</v>
          </cell>
          <cell r="AE51">
            <v>377.4</v>
          </cell>
          <cell r="AF51">
            <v>348.58</v>
          </cell>
          <cell r="AG51">
            <v>14663.64</v>
          </cell>
          <cell r="AH51">
            <v>1908.1</v>
          </cell>
          <cell r="AI51">
            <v>943.48</v>
          </cell>
          <cell r="AJ51">
            <v>188.7</v>
          </cell>
          <cell r="AK51">
            <v>0</v>
          </cell>
          <cell r="AL51">
            <v>18429.900000000001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3696.6</v>
          </cell>
          <cell r="D52">
            <v>0</v>
          </cell>
          <cell r="E52">
            <v>0</v>
          </cell>
          <cell r="F52">
            <v>3696.6</v>
          </cell>
          <cell r="G52">
            <v>0</v>
          </cell>
          <cell r="H52">
            <v>0</v>
          </cell>
          <cell r="I52">
            <v>0</v>
          </cell>
          <cell r="J52">
            <v>-377.42</v>
          </cell>
          <cell r="K52">
            <v>-166.42</v>
          </cell>
          <cell r="L52">
            <v>211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-166.42</v>
          </cell>
          <cell r="AA52">
            <v>3863.02</v>
          </cell>
          <cell r="AB52">
            <v>101.5</v>
          </cell>
          <cell r="AC52">
            <v>182.72</v>
          </cell>
          <cell r="AD52">
            <v>633.20000000000005</v>
          </cell>
          <cell r="AE52">
            <v>85.48</v>
          </cell>
          <cell r="AF52">
            <v>73.94</v>
          </cell>
          <cell r="AG52">
            <v>3321.4</v>
          </cell>
          <cell r="AH52">
            <v>917.42</v>
          </cell>
          <cell r="AI52">
            <v>213.7</v>
          </cell>
          <cell r="AJ52">
            <v>42.74</v>
          </cell>
          <cell r="AK52">
            <v>0</v>
          </cell>
          <cell r="AL52">
            <v>4654.68</v>
          </cell>
        </row>
        <row r="53">
          <cell r="A53" t="str">
            <v>00846</v>
          </cell>
          <cell r="B53" t="str">
            <v>Rodriguez Ramirez Magdaleno</v>
          </cell>
          <cell r="C53">
            <v>3696.6</v>
          </cell>
          <cell r="D53">
            <v>0</v>
          </cell>
          <cell r="E53">
            <v>0</v>
          </cell>
          <cell r="F53">
            <v>3696.6</v>
          </cell>
          <cell r="G53">
            <v>0</v>
          </cell>
          <cell r="H53">
            <v>0</v>
          </cell>
          <cell r="I53">
            <v>0</v>
          </cell>
          <cell r="J53">
            <v>-377.42</v>
          </cell>
          <cell r="K53">
            <v>-166.42</v>
          </cell>
          <cell r="L53">
            <v>211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-166.42</v>
          </cell>
          <cell r="AA53">
            <v>3863.02</v>
          </cell>
          <cell r="AB53">
            <v>101.5</v>
          </cell>
          <cell r="AC53">
            <v>182.72</v>
          </cell>
          <cell r="AD53">
            <v>633.20000000000005</v>
          </cell>
          <cell r="AE53">
            <v>85.48</v>
          </cell>
          <cell r="AF53">
            <v>73.94</v>
          </cell>
          <cell r="AG53">
            <v>3321.4</v>
          </cell>
          <cell r="AH53">
            <v>917.42</v>
          </cell>
          <cell r="AI53">
            <v>213.7</v>
          </cell>
          <cell r="AJ53">
            <v>42.74</v>
          </cell>
          <cell r="AK53">
            <v>0</v>
          </cell>
          <cell r="AL53">
            <v>4654.68</v>
          </cell>
        </row>
        <row r="54">
          <cell r="A54" t="str">
            <v>00848</v>
          </cell>
          <cell r="B54" t="str">
            <v>Rivas Padilla Margarita</v>
          </cell>
          <cell r="C54">
            <v>9999.9</v>
          </cell>
          <cell r="D54">
            <v>6603.04</v>
          </cell>
          <cell r="E54">
            <v>0</v>
          </cell>
          <cell r="F54">
            <v>16602.939999999999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2269.96</v>
          </cell>
          <cell r="M54">
            <v>2269.96</v>
          </cell>
          <cell r="N54">
            <v>469.82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2739.78</v>
          </cell>
          <cell r="AA54">
            <v>13863.16</v>
          </cell>
          <cell r="AB54">
            <v>316</v>
          </cell>
          <cell r="AC54">
            <v>568.78</v>
          </cell>
          <cell r="AD54">
            <v>960.32</v>
          </cell>
          <cell r="AE54">
            <v>361.14</v>
          </cell>
          <cell r="AF54">
            <v>332.06</v>
          </cell>
          <cell r="AG54">
            <v>14031.86</v>
          </cell>
          <cell r="AH54">
            <v>1845.1</v>
          </cell>
          <cell r="AI54">
            <v>902.84</v>
          </cell>
          <cell r="AJ54">
            <v>180.56</v>
          </cell>
          <cell r="AK54">
            <v>0</v>
          </cell>
          <cell r="AL54">
            <v>17653.560000000001</v>
          </cell>
        </row>
        <row r="55">
          <cell r="A55" t="str">
            <v>00849</v>
          </cell>
          <cell r="B55" t="str">
            <v>Chavira Vargas Jose Trinidad</v>
          </cell>
          <cell r="C55">
            <v>6600</v>
          </cell>
          <cell r="D55">
            <v>2105.1</v>
          </cell>
          <cell r="E55">
            <v>0</v>
          </cell>
          <cell r="F55">
            <v>8705.1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714.16</v>
          </cell>
          <cell r="M55">
            <v>714.16</v>
          </cell>
          <cell r="N55">
            <v>306.16000000000003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1020.32</v>
          </cell>
          <cell r="AA55">
            <v>7684.78</v>
          </cell>
          <cell r="AB55">
            <v>212.8</v>
          </cell>
          <cell r="AC55">
            <v>383.06</v>
          </cell>
          <cell r="AD55">
            <v>792.26</v>
          </cell>
          <cell r="AE55">
            <v>243.22</v>
          </cell>
          <cell r="AF55">
            <v>174.1</v>
          </cell>
          <cell r="AG55">
            <v>9449.92</v>
          </cell>
          <cell r="AH55">
            <v>1388.12</v>
          </cell>
          <cell r="AI55">
            <v>608.02</v>
          </cell>
          <cell r="AJ55">
            <v>121.6</v>
          </cell>
          <cell r="AK55">
            <v>0</v>
          </cell>
          <cell r="AL55">
            <v>11984.98</v>
          </cell>
        </row>
        <row r="56">
          <cell r="A56" t="str">
            <v>00850</v>
          </cell>
          <cell r="B56" t="str">
            <v>Becerra Iñiguez Julio Ricardo</v>
          </cell>
          <cell r="C56">
            <v>3696.6</v>
          </cell>
          <cell r="D56">
            <v>0</v>
          </cell>
          <cell r="E56">
            <v>0</v>
          </cell>
          <cell r="F56">
            <v>3696.6</v>
          </cell>
          <cell r="G56">
            <v>0</v>
          </cell>
          <cell r="H56">
            <v>0</v>
          </cell>
          <cell r="I56">
            <v>0</v>
          </cell>
          <cell r="J56">
            <v>-377.42</v>
          </cell>
          <cell r="K56">
            <v>-166.42</v>
          </cell>
          <cell r="L56">
            <v>211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-166.42</v>
          </cell>
          <cell r="AA56">
            <v>3863.02</v>
          </cell>
          <cell r="AB56">
            <v>101.5</v>
          </cell>
          <cell r="AC56">
            <v>182.72</v>
          </cell>
          <cell r="AD56">
            <v>633.20000000000005</v>
          </cell>
          <cell r="AE56">
            <v>85.48</v>
          </cell>
          <cell r="AF56">
            <v>73.94</v>
          </cell>
          <cell r="AG56">
            <v>3321.4</v>
          </cell>
          <cell r="AH56">
            <v>917.42</v>
          </cell>
          <cell r="AI56">
            <v>213.7</v>
          </cell>
          <cell r="AJ56">
            <v>42.74</v>
          </cell>
          <cell r="AK56">
            <v>0</v>
          </cell>
          <cell r="AL56">
            <v>4654.68</v>
          </cell>
        </row>
        <row r="57">
          <cell r="A57" t="str">
            <v>00851</v>
          </cell>
          <cell r="B57" t="str">
            <v>Orozco  Sanchez Aldana Jose Luis</v>
          </cell>
          <cell r="C57">
            <v>9999.9</v>
          </cell>
          <cell r="D57">
            <v>10000.1</v>
          </cell>
          <cell r="E57">
            <v>0</v>
          </cell>
          <cell r="F57">
            <v>20000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2995.56</v>
          </cell>
          <cell r="M57">
            <v>2995.56</v>
          </cell>
          <cell r="N57">
            <v>562.6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3558.16</v>
          </cell>
          <cell r="AA57">
            <v>16441.84</v>
          </cell>
          <cell r="AB57">
            <v>374.5</v>
          </cell>
          <cell r="AC57">
            <v>674.12</v>
          </cell>
          <cell r="AD57">
            <v>1055.5999999999999</v>
          </cell>
          <cell r="AE57">
            <v>428</v>
          </cell>
          <cell r="AF57">
            <v>400</v>
          </cell>
          <cell r="AG57">
            <v>16630.32</v>
          </cell>
          <cell r="AH57">
            <v>2104.2199999999998</v>
          </cell>
          <cell r="AI57">
            <v>1070.02</v>
          </cell>
          <cell r="AJ57">
            <v>214</v>
          </cell>
          <cell r="AK57">
            <v>0</v>
          </cell>
          <cell r="AL57">
            <v>20846.560000000001</v>
          </cell>
        </row>
        <row r="58">
          <cell r="A58" t="str">
            <v>00852</v>
          </cell>
          <cell r="B58" t="str">
            <v>Ruiz Esparza Hermosillo Hugo Rene</v>
          </cell>
          <cell r="C58">
            <v>9999.9</v>
          </cell>
          <cell r="D58">
            <v>7429.58</v>
          </cell>
          <cell r="E58">
            <v>0</v>
          </cell>
          <cell r="F58">
            <v>17429.48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2446.5</v>
          </cell>
          <cell r="M58">
            <v>2446.5</v>
          </cell>
          <cell r="N58">
            <v>492.36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2938.86</v>
          </cell>
          <cell r="AA58">
            <v>14490.62</v>
          </cell>
          <cell r="AB58">
            <v>330.22</v>
          </cell>
          <cell r="AC58">
            <v>594.4</v>
          </cell>
          <cell r="AD58">
            <v>983.48</v>
          </cell>
          <cell r="AE58">
            <v>377.4</v>
          </cell>
          <cell r="AF58">
            <v>348.58</v>
          </cell>
          <cell r="AG58">
            <v>14663.64</v>
          </cell>
          <cell r="AH58">
            <v>1908.1</v>
          </cell>
          <cell r="AI58">
            <v>943.48</v>
          </cell>
          <cell r="AJ58">
            <v>188.7</v>
          </cell>
          <cell r="AK58">
            <v>0</v>
          </cell>
          <cell r="AL58">
            <v>18429.900000000001</v>
          </cell>
        </row>
        <row r="59">
          <cell r="A59" t="str">
            <v>00853</v>
          </cell>
          <cell r="B59" t="str">
            <v>Ayala Rodriguez Eliazer</v>
          </cell>
          <cell r="C59">
            <v>9999.9</v>
          </cell>
          <cell r="D59">
            <v>10000.1</v>
          </cell>
          <cell r="E59">
            <v>0</v>
          </cell>
          <cell r="F59">
            <v>20000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2995.56</v>
          </cell>
          <cell r="M59">
            <v>2995.56</v>
          </cell>
          <cell r="N59">
            <v>580.72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3576.28</v>
          </cell>
          <cell r="AA59">
            <v>16423.72</v>
          </cell>
          <cell r="AB59">
            <v>385.94</v>
          </cell>
          <cell r="AC59">
            <v>694.7</v>
          </cell>
          <cell r="AD59">
            <v>1074.22</v>
          </cell>
          <cell r="AE59">
            <v>441.08</v>
          </cell>
          <cell r="AF59">
            <v>400</v>
          </cell>
          <cell r="AG59">
            <v>17138.080000000002</v>
          </cell>
          <cell r="AH59">
            <v>2154.86</v>
          </cell>
          <cell r="AI59">
            <v>1102.7</v>
          </cell>
          <cell r="AJ59">
            <v>220.54</v>
          </cell>
          <cell r="AK59">
            <v>0</v>
          </cell>
          <cell r="AL59">
            <v>21457.26</v>
          </cell>
        </row>
        <row r="60">
          <cell r="A60" t="str">
            <v>00855</v>
          </cell>
          <cell r="B60" t="str">
            <v>Luna Medrano Cesar Alejandro</v>
          </cell>
          <cell r="C60">
            <v>7500</v>
          </cell>
          <cell r="D60">
            <v>2395.58</v>
          </cell>
          <cell r="E60">
            <v>0</v>
          </cell>
          <cell r="F60">
            <v>9895.58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904.62</v>
          </cell>
          <cell r="M60">
            <v>904.62</v>
          </cell>
          <cell r="N60">
            <v>310.5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1215.1199999999999</v>
          </cell>
          <cell r="AA60">
            <v>8680.4599999999991</v>
          </cell>
          <cell r="AB60">
            <v>215.54</v>
          </cell>
          <cell r="AC60">
            <v>387.96</v>
          </cell>
          <cell r="AD60">
            <v>796.72</v>
          </cell>
          <cell r="AE60">
            <v>246.34</v>
          </cell>
          <cell r="AF60">
            <v>197.92</v>
          </cell>
          <cell r="AG60">
            <v>9571.16</v>
          </cell>
          <cell r="AH60">
            <v>1400.22</v>
          </cell>
          <cell r="AI60">
            <v>615.82000000000005</v>
          </cell>
          <cell r="AJ60">
            <v>123.16</v>
          </cell>
          <cell r="AK60">
            <v>0</v>
          </cell>
          <cell r="AL60">
            <v>12154.62</v>
          </cell>
        </row>
        <row r="61">
          <cell r="A61" t="str">
            <v>00856</v>
          </cell>
          <cell r="B61" t="str">
            <v>Iñiguez Ibarra Gustavo</v>
          </cell>
          <cell r="C61">
            <v>9990</v>
          </cell>
          <cell r="D61">
            <v>1120.74</v>
          </cell>
          <cell r="E61">
            <v>0</v>
          </cell>
          <cell r="F61">
            <v>11110.74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1122.32</v>
          </cell>
          <cell r="M61">
            <v>1122.32</v>
          </cell>
          <cell r="N61">
            <v>369.84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1492.16</v>
          </cell>
          <cell r="AA61">
            <v>9618.58</v>
          </cell>
          <cell r="AB61">
            <v>252.96</v>
          </cell>
          <cell r="AC61">
            <v>455.32</v>
          </cell>
          <cell r="AD61">
            <v>857.64</v>
          </cell>
          <cell r="AE61">
            <v>289.08</v>
          </cell>
          <cell r="AF61">
            <v>222.22</v>
          </cell>
          <cell r="AG61">
            <v>11232.44</v>
          </cell>
          <cell r="AH61">
            <v>1565.92</v>
          </cell>
          <cell r="AI61">
            <v>722.72</v>
          </cell>
          <cell r="AJ61">
            <v>144.54</v>
          </cell>
          <cell r="AK61">
            <v>0</v>
          </cell>
          <cell r="AL61">
            <v>14176.92</v>
          </cell>
        </row>
        <row r="62">
          <cell r="A62" t="str">
            <v>00857</v>
          </cell>
          <cell r="B62" t="str">
            <v>Delgado Valenzuela Roberto</v>
          </cell>
          <cell r="C62">
            <v>5334.6</v>
          </cell>
          <cell r="D62">
            <v>0</v>
          </cell>
          <cell r="E62">
            <v>0</v>
          </cell>
          <cell r="F62">
            <v>5334.6</v>
          </cell>
          <cell r="G62">
            <v>0</v>
          </cell>
          <cell r="H62">
            <v>0</v>
          </cell>
          <cell r="I62">
            <v>0</v>
          </cell>
          <cell r="J62">
            <v>-290.76</v>
          </cell>
          <cell r="K62">
            <v>0</v>
          </cell>
          <cell r="L62">
            <v>337.74</v>
          </cell>
          <cell r="M62">
            <v>46.98</v>
          </cell>
          <cell r="N62">
            <v>153.68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200.66</v>
          </cell>
          <cell r="AA62">
            <v>5133.9399999999996</v>
          </cell>
          <cell r="AB62">
            <v>113.24</v>
          </cell>
          <cell r="AC62">
            <v>203.82</v>
          </cell>
          <cell r="AD62">
            <v>644.94000000000005</v>
          </cell>
          <cell r="AE62">
            <v>129.4</v>
          </cell>
          <cell r="AF62">
            <v>106.7</v>
          </cell>
          <cell r="AG62">
            <v>5028.1400000000003</v>
          </cell>
          <cell r="AH62">
            <v>962</v>
          </cell>
          <cell r="AI62">
            <v>323.52</v>
          </cell>
          <cell r="AJ62">
            <v>64.7</v>
          </cell>
          <cell r="AK62">
            <v>0</v>
          </cell>
          <cell r="AL62">
            <v>6614.46</v>
          </cell>
        </row>
        <row r="63">
          <cell r="A63" t="str">
            <v>00858</v>
          </cell>
          <cell r="B63" t="str">
            <v>Chavez Mora Jesus Armando</v>
          </cell>
          <cell r="C63">
            <v>6000</v>
          </cell>
          <cell r="D63">
            <v>2139.6999999999998</v>
          </cell>
          <cell r="E63">
            <v>0</v>
          </cell>
          <cell r="F63">
            <v>8139.7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642.94000000000005</v>
          </cell>
          <cell r="M63">
            <v>642.94000000000005</v>
          </cell>
          <cell r="N63">
            <v>260.60000000000002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903.54</v>
          </cell>
          <cell r="AA63">
            <v>7236.16</v>
          </cell>
          <cell r="AB63">
            <v>184.04</v>
          </cell>
          <cell r="AC63">
            <v>331.28</v>
          </cell>
          <cell r="AD63">
            <v>745.42</v>
          </cell>
          <cell r="AE63">
            <v>210.34</v>
          </cell>
          <cell r="AF63">
            <v>162.80000000000001</v>
          </cell>
          <cell r="AG63">
            <v>8172.84</v>
          </cell>
          <cell r="AH63">
            <v>1260.74</v>
          </cell>
          <cell r="AI63">
            <v>525.86</v>
          </cell>
          <cell r="AJ63">
            <v>105.18</v>
          </cell>
          <cell r="AK63">
            <v>0</v>
          </cell>
          <cell r="AL63">
            <v>10437.76</v>
          </cell>
        </row>
        <row r="64">
          <cell r="A64" t="str">
            <v>00859</v>
          </cell>
          <cell r="B64" t="str">
            <v>Cisneros Gabriel Juan Fernando</v>
          </cell>
          <cell r="C64">
            <v>6000</v>
          </cell>
          <cell r="D64">
            <v>2139.6999999999998</v>
          </cell>
          <cell r="E64">
            <v>0</v>
          </cell>
          <cell r="F64">
            <v>8139.7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642.94000000000005</v>
          </cell>
          <cell r="M64">
            <v>642.94000000000005</v>
          </cell>
          <cell r="N64">
            <v>260.60000000000002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903.54</v>
          </cell>
          <cell r="AA64">
            <v>7236.16</v>
          </cell>
          <cell r="AB64">
            <v>184.04</v>
          </cell>
          <cell r="AC64">
            <v>331.28</v>
          </cell>
          <cell r="AD64">
            <v>745.42</v>
          </cell>
          <cell r="AE64">
            <v>210.34</v>
          </cell>
          <cell r="AF64">
            <v>162.80000000000001</v>
          </cell>
          <cell r="AG64">
            <v>8172.84</v>
          </cell>
          <cell r="AH64">
            <v>1260.74</v>
          </cell>
          <cell r="AI64">
            <v>525.86</v>
          </cell>
          <cell r="AJ64">
            <v>105.18</v>
          </cell>
          <cell r="AK64">
            <v>0</v>
          </cell>
          <cell r="AL64">
            <v>10437.76</v>
          </cell>
        </row>
        <row r="65">
          <cell r="A65" t="str">
            <v>00860</v>
          </cell>
          <cell r="B65" t="str">
            <v>De La Torre Gonzalez Juan Carlos</v>
          </cell>
          <cell r="C65">
            <v>9999.9</v>
          </cell>
          <cell r="D65">
            <v>7429.58</v>
          </cell>
          <cell r="E65">
            <v>0</v>
          </cell>
          <cell r="F65">
            <v>17429.48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2446.5</v>
          </cell>
          <cell r="M65">
            <v>2446.5</v>
          </cell>
          <cell r="N65">
            <v>583.34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3029.84</v>
          </cell>
          <cell r="AA65">
            <v>14399.64</v>
          </cell>
          <cell r="AB65">
            <v>387.6</v>
          </cell>
          <cell r="AC65">
            <v>697.68</v>
          </cell>
          <cell r="AD65">
            <v>1076.92</v>
          </cell>
          <cell r="AE65">
            <v>442.96</v>
          </cell>
          <cell r="AF65">
            <v>348.58</v>
          </cell>
          <cell r="AG65">
            <v>17211.52</v>
          </cell>
          <cell r="AH65">
            <v>2162.1999999999998</v>
          </cell>
          <cell r="AI65">
            <v>1107.42</v>
          </cell>
          <cell r="AJ65">
            <v>221.48</v>
          </cell>
          <cell r="AK65">
            <v>0</v>
          </cell>
          <cell r="AL65">
            <v>21494.16</v>
          </cell>
        </row>
        <row r="66">
          <cell r="A66" t="str">
            <v>00861</v>
          </cell>
          <cell r="B66" t="str">
            <v>Cuellar Hernandez Rocio Elizabeth</v>
          </cell>
          <cell r="C66">
            <v>2957.28</v>
          </cell>
          <cell r="D66">
            <v>0</v>
          </cell>
          <cell r="E66">
            <v>0</v>
          </cell>
          <cell r="F66">
            <v>2957.28</v>
          </cell>
          <cell r="G66">
            <v>0</v>
          </cell>
          <cell r="H66">
            <v>0</v>
          </cell>
          <cell r="I66">
            <v>0</v>
          </cell>
          <cell r="J66">
            <v>-401.26</v>
          </cell>
          <cell r="K66">
            <v>-237.58</v>
          </cell>
          <cell r="L66">
            <v>163.69999999999999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-237.58</v>
          </cell>
          <cell r="AA66">
            <v>3194.86</v>
          </cell>
          <cell r="AB66">
            <v>91.42</v>
          </cell>
          <cell r="AC66">
            <v>164.56</v>
          </cell>
          <cell r="AD66">
            <v>641.4</v>
          </cell>
          <cell r="AE66">
            <v>76.989999999999995</v>
          </cell>
          <cell r="AF66">
            <v>59.14</v>
          </cell>
          <cell r="AG66">
            <v>2991.44</v>
          </cell>
          <cell r="AH66">
            <v>897.38</v>
          </cell>
          <cell r="AI66">
            <v>192.48</v>
          </cell>
          <cell r="AJ66">
            <v>38.5</v>
          </cell>
          <cell r="AK66">
            <v>0</v>
          </cell>
          <cell r="AL66">
            <v>4255.93</v>
          </cell>
        </row>
        <row r="67">
          <cell r="A67" t="str">
            <v>00862</v>
          </cell>
          <cell r="B67" t="str">
            <v>Ortiz Gallardo Yuri Ernestina</v>
          </cell>
          <cell r="C67">
            <v>2957.28</v>
          </cell>
          <cell r="D67">
            <v>0</v>
          </cell>
          <cell r="E67">
            <v>0</v>
          </cell>
          <cell r="F67">
            <v>2957.28</v>
          </cell>
          <cell r="G67">
            <v>0</v>
          </cell>
          <cell r="H67">
            <v>0</v>
          </cell>
          <cell r="I67">
            <v>0</v>
          </cell>
          <cell r="J67">
            <v>-401.26</v>
          </cell>
          <cell r="K67">
            <v>-237.58</v>
          </cell>
          <cell r="L67">
            <v>163.69999999999999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-237.58</v>
          </cell>
          <cell r="AA67">
            <v>3194.86</v>
          </cell>
          <cell r="AB67">
            <v>91.42</v>
          </cell>
          <cell r="AC67">
            <v>164.56</v>
          </cell>
          <cell r="AD67">
            <v>641.4</v>
          </cell>
          <cell r="AE67">
            <v>76.989999999999995</v>
          </cell>
          <cell r="AF67">
            <v>59.14</v>
          </cell>
          <cell r="AG67">
            <v>2991.44</v>
          </cell>
          <cell r="AH67">
            <v>897.38</v>
          </cell>
          <cell r="AI67">
            <v>192.48</v>
          </cell>
          <cell r="AJ67">
            <v>38.5</v>
          </cell>
          <cell r="AK67">
            <v>0</v>
          </cell>
          <cell r="AL67">
            <v>4255.93</v>
          </cell>
        </row>
        <row r="68">
          <cell r="A68" t="str">
            <v>00863</v>
          </cell>
          <cell r="B68" t="str">
            <v>Larios Calvario Manuel</v>
          </cell>
          <cell r="C68">
            <v>6999.9</v>
          </cell>
          <cell r="D68">
            <v>1476.42</v>
          </cell>
          <cell r="E68">
            <v>0</v>
          </cell>
          <cell r="F68">
            <v>8476.32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679.56</v>
          </cell>
          <cell r="M68">
            <v>679.56</v>
          </cell>
          <cell r="N68">
            <v>300.48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980.04</v>
          </cell>
          <cell r="AA68">
            <v>7496.28</v>
          </cell>
          <cell r="AB68">
            <v>209.22</v>
          </cell>
          <cell r="AC68">
            <v>376.6</v>
          </cell>
          <cell r="AD68">
            <v>786.42</v>
          </cell>
          <cell r="AE68">
            <v>239.1</v>
          </cell>
          <cell r="AF68">
            <v>169.52</v>
          </cell>
          <cell r="AG68">
            <v>9290.4599999999991</v>
          </cell>
          <cell r="AH68">
            <v>1372.24</v>
          </cell>
          <cell r="AI68">
            <v>597.76</v>
          </cell>
          <cell r="AJ68">
            <v>119.56</v>
          </cell>
          <cell r="AK68">
            <v>0</v>
          </cell>
          <cell r="AL68">
            <v>11788.64</v>
          </cell>
        </row>
        <row r="69">
          <cell r="A69" t="str">
            <v>00864</v>
          </cell>
          <cell r="B69" t="str">
            <v>Gonzalez Ramirez Miriam Noemi</v>
          </cell>
          <cell r="C69">
            <v>6000</v>
          </cell>
          <cell r="D69">
            <v>2139.6999999999998</v>
          </cell>
          <cell r="E69">
            <v>0</v>
          </cell>
          <cell r="F69">
            <v>8139.7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642.94000000000005</v>
          </cell>
          <cell r="M69">
            <v>642.94000000000005</v>
          </cell>
          <cell r="N69">
            <v>276.95999999999998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919.9</v>
          </cell>
          <cell r="AA69">
            <v>7219.8</v>
          </cell>
          <cell r="AB69">
            <v>194.38</v>
          </cell>
          <cell r="AC69">
            <v>349.88</v>
          </cell>
          <cell r="AD69">
            <v>762.26</v>
          </cell>
          <cell r="AE69">
            <v>222.16</v>
          </cell>
          <cell r="AF69">
            <v>162.80000000000001</v>
          </cell>
          <cell r="AG69">
            <v>8631.64</v>
          </cell>
          <cell r="AH69">
            <v>1306.52</v>
          </cell>
          <cell r="AI69">
            <v>555.38</v>
          </cell>
          <cell r="AJ69">
            <v>111.08</v>
          </cell>
          <cell r="AK69">
            <v>0</v>
          </cell>
          <cell r="AL69">
            <v>10989.58</v>
          </cell>
        </row>
        <row r="70">
          <cell r="A70" t="str">
            <v>00865</v>
          </cell>
          <cell r="B70" t="str">
            <v>Guerrero Torres Edgar Emmanuel</v>
          </cell>
          <cell r="C70">
            <v>9999.9</v>
          </cell>
          <cell r="D70">
            <v>7429.58</v>
          </cell>
          <cell r="E70">
            <v>0</v>
          </cell>
          <cell r="F70">
            <v>17429.48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2446.5</v>
          </cell>
          <cell r="M70">
            <v>2446.5</v>
          </cell>
          <cell r="N70">
            <v>595.4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3041.9</v>
          </cell>
          <cell r="AA70">
            <v>14387.58</v>
          </cell>
          <cell r="AB70">
            <v>395.2</v>
          </cell>
          <cell r="AC70">
            <v>711.36</v>
          </cell>
          <cell r="AD70">
            <v>1089.3</v>
          </cell>
          <cell r="AE70">
            <v>451.66</v>
          </cell>
          <cell r="AF70">
            <v>348.58</v>
          </cell>
          <cell r="AG70">
            <v>17549.099999999999</v>
          </cell>
          <cell r="AH70">
            <v>2195.86</v>
          </cell>
          <cell r="AI70">
            <v>1129.1400000000001</v>
          </cell>
          <cell r="AJ70">
            <v>225.82</v>
          </cell>
          <cell r="AK70">
            <v>0</v>
          </cell>
          <cell r="AL70">
            <v>21900.16</v>
          </cell>
        </row>
        <row r="71">
          <cell r="A71" t="str">
            <v>00866</v>
          </cell>
          <cell r="B71" t="str">
            <v>Enriquez Sierra Juan Pablo</v>
          </cell>
          <cell r="C71">
            <v>9999.9</v>
          </cell>
          <cell r="D71">
            <v>7429.58</v>
          </cell>
          <cell r="E71">
            <v>0</v>
          </cell>
          <cell r="F71">
            <v>17429.48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2446.5</v>
          </cell>
          <cell r="M71">
            <v>2446.5</v>
          </cell>
          <cell r="N71">
            <v>595.4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3041.9</v>
          </cell>
          <cell r="AA71">
            <v>14387.58</v>
          </cell>
          <cell r="AB71">
            <v>395.2</v>
          </cell>
          <cell r="AC71">
            <v>711.36</v>
          </cell>
          <cell r="AD71">
            <v>1089.3</v>
          </cell>
          <cell r="AE71">
            <v>451.66</v>
          </cell>
          <cell r="AF71">
            <v>348.58</v>
          </cell>
          <cell r="AG71">
            <v>17549.099999999999</v>
          </cell>
          <cell r="AH71">
            <v>2195.86</v>
          </cell>
          <cell r="AI71">
            <v>1129.1400000000001</v>
          </cell>
          <cell r="AJ71">
            <v>225.82</v>
          </cell>
          <cell r="AK71">
            <v>0</v>
          </cell>
          <cell r="AL71">
            <v>21900.16</v>
          </cell>
        </row>
        <row r="72">
          <cell r="A72" t="str">
            <v>00867</v>
          </cell>
          <cell r="B72" t="str">
            <v>Martinez Espinoza Maria Veronica</v>
          </cell>
          <cell r="C72">
            <v>9999.9</v>
          </cell>
          <cell r="D72">
            <v>10000.1</v>
          </cell>
          <cell r="E72">
            <v>0</v>
          </cell>
          <cell r="F72">
            <v>20000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2995.56</v>
          </cell>
          <cell r="M72">
            <v>2995.56</v>
          </cell>
          <cell r="N72">
            <v>658.06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3653.62</v>
          </cell>
          <cell r="AA72">
            <v>16346.38</v>
          </cell>
          <cell r="AB72">
            <v>434.72</v>
          </cell>
          <cell r="AC72">
            <v>782.48</v>
          </cell>
          <cell r="AD72">
            <v>1153.6400000000001</v>
          </cell>
          <cell r="AE72">
            <v>496.82</v>
          </cell>
          <cell r="AF72">
            <v>400</v>
          </cell>
          <cell r="AG72">
            <v>19303.64</v>
          </cell>
          <cell r="AH72">
            <v>2370.84</v>
          </cell>
          <cell r="AI72">
            <v>1242.02</v>
          </cell>
          <cell r="AJ72">
            <v>248.4</v>
          </cell>
          <cell r="AK72">
            <v>0</v>
          </cell>
          <cell r="AL72">
            <v>24061.72</v>
          </cell>
        </row>
        <row r="73">
          <cell r="A73" t="str">
            <v>00868</v>
          </cell>
          <cell r="B73" t="str">
            <v>Lopez Samano Claudia</v>
          </cell>
          <cell r="C73">
            <v>6000</v>
          </cell>
          <cell r="D73">
            <v>2139.6999999999998</v>
          </cell>
          <cell r="E73">
            <v>0</v>
          </cell>
          <cell r="F73">
            <v>8139.7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642.94000000000005</v>
          </cell>
          <cell r="M73">
            <v>642.94000000000005</v>
          </cell>
          <cell r="N73">
            <v>276.95999999999998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919.9</v>
          </cell>
          <cell r="AA73">
            <v>7219.8</v>
          </cell>
          <cell r="AB73">
            <v>194.38</v>
          </cell>
          <cell r="AC73">
            <v>349.88</v>
          </cell>
          <cell r="AD73">
            <v>762.26</v>
          </cell>
          <cell r="AE73">
            <v>222.16</v>
          </cell>
          <cell r="AF73">
            <v>162.80000000000001</v>
          </cell>
          <cell r="AG73">
            <v>8631.64</v>
          </cell>
          <cell r="AH73">
            <v>1306.52</v>
          </cell>
          <cell r="AI73">
            <v>555.38</v>
          </cell>
          <cell r="AJ73">
            <v>111.08</v>
          </cell>
          <cell r="AK73">
            <v>0</v>
          </cell>
          <cell r="AL73">
            <v>10989.58</v>
          </cell>
        </row>
        <row r="74">
          <cell r="A74" t="str">
            <v>00869</v>
          </cell>
          <cell r="B74" t="str">
            <v>Resendiz Mora Martha Dolores</v>
          </cell>
          <cell r="C74">
            <v>9999.9</v>
          </cell>
          <cell r="D74">
            <v>13787.66</v>
          </cell>
          <cell r="E74">
            <v>0</v>
          </cell>
          <cell r="F74">
            <v>23787.56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3804.58</v>
          </cell>
          <cell r="M74">
            <v>3804.58</v>
          </cell>
          <cell r="N74">
            <v>1132.98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4937.5600000000004</v>
          </cell>
          <cell r="AA74">
            <v>18850</v>
          </cell>
          <cell r="AB74">
            <v>734.22</v>
          </cell>
          <cell r="AC74">
            <v>1321.62</v>
          </cell>
          <cell r="AD74">
            <v>1641.44</v>
          </cell>
          <cell r="AE74">
            <v>839.12</v>
          </cell>
          <cell r="AF74">
            <v>475.76</v>
          </cell>
          <cell r="AG74">
            <v>32603.919999999998</v>
          </cell>
          <cell r="AH74">
            <v>3697.28</v>
          </cell>
          <cell r="AI74">
            <v>2097.8000000000002</v>
          </cell>
          <cell r="AJ74">
            <v>419.56</v>
          </cell>
          <cell r="AK74">
            <v>0</v>
          </cell>
          <cell r="AL74">
            <v>40133.440000000002</v>
          </cell>
        </row>
        <row r="75">
          <cell r="A75" t="str">
            <v>00870</v>
          </cell>
          <cell r="B75" t="str">
            <v>Gil Medina Miriam Elyada</v>
          </cell>
          <cell r="C75">
            <v>9999.9</v>
          </cell>
          <cell r="D75">
            <v>16887.66</v>
          </cell>
          <cell r="E75">
            <v>0</v>
          </cell>
          <cell r="F75">
            <v>26887.56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4532.45</v>
          </cell>
          <cell r="M75">
            <v>4532.45</v>
          </cell>
          <cell r="N75">
            <v>998.48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5530.93</v>
          </cell>
          <cell r="AA75">
            <v>21356.63</v>
          </cell>
          <cell r="AB75">
            <v>649.4</v>
          </cell>
          <cell r="AC75">
            <v>1168.9000000000001</v>
          </cell>
          <cell r="AD75">
            <v>1503.28</v>
          </cell>
          <cell r="AE75">
            <v>742.16</v>
          </cell>
          <cell r="AF75">
            <v>537.76</v>
          </cell>
          <cell r="AG75">
            <v>28836.78</v>
          </cell>
          <cell r="AH75">
            <v>3321.58</v>
          </cell>
          <cell r="AI75">
            <v>1855.42</v>
          </cell>
          <cell r="AJ75">
            <v>371.08</v>
          </cell>
          <cell r="AK75">
            <v>0</v>
          </cell>
          <cell r="AL75">
            <v>35664.78</v>
          </cell>
        </row>
        <row r="76">
          <cell r="A76" t="str">
            <v>00871</v>
          </cell>
          <cell r="B76" t="str">
            <v>Gonzalez Vizcaino Maria Lucia</v>
          </cell>
          <cell r="C76">
            <v>9999.9</v>
          </cell>
          <cell r="D76">
            <v>1110.8399999999999</v>
          </cell>
          <cell r="E76">
            <v>0</v>
          </cell>
          <cell r="F76">
            <v>11110.74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1122.32</v>
          </cell>
          <cell r="M76">
            <v>1122.32</v>
          </cell>
          <cell r="N76">
            <v>415.42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1537.74</v>
          </cell>
          <cell r="AA76">
            <v>9573</v>
          </cell>
          <cell r="AB76">
            <v>281.7</v>
          </cell>
          <cell r="AC76">
            <v>507.06</v>
          </cell>
          <cell r="AD76">
            <v>904.46</v>
          </cell>
          <cell r="AE76">
            <v>321.94</v>
          </cell>
          <cell r="AF76">
            <v>222.22</v>
          </cell>
          <cell r="AG76">
            <v>12509.06</v>
          </cell>
          <cell r="AH76">
            <v>1693.22</v>
          </cell>
          <cell r="AI76">
            <v>804.86</v>
          </cell>
          <cell r="AJ76">
            <v>160.97999999999999</v>
          </cell>
          <cell r="AK76">
            <v>0</v>
          </cell>
          <cell r="AL76">
            <v>15712.28</v>
          </cell>
        </row>
        <row r="77">
          <cell r="A77" t="str">
            <v>00873</v>
          </cell>
          <cell r="B77" t="str">
            <v>Gonzalez Real  Blanca Lucero</v>
          </cell>
          <cell r="C77">
            <v>3696.6</v>
          </cell>
          <cell r="D77">
            <v>594</v>
          </cell>
          <cell r="E77">
            <v>0</v>
          </cell>
          <cell r="F77">
            <v>4290.6000000000004</v>
          </cell>
          <cell r="G77">
            <v>0</v>
          </cell>
          <cell r="H77">
            <v>0</v>
          </cell>
          <cell r="I77">
            <v>0</v>
          </cell>
          <cell r="J77">
            <v>-377.42</v>
          </cell>
          <cell r="K77">
            <v>-128.4</v>
          </cell>
          <cell r="L77">
            <v>249.02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-128.4</v>
          </cell>
          <cell r="AA77">
            <v>4419</v>
          </cell>
          <cell r="AB77">
            <v>122.66</v>
          </cell>
          <cell r="AC77">
            <v>220.8</v>
          </cell>
          <cell r="AD77">
            <v>654.36</v>
          </cell>
          <cell r="AE77">
            <v>103.3</v>
          </cell>
          <cell r="AF77">
            <v>85.82</v>
          </cell>
          <cell r="AG77">
            <v>4013.56</v>
          </cell>
          <cell r="AH77">
            <v>997.82</v>
          </cell>
          <cell r="AI77">
            <v>258.24</v>
          </cell>
          <cell r="AJ77">
            <v>51.64</v>
          </cell>
          <cell r="AK77">
            <v>0</v>
          </cell>
          <cell r="AL77">
            <v>5510.38</v>
          </cell>
        </row>
        <row r="78">
          <cell r="A78" t="str">
            <v>00874</v>
          </cell>
          <cell r="B78" t="str">
            <v>Camiruaga Lopez Monica Del Carmen</v>
          </cell>
          <cell r="C78">
            <v>6000</v>
          </cell>
          <cell r="D78">
            <v>2705.1</v>
          </cell>
          <cell r="E78">
            <v>0</v>
          </cell>
          <cell r="F78">
            <v>8705.1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714.16</v>
          </cell>
          <cell r="M78">
            <v>714.16</v>
          </cell>
          <cell r="N78">
            <v>292.39999999999998</v>
          </cell>
          <cell r="O78">
            <v>0</v>
          </cell>
          <cell r="P78">
            <v>2000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3006.56</v>
          </cell>
          <cell r="AA78">
            <v>5698.54</v>
          </cell>
          <cell r="AB78">
            <v>204.1</v>
          </cell>
          <cell r="AC78">
            <v>367.4</v>
          </cell>
          <cell r="AD78">
            <v>778.08</v>
          </cell>
          <cell r="AE78">
            <v>233.26</v>
          </cell>
          <cell r="AF78">
            <v>174.1</v>
          </cell>
          <cell r="AG78">
            <v>9063.6200000000008</v>
          </cell>
          <cell r="AH78">
            <v>1349.58</v>
          </cell>
          <cell r="AI78">
            <v>583.16</v>
          </cell>
          <cell r="AJ78">
            <v>116.64</v>
          </cell>
          <cell r="AK78">
            <v>0</v>
          </cell>
          <cell r="AL78">
            <v>11520.36</v>
          </cell>
        </row>
        <row r="79">
          <cell r="A79" t="str">
            <v>00875</v>
          </cell>
          <cell r="B79" t="str">
            <v>Sanchez Parrilla Daniel Trinidad</v>
          </cell>
          <cell r="C79">
            <v>6000</v>
          </cell>
          <cell r="D79">
            <v>2000</v>
          </cell>
          <cell r="E79">
            <v>0</v>
          </cell>
          <cell r="F79">
            <v>8000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627.74</v>
          </cell>
          <cell r="M79">
            <v>627.74</v>
          </cell>
          <cell r="N79">
            <v>202.18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829.92</v>
          </cell>
          <cell r="AA79">
            <v>7170.08</v>
          </cell>
          <cell r="AB79">
            <v>147.22</v>
          </cell>
          <cell r="AC79">
            <v>265</v>
          </cell>
          <cell r="AD79">
            <v>685.44</v>
          </cell>
          <cell r="AE79">
            <v>168.26</v>
          </cell>
          <cell r="AF79">
            <v>160</v>
          </cell>
          <cell r="AG79">
            <v>6537.44</v>
          </cell>
          <cell r="AH79">
            <v>1097.6600000000001</v>
          </cell>
          <cell r="AI79">
            <v>420.64</v>
          </cell>
          <cell r="AJ79">
            <v>84.12</v>
          </cell>
          <cell r="AK79">
            <v>0</v>
          </cell>
          <cell r="AL79">
            <v>8468.1200000000008</v>
          </cell>
        </row>
        <row r="80">
          <cell r="A80" t="str">
            <v>00876</v>
          </cell>
          <cell r="B80" t="str">
            <v>Perez Palacios Jorge Antonio</v>
          </cell>
          <cell r="C80">
            <v>6000</v>
          </cell>
          <cell r="D80">
            <v>2000</v>
          </cell>
          <cell r="E80">
            <v>0</v>
          </cell>
          <cell r="F80">
            <v>8000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627.74</v>
          </cell>
          <cell r="M80">
            <v>627.74</v>
          </cell>
          <cell r="N80">
            <v>164.76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792.5</v>
          </cell>
          <cell r="AA80">
            <v>7207.5</v>
          </cell>
          <cell r="AB80">
            <v>121.4</v>
          </cell>
          <cell r="AC80">
            <v>218.52</v>
          </cell>
          <cell r="AD80">
            <v>653.1</v>
          </cell>
          <cell r="AE80">
            <v>138.74</v>
          </cell>
          <cell r="AF80">
            <v>160</v>
          </cell>
          <cell r="AG80">
            <v>5390.9</v>
          </cell>
          <cell r="AH80">
            <v>993.02</v>
          </cell>
          <cell r="AI80">
            <v>346.86</v>
          </cell>
          <cell r="AJ80">
            <v>69.38</v>
          </cell>
          <cell r="AK80">
            <v>0</v>
          </cell>
          <cell r="AL80">
            <v>7098.9</v>
          </cell>
        </row>
        <row r="83">
          <cell r="A83"/>
          <cell r="C83" t="str">
            <v xml:space="preserve">  =============</v>
          </cell>
          <cell r="D83" t="str">
            <v xml:space="preserve">  =============</v>
          </cell>
          <cell r="E83" t="str">
            <v xml:space="preserve">  =============</v>
          </cell>
          <cell r="F83" t="str">
            <v xml:space="preserve">  =============</v>
          </cell>
          <cell r="G83" t="str">
            <v xml:space="preserve">  =============</v>
          </cell>
          <cell r="H83" t="str">
            <v xml:space="preserve">  =============</v>
          </cell>
          <cell r="I83" t="str">
            <v xml:space="preserve">  =============</v>
          </cell>
          <cell r="J83" t="str">
            <v xml:space="preserve">  =============</v>
          </cell>
          <cell r="K83" t="str">
            <v xml:space="preserve">  =============</v>
          </cell>
          <cell r="L83" t="str">
            <v xml:space="preserve">  =============</v>
          </cell>
          <cell r="M83" t="str">
            <v xml:space="preserve">  =============</v>
          </cell>
          <cell r="N83" t="str">
            <v xml:space="preserve">  =============</v>
          </cell>
          <cell r="O83" t="str">
            <v xml:space="preserve">  =============</v>
          </cell>
          <cell r="P83" t="str">
            <v xml:space="preserve">  =============</v>
          </cell>
          <cell r="Q83" t="str">
            <v xml:space="preserve">  =============</v>
          </cell>
          <cell r="R83" t="str">
            <v xml:space="preserve">  =============</v>
          </cell>
          <cell r="S83" t="str">
            <v xml:space="preserve">  =============</v>
          </cell>
          <cell r="T83" t="str">
            <v xml:space="preserve">  =============</v>
          </cell>
          <cell r="U83" t="str">
            <v xml:space="preserve">  =============</v>
          </cell>
          <cell r="V83" t="str">
            <v xml:space="preserve">  =============</v>
          </cell>
          <cell r="W83" t="str">
            <v xml:space="preserve">  =============</v>
          </cell>
          <cell r="X83" t="str">
            <v xml:space="preserve">  =============</v>
          </cell>
          <cell r="Y83" t="str">
            <v xml:space="preserve">  =============</v>
          </cell>
          <cell r="Z83" t="str">
            <v xml:space="preserve">  =============</v>
          </cell>
          <cell r="AA83" t="str">
            <v xml:space="preserve">  =============</v>
          </cell>
          <cell r="AB83" t="str">
            <v xml:space="preserve">  =============</v>
          </cell>
          <cell r="AC83" t="str">
            <v xml:space="preserve">  =============</v>
          </cell>
          <cell r="AD83" t="str">
            <v xml:space="preserve">  =============</v>
          </cell>
          <cell r="AE83" t="str">
            <v xml:space="preserve">  =============</v>
          </cell>
          <cell r="AF83" t="str">
            <v xml:space="preserve">  =============</v>
          </cell>
          <cell r="AG83" t="str">
            <v xml:space="preserve">  =============</v>
          </cell>
          <cell r="AH83" t="str">
            <v xml:space="preserve">  =============</v>
          </cell>
          <cell r="AI83" t="str">
            <v xml:space="preserve">  =============</v>
          </cell>
          <cell r="AJ83" t="str">
            <v xml:space="preserve">  =============</v>
          </cell>
          <cell r="AK83" t="str">
            <v xml:space="preserve">  =============</v>
          </cell>
          <cell r="AL83" t="str">
            <v xml:space="preserve">  =============</v>
          </cell>
        </row>
        <row r="84">
          <cell r="A84" t="str">
            <v>Total Gral.</v>
          </cell>
          <cell r="B84" t="str">
            <v xml:space="preserve"> </v>
          </cell>
          <cell r="C84">
            <v>589101.72</v>
          </cell>
          <cell r="D84">
            <v>176002.92</v>
          </cell>
          <cell r="E84">
            <v>0</v>
          </cell>
          <cell r="F84">
            <v>765104.64000000001</v>
          </cell>
          <cell r="G84">
            <v>0</v>
          </cell>
          <cell r="H84">
            <v>14950.1</v>
          </cell>
          <cell r="I84">
            <v>15124.51</v>
          </cell>
          <cell r="J84">
            <v>-6553.76</v>
          </cell>
          <cell r="K84">
            <v>-1617.2</v>
          </cell>
          <cell r="L84">
            <v>85908.91</v>
          </cell>
          <cell r="M84">
            <v>80972.33</v>
          </cell>
          <cell r="N84">
            <v>22668.81</v>
          </cell>
          <cell r="O84">
            <v>0</v>
          </cell>
          <cell r="P84">
            <v>2200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668.38</v>
          </cell>
          <cell r="Y84">
            <v>0</v>
          </cell>
          <cell r="Z84">
            <v>134966.93</v>
          </cell>
          <cell r="AA84">
            <v>630137.71</v>
          </cell>
          <cell r="AB84">
            <v>16326.1</v>
          </cell>
          <cell r="AC84">
            <v>29387.07</v>
          </cell>
          <cell r="AD84">
            <v>59087.18</v>
          </cell>
          <cell r="AE84">
            <v>18413.96</v>
          </cell>
          <cell r="AF84">
            <v>15302.14</v>
          </cell>
          <cell r="AG84">
            <v>715471.82</v>
          </cell>
          <cell r="AH84">
            <v>104800.35</v>
          </cell>
          <cell r="AI84">
            <v>46034.74</v>
          </cell>
          <cell r="AJ84">
            <v>9207.0400000000009</v>
          </cell>
          <cell r="AK84">
            <v>0</v>
          </cell>
          <cell r="AL84">
            <v>909230.05</v>
          </cell>
        </row>
        <row r="86"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  <cell r="T86" t="str">
            <v xml:space="preserve"> </v>
          </cell>
          <cell r="U86" t="str">
            <v xml:space="preserve"> </v>
          </cell>
          <cell r="V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 xml:space="preserve"> </v>
          </cell>
          <cell r="AC86" t="str">
            <v xml:space="preserve"> </v>
          </cell>
          <cell r="AD86" t="str">
            <v xml:space="preserve"> </v>
          </cell>
          <cell r="AE86" t="str">
            <v xml:space="preserve"> </v>
          </cell>
          <cell r="AF86" t="str">
            <v xml:space="preserve"> </v>
          </cell>
          <cell r="AG86" t="str">
            <v xml:space="preserve"> </v>
          </cell>
          <cell r="AH86" t="str">
            <v xml:space="preserve"> </v>
          </cell>
          <cell r="AI86" t="str">
            <v xml:space="preserve"> </v>
          </cell>
          <cell r="AJ86" t="str">
            <v xml:space="preserve"> </v>
          </cell>
          <cell r="AK86" t="str">
            <v xml:space="preserve"> </v>
          </cell>
        </row>
        <row r="87">
          <cell r="A87" t="str">
            <v xml:space="preserve"> </v>
          </cell>
          <cell r="B87" t="str">
            <v xml:space="preserve"> 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5"/>
  <sheetViews>
    <sheetView showGridLines="0" tabSelected="1" zoomScale="96" zoomScaleNormal="96" workbookViewId="0">
      <pane ySplit="6" topLeftCell="A62" activePane="bottomLeft" state="frozen"/>
      <selection pane="bottomLeft" activeCell="C75" sqref="C75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7" t="s">
        <v>170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ht="30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ht="30" x14ac:dyDescent="0.25">
      <c r="A3" s="39" t="s">
        <v>209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1" t="s">
        <v>1</v>
      </c>
      <c r="B5" s="42" t="s">
        <v>2</v>
      </c>
      <c r="C5" s="42" t="s">
        <v>3</v>
      </c>
      <c r="D5" s="42" t="s">
        <v>4</v>
      </c>
      <c r="E5" s="43" t="s">
        <v>5</v>
      </c>
      <c r="F5" s="44"/>
      <c r="G5" s="44"/>
      <c r="H5" s="44"/>
      <c r="I5" s="44"/>
      <c r="J5" s="45"/>
      <c r="K5" s="36" t="s">
        <v>6</v>
      </c>
      <c r="L5" s="36" t="s">
        <v>7</v>
      </c>
      <c r="M5" s="36" t="s">
        <v>8</v>
      </c>
    </row>
    <row r="6" spans="1:16" s="5" customFormat="1" ht="47.25" customHeight="1" x14ac:dyDescent="0.25">
      <c r="A6" s="41"/>
      <c r="B6" s="42"/>
      <c r="C6" s="42"/>
      <c r="D6" s="42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6"/>
      <c r="L6" s="36"/>
      <c r="M6" s="36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v>0</v>
      </c>
      <c r="I8" s="15">
        <f>VLOOKUP($A8,[2]Hoja1!$A$9:$AM$116,4,0)</f>
        <v>0</v>
      </c>
      <c r="J8" s="15">
        <f>VLOOKUP($A8,[2]Hoja1!$A$9:$AM$116,4,0)</f>
        <v>0</v>
      </c>
      <c r="K8" s="16">
        <f>SUM(F8:J8)</f>
        <v>11767.5</v>
      </c>
      <c r="L8" s="15">
        <f>VLOOKUP($A8,[2]Hoja1!$A$9:$AM$116,26,0)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v>0</v>
      </c>
      <c r="I9" s="15">
        <v>0</v>
      </c>
      <c r="J9" s="15">
        <f>VLOOKUP($A9,[2]Hoja1!$A$9:$AM$116,4,0)</f>
        <v>1040</v>
      </c>
      <c r="K9" s="16">
        <f t="shared" ref="K9:K15" si="0">SUM(F9:J9)</f>
        <v>12807.5</v>
      </c>
      <c r="L9" s="15">
        <f>VLOOKUP($A9,[2]Hoja1!$A$9:$AM$116,26,0)</f>
        <v>1833.92</v>
      </c>
      <c r="M9" s="16">
        <f t="shared" ref="M9:M10" si="1">+K9-L9</f>
        <v>10973.58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v>0</v>
      </c>
      <c r="I10" s="15">
        <v>0</v>
      </c>
      <c r="J10" s="15">
        <f>VLOOKUP($A10,[2]Hoja1!$A$9:$AM$116,4,0)</f>
        <v>0</v>
      </c>
      <c r="K10" s="16">
        <f t="shared" si="0"/>
        <v>10446</v>
      </c>
      <c r="L10" s="15">
        <f>VLOOKUP($A10,[2]Hoja1!$A$9:$AM$116,26,0)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v>0</v>
      </c>
      <c r="I11" s="15">
        <v>0</v>
      </c>
      <c r="J11" s="15">
        <f>VLOOKUP($A11,[2]Hoja1!$A$9:$AM$116,4,0)</f>
        <v>0</v>
      </c>
      <c r="K11" s="16">
        <f t="shared" si="0"/>
        <v>8550</v>
      </c>
      <c r="L11" s="15">
        <f>VLOOKUP($A11,[2]Hoja1!$A$9:$AM$116,26,0)</f>
        <v>3269.83</v>
      </c>
      <c r="M11" s="16">
        <f>+K11-L11</f>
        <v>5280.17</v>
      </c>
      <c r="N11" s="17"/>
      <c r="O11" s="17"/>
    </row>
    <row r="12" spans="1:16" s="11" customFormat="1" ht="10.5" customHeight="1" x14ac:dyDescent="0.2">
      <c r="A12" s="30" t="s">
        <v>174</v>
      </c>
      <c r="B12" s="13" t="s">
        <v>147</v>
      </c>
      <c r="C12" s="14" t="s">
        <v>152</v>
      </c>
      <c r="D12" s="14" t="s">
        <v>201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v>0</v>
      </c>
      <c r="I12" s="15">
        <v>0</v>
      </c>
      <c r="J12" s="15">
        <f>VLOOKUP($A12,[2]Hoja1!$A$9:$AM$116,4,0)</f>
        <v>7429.58</v>
      </c>
      <c r="K12" s="16">
        <f t="shared" si="0"/>
        <v>17429.48</v>
      </c>
      <c r="L12" s="15">
        <f>VLOOKUP($A12,[2]Hoja1!$A$9:$AM$116,26,0)</f>
        <v>3041.9</v>
      </c>
      <c r="M12" s="16">
        <f t="shared" ref="M12:M15" si="2">+K12-L12</f>
        <v>14387.58</v>
      </c>
      <c r="N12" s="17"/>
      <c r="O12" s="17"/>
    </row>
    <row r="13" spans="1:16" s="11" customFormat="1" ht="10.5" customHeight="1" x14ac:dyDescent="0.2">
      <c r="A13" s="30" t="s">
        <v>200</v>
      </c>
      <c r="B13" s="13" t="s">
        <v>148</v>
      </c>
      <c r="C13" s="14" t="s">
        <v>150</v>
      </c>
      <c r="D13" s="14" t="s">
        <v>201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v>0</v>
      </c>
      <c r="I13" s="15">
        <v>0</v>
      </c>
      <c r="J13" s="15">
        <f>VLOOKUP($A13,[2]Hoja1!$A$9:$AM$116,4,0)</f>
        <v>13787.66</v>
      </c>
      <c r="K13" s="16">
        <f t="shared" si="0"/>
        <v>23787.559999999998</v>
      </c>
      <c r="L13" s="15">
        <f>VLOOKUP($A13,[2]Hoja1!$A$9:$AM$116,26,0)</f>
        <v>4470.4799999999996</v>
      </c>
      <c r="M13" s="16">
        <f t="shared" si="2"/>
        <v>19317.079999999998</v>
      </c>
      <c r="N13" s="17"/>
      <c r="O13" s="17"/>
    </row>
    <row r="14" spans="1:16" s="11" customFormat="1" ht="10.5" customHeight="1" x14ac:dyDescent="0.2">
      <c r="A14" s="30" t="s">
        <v>175</v>
      </c>
      <c r="B14" s="13" t="s">
        <v>149</v>
      </c>
      <c r="C14" s="14" t="s">
        <v>152</v>
      </c>
      <c r="D14" s="14" t="s">
        <v>201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v>0</v>
      </c>
      <c r="I14" s="15">
        <v>0</v>
      </c>
      <c r="J14" s="15">
        <f>VLOOKUP($A14,[2]Hoja1!$A$9:$AM$116,4,0)</f>
        <v>7429.58</v>
      </c>
      <c r="K14" s="16">
        <f t="shared" si="0"/>
        <v>17429.48</v>
      </c>
      <c r="L14" s="15">
        <f>VLOOKUP($A14,[2]Hoja1!$A$9:$AM$116,26,0)</f>
        <v>3041.9</v>
      </c>
      <c r="M14" s="16">
        <f t="shared" si="2"/>
        <v>14387.58</v>
      </c>
      <c r="N14" s="17"/>
      <c r="O14" s="17"/>
    </row>
    <row r="15" spans="1:16" s="11" customFormat="1" ht="10.5" customHeight="1" x14ac:dyDescent="0.2">
      <c r="A15" s="30" t="s">
        <v>71</v>
      </c>
      <c r="B15" s="13" t="s">
        <v>171</v>
      </c>
      <c r="C15" s="14" t="s">
        <v>152</v>
      </c>
      <c r="D15" s="14" t="s">
        <v>201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v>0</v>
      </c>
      <c r="I15" s="15">
        <v>0</v>
      </c>
      <c r="J15" s="15">
        <f>VLOOKUP($A15,[2]Hoja1!$A$9:$AM$116,4,0)</f>
        <v>2705.1</v>
      </c>
      <c r="K15" s="16">
        <f t="shared" si="0"/>
        <v>8705.1</v>
      </c>
      <c r="L15" s="15">
        <f>VLOOKUP($A15,[2]Hoja1!$A$9:$AM$116,26,0)</f>
        <v>949.24</v>
      </c>
      <c r="M15" s="16">
        <f t="shared" si="2"/>
        <v>7755.8600000000006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210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211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v>0</v>
      </c>
      <c r="I18" s="15">
        <f>VLOOKUP($A18,[2]Hoja1!$A$9:$AM$116,4,0)</f>
        <v>0</v>
      </c>
      <c r="J18" s="15">
        <f>VLOOKUP($A18,[2]Hoja1!$A$9:$AM$116,4,0)</f>
        <v>0</v>
      </c>
      <c r="K18" s="16">
        <f t="shared" ref="K18" si="3">SUM(F18:J18)</f>
        <v>10446</v>
      </c>
      <c r="L18" s="15">
        <f>VLOOKUP($A18,[2]Hoja1!$A$9:$AM$116,26,0)</f>
        <v>4970.3100000000004</v>
      </c>
      <c r="M18" s="16">
        <f t="shared" ref="M18" si="4">+K18-L18</f>
        <v>5475.69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v>0</v>
      </c>
      <c r="I21" s="15">
        <v>0</v>
      </c>
      <c r="J21" s="15">
        <f>VLOOKUP($A21,[2]Hoja1!$A$9:$AM$116,4,0)</f>
        <v>0</v>
      </c>
      <c r="K21" s="16">
        <f t="shared" ref="K21:K22" si="5">SUM(F21:J21)</f>
        <v>7051.5</v>
      </c>
      <c r="L21" s="15">
        <f>VLOOKUP($A21,[2]Hoja1!$A$9:$AM$116,26,0)</f>
        <v>504.78</v>
      </c>
      <c r="M21" s="16">
        <f t="shared" ref="M21:M22" si="6">+K21-L21</f>
        <v>6546.72</v>
      </c>
      <c r="N21" s="17"/>
      <c r="O21" s="17"/>
    </row>
    <row r="22" spans="1:15" s="11" customFormat="1" ht="10.5" customHeight="1" x14ac:dyDescent="0.2">
      <c r="A22" s="30" t="s">
        <v>176</v>
      </c>
      <c r="B22" s="18" t="s">
        <v>151</v>
      </c>
      <c r="C22" s="14" t="s">
        <v>152</v>
      </c>
      <c r="D22" s="14" t="s">
        <v>201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v>0</v>
      </c>
      <c r="I22" s="15">
        <v>0</v>
      </c>
      <c r="J22" s="15">
        <f>VLOOKUP($A22,[2]Hoja1!$A$9:$AM$116,4,0)</f>
        <v>3614.72</v>
      </c>
      <c r="K22" s="16">
        <f t="shared" si="5"/>
        <v>13614.619999999999</v>
      </c>
      <c r="L22" s="15">
        <f>VLOOKUP($A22,[2]Hoja1!$A$9:$AM$116,26,0)</f>
        <v>2038.06</v>
      </c>
      <c r="M22" s="16">
        <f t="shared" si="6"/>
        <v>11576.56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v>0</v>
      </c>
      <c r="I25" s="15">
        <v>0</v>
      </c>
      <c r="J25" s="15">
        <f>VLOOKUP($A25,[2]Hoja1!$A$9:$AM$116,4,0)</f>
        <v>0</v>
      </c>
      <c r="K25" s="16">
        <f t="shared" ref="K25:K26" si="7">SUM(F25:J25)</f>
        <v>9168</v>
      </c>
      <c r="L25" s="15">
        <f>VLOOKUP($A25,[2]Hoja1!$A$9:$AM$116,26,0)</f>
        <v>1051.06</v>
      </c>
      <c r="M25" s="16">
        <f t="shared" ref="M25:M26" si="8">+K25-L25</f>
        <v>8116.9400000000005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v>0</v>
      </c>
      <c r="I26" s="15">
        <v>0</v>
      </c>
      <c r="J26" s="15">
        <f>VLOOKUP($A26,[2]Hoja1!$A$9:$AM$116,4,0)</f>
        <v>0</v>
      </c>
      <c r="K26" s="16">
        <f t="shared" si="7"/>
        <v>11544</v>
      </c>
      <c r="L26" s="15">
        <f>VLOOKUP($A26,[2]Hoja1!$A$9:$AM$116,26,0)</f>
        <v>1539.08</v>
      </c>
      <c r="M26" s="16">
        <f t="shared" si="8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v>0</v>
      </c>
      <c r="I29" s="15">
        <v>0</v>
      </c>
      <c r="J29" s="15">
        <f>VLOOKUP($A29,[2]Hoja1!$A$9:$AM$116,4,0)</f>
        <v>0</v>
      </c>
      <c r="K29" s="16">
        <f>SUM(F29:J29)</f>
        <v>10275</v>
      </c>
      <c r="L29" s="15">
        <f>VLOOKUP($A29,[2]Hoja1!$A$9:$AM$116,26,0)</f>
        <v>2537.6799999999998</v>
      </c>
      <c r="M29" s="16">
        <f t="shared" ref="M29" si="9">+K29-L29</f>
        <v>7737.32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v>0</v>
      </c>
      <c r="I32" s="15">
        <v>0</v>
      </c>
      <c r="J32" s="15">
        <f>VLOOKUP($A32,[2]Hoja1!$A$9:$AM$116,4,0)</f>
        <v>0</v>
      </c>
      <c r="K32" s="16">
        <f t="shared" ref="K32:K34" si="10">SUM(F32:J32)</f>
        <v>14409</v>
      </c>
      <c r="L32" s="15">
        <f>VLOOKUP($A32,[2]Hoja1!$A$9:$AM$116,26,0)</f>
        <v>2232.34</v>
      </c>
      <c r="M32" s="16">
        <f t="shared" ref="M32:M34" si="11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7654.26</v>
      </c>
      <c r="G33" s="15">
        <v>0</v>
      </c>
      <c r="H33" s="15">
        <v>0</v>
      </c>
      <c r="I33" s="15">
        <v>0</v>
      </c>
      <c r="J33" s="15">
        <f>VLOOKUP($A33,[2]Hoja1!$A$9:$AM$116,4,0)</f>
        <v>0</v>
      </c>
      <c r="K33" s="16">
        <f t="shared" si="10"/>
        <v>7654.26</v>
      </c>
      <c r="L33" s="15">
        <f>VLOOKUP($A33,[2]Hoja1!$A$9:$AM$116,26,0)</f>
        <v>1007.55</v>
      </c>
      <c r="M33" s="16">
        <f t="shared" si="11"/>
        <v>6646.71</v>
      </c>
      <c r="N33" s="17"/>
      <c r="O33" s="17"/>
    </row>
    <row r="34" spans="1:15" s="11" customFormat="1" ht="10.5" customHeight="1" x14ac:dyDescent="0.2">
      <c r="A34" s="30" t="s">
        <v>178</v>
      </c>
      <c r="B34" s="13" t="s">
        <v>143</v>
      </c>
      <c r="C34" s="14" t="s">
        <v>144</v>
      </c>
      <c r="D34" s="14" t="s">
        <v>201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v>0</v>
      </c>
      <c r="I34" s="15">
        <v>0</v>
      </c>
      <c r="J34" s="15">
        <f>VLOOKUP($A34,[2]Hoja1!$A$9:$AM$116,4,0)</f>
        <v>13787.66</v>
      </c>
      <c r="K34" s="16">
        <f t="shared" si="10"/>
        <v>23787.559999999998</v>
      </c>
      <c r="L34" s="15">
        <f>VLOOKUP($A34,[2]Hoja1!$A$9:$AM$116,26,0)</f>
        <v>4937.5600000000004</v>
      </c>
      <c r="M34" s="16">
        <f t="shared" si="11"/>
        <v>18849.999999999996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v>0</v>
      </c>
      <c r="I37" s="15">
        <v>0</v>
      </c>
      <c r="J37" s="15">
        <f>VLOOKUP($A37,[2]Hoja1!$A$9:$AM$116,4,0)</f>
        <v>0</v>
      </c>
      <c r="K37" s="16">
        <f t="shared" ref="K37:K53" si="12">SUM(F37:J37)</f>
        <v>11767.5</v>
      </c>
      <c r="L37" s="15">
        <f>VLOOKUP($A37,[2]Hoja1!$A$9:$AM$116,26,0)</f>
        <v>3537.61</v>
      </c>
      <c r="M37" s="16">
        <f t="shared" ref="M37:M53" si="13">+K37-L37</f>
        <v>8229.89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5187</v>
      </c>
      <c r="G38" s="15">
        <v>0</v>
      </c>
      <c r="H38" s="15">
        <v>0</v>
      </c>
      <c r="I38" s="15">
        <v>0</v>
      </c>
      <c r="J38" s="15">
        <f>VLOOKUP($A38,[2]Hoja1!$A$9:$AM$116,4,0)</f>
        <v>0</v>
      </c>
      <c r="K38" s="16">
        <f t="shared" si="12"/>
        <v>5187</v>
      </c>
      <c r="L38" s="15">
        <f>VLOOKUP($A38,[2]Hoja1!$A$9:$AM$116,26,0)</f>
        <v>143.5</v>
      </c>
      <c r="M38" s="16">
        <f t="shared" si="13"/>
        <v>5043.5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v>0</v>
      </c>
      <c r="I39" s="15">
        <v>0</v>
      </c>
      <c r="J39" s="15">
        <f>VLOOKUP($A39,[2]Hoja1!$A$9:$AM$116,4,0)</f>
        <v>0</v>
      </c>
      <c r="K39" s="16">
        <f t="shared" si="12"/>
        <v>5187</v>
      </c>
      <c r="L39" s="15">
        <f>VLOOKUP($A39,[2]Hoja1!$A$9:$AM$116,26,0)</f>
        <v>143.5</v>
      </c>
      <c r="M39" s="16">
        <f t="shared" si="13"/>
        <v>5043.5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v>0</v>
      </c>
      <c r="I40" s="15">
        <v>0</v>
      </c>
      <c r="J40" s="15">
        <f>VLOOKUP($A40,[2]Hoja1!$A$9:$AM$116,4,0)</f>
        <v>0</v>
      </c>
      <c r="K40" s="16">
        <f t="shared" si="12"/>
        <v>6660</v>
      </c>
      <c r="L40" s="15">
        <f>VLOOKUP($A40,[2]Hoja1!$A$9:$AM$116,26,0)</f>
        <v>414.6</v>
      </c>
      <c r="M40" s="16">
        <f t="shared" si="13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v>0</v>
      </c>
      <c r="I41" s="15">
        <v>0</v>
      </c>
      <c r="J41" s="15">
        <f>VLOOKUP($A41,[2]Hoja1!$A$9:$AM$116,4,0)</f>
        <v>0</v>
      </c>
      <c r="K41" s="16">
        <f t="shared" si="12"/>
        <v>5187</v>
      </c>
      <c r="L41" s="15">
        <f>VLOOKUP($A41,[2]Hoja1!$A$9:$AM$116,26,0)</f>
        <v>1905.19</v>
      </c>
      <c r="M41" s="16">
        <f t="shared" si="13"/>
        <v>3281.81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9168</v>
      </c>
      <c r="G42" s="15">
        <v>0</v>
      </c>
      <c r="H42" s="15">
        <v>0</v>
      </c>
      <c r="I42" s="15">
        <v>0</v>
      </c>
      <c r="J42" s="15">
        <f>VLOOKUP($A42,[2]Hoja1!$A$9:$AM$116,4,0)</f>
        <v>0</v>
      </c>
      <c r="K42" s="16">
        <f t="shared" si="12"/>
        <v>9168</v>
      </c>
      <c r="L42" s="15">
        <f>VLOOKUP($A42,[2]Hoja1!$A$9:$AM$116,26,0)</f>
        <v>2446.81</v>
      </c>
      <c r="M42" s="16">
        <f t="shared" si="13"/>
        <v>6721.1900000000005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v>0</v>
      </c>
      <c r="I43" s="15">
        <v>0</v>
      </c>
      <c r="J43" s="15">
        <f>VLOOKUP($A43,[2]Hoja1!$A$9:$AM$116,4,0)</f>
        <v>0</v>
      </c>
      <c r="K43" s="16">
        <f t="shared" si="12"/>
        <v>15504</v>
      </c>
      <c r="L43" s="15">
        <f>VLOOKUP($A43,[2]Hoja1!$A$9:$AM$116,26,0)</f>
        <v>6040.59</v>
      </c>
      <c r="M43" s="16">
        <f t="shared" si="13"/>
        <v>9463.41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v>0</v>
      </c>
      <c r="I44" s="15">
        <v>0</v>
      </c>
      <c r="J44" s="15">
        <f>VLOOKUP($A44,[2]Hoja1!$A$9:$AM$116,4,0)</f>
        <v>0</v>
      </c>
      <c r="K44" s="16">
        <f t="shared" si="12"/>
        <v>15750</v>
      </c>
      <c r="L44" s="15">
        <f>VLOOKUP($A44,[2]Hoja1!$A$9:$AM$116,26,0)</f>
        <v>4276.2</v>
      </c>
      <c r="M44" s="16">
        <f t="shared" si="13"/>
        <v>11473.8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v>0</v>
      </c>
      <c r="I45" s="15">
        <v>0</v>
      </c>
      <c r="J45" s="15">
        <f>VLOOKUP($A45,[2]Hoja1!$A$9:$AM$116,4,0)</f>
        <v>0</v>
      </c>
      <c r="K45" s="16">
        <f t="shared" si="12"/>
        <v>6384</v>
      </c>
      <c r="L45" s="15">
        <f>VLOOKUP($A45,[2]Hoja1!$A$9:$AM$116,26,0)</f>
        <v>377.04</v>
      </c>
      <c r="M45" s="16">
        <f t="shared" si="13"/>
        <v>6006.96</v>
      </c>
      <c r="N45" s="17"/>
      <c r="O45" s="17"/>
    </row>
    <row r="46" spans="1:15" s="11" customFormat="1" ht="10.5" customHeight="1" x14ac:dyDescent="0.2">
      <c r="A46" s="30" t="s">
        <v>195</v>
      </c>
      <c r="B46" s="13" t="s">
        <v>70</v>
      </c>
      <c r="C46" s="14" t="s">
        <v>68</v>
      </c>
      <c r="D46" s="14" t="s">
        <v>201</v>
      </c>
      <c r="E46" s="15">
        <f t="shared" ref="E46:E53" si="14">(+F46+I46)/30</f>
        <v>250</v>
      </c>
      <c r="F46" s="15">
        <f>VLOOKUP($A46,[2]Hoja1!$A$9:$AM$116,3,0)</f>
        <v>7500</v>
      </c>
      <c r="G46" s="15">
        <v>0</v>
      </c>
      <c r="H46" s="15">
        <v>0</v>
      </c>
      <c r="I46" s="15">
        <v>0</v>
      </c>
      <c r="J46" s="15">
        <f>VLOOKUP($A46,[2]Hoja1!$A$9:$AM$116,4,0)</f>
        <v>4832.84</v>
      </c>
      <c r="K46" s="16">
        <f t="shared" si="12"/>
        <v>12332.84</v>
      </c>
      <c r="L46" s="15">
        <f>VLOOKUP($A46,[2]Hoja1!$A$9:$AM$116,26,0)</f>
        <v>3770.19</v>
      </c>
      <c r="M46" s="16">
        <f t="shared" si="13"/>
        <v>8562.65</v>
      </c>
      <c r="N46" s="17"/>
      <c r="O46" s="17"/>
    </row>
    <row r="47" spans="1:15" s="11" customFormat="1" ht="10.5" customHeight="1" x14ac:dyDescent="0.2">
      <c r="A47" s="30" t="s">
        <v>196</v>
      </c>
      <c r="B47" s="13" t="s">
        <v>72</v>
      </c>
      <c r="C47" s="14" t="s">
        <v>68</v>
      </c>
      <c r="D47" s="14" t="s">
        <v>201</v>
      </c>
      <c r="E47" s="15">
        <f t="shared" si="14"/>
        <v>250</v>
      </c>
      <c r="F47" s="15">
        <f>VLOOKUP($A47,[2]Hoja1!$A$9:$AM$116,3,0)</f>
        <v>7500</v>
      </c>
      <c r="G47" s="15">
        <v>0</v>
      </c>
      <c r="H47" s="15">
        <v>0</v>
      </c>
      <c r="I47" s="15">
        <v>0</v>
      </c>
      <c r="J47" s="15">
        <f>VLOOKUP($A47,[2]Hoja1!$A$9:$AM$116,4,0)</f>
        <v>2395.58</v>
      </c>
      <c r="K47" s="16">
        <f t="shared" si="12"/>
        <v>9895.58</v>
      </c>
      <c r="L47" s="15">
        <f>VLOOKUP($A47,[2]Hoja1!$A$9:$AM$116,26,0)</f>
        <v>1182.6400000000001</v>
      </c>
      <c r="M47" s="16">
        <f t="shared" si="13"/>
        <v>8712.94</v>
      </c>
      <c r="N47" s="17"/>
      <c r="O47" s="17"/>
    </row>
    <row r="48" spans="1:15" s="11" customFormat="1" ht="10.5" customHeight="1" x14ac:dyDescent="0.2">
      <c r="A48" s="30" t="s">
        <v>197</v>
      </c>
      <c r="B48" s="13" t="s">
        <v>130</v>
      </c>
      <c r="C48" s="14" t="s">
        <v>68</v>
      </c>
      <c r="D48" s="14" t="s">
        <v>201</v>
      </c>
      <c r="E48" s="15">
        <f t="shared" si="14"/>
        <v>98.576000000000008</v>
      </c>
      <c r="F48" s="15">
        <f>VLOOKUP($A48,[2]Hoja1!$A$9:$AM$116,3,0)</f>
        <v>2957.28</v>
      </c>
      <c r="G48" s="15">
        <v>0</v>
      </c>
      <c r="H48" s="15">
        <v>0</v>
      </c>
      <c r="I48" s="15">
        <v>0</v>
      </c>
      <c r="J48" s="15">
        <f>VLOOKUP($A48,[2]Hoja1!$A$9:$AM$116,4,0)</f>
        <v>0</v>
      </c>
      <c r="K48" s="16">
        <f t="shared" si="12"/>
        <v>2957.28</v>
      </c>
      <c r="L48" s="15">
        <f>VLOOKUP($A48,[2]Hoja1!$A$9:$AM$116,26,0)</f>
        <v>-237.58</v>
      </c>
      <c r="M48" s="16">
        <f t="shared" si="13"/>
        <v>3194.86</v>
      </c>
      <c r="N48" s="17"/>
      <c r="O48" s="17"/>
    </row>
    <row r="49" spans="1:15" s="11" customFormat="1" ht="10.5" customHeight="1" x14ac:dyDescent="0.2">
      <c r="A49" s="30" t="s">
        <v>198</v>
      </c>
      <c r="B49" s="13" t="s">
        <v>131</v>
      </c>
      <c r="C49" s="14" t="s">
        <v>68</v>
      </c>
      <c r="D49" s="14" t="s">
        <v>201</v>
      </c>
      <c r="E49" s="15">
        <f t="shared" si="14"/>
        <v>98.576000000000008</v>
      </c>
      <c r="F49" s="15">
        <f>VLOOKUP($A49,[2]Hoja1!$A$9:$AM$116,3,0)</f>
        <v>2957.28</v>
      </c>
      <c r="G49" s="15">
        <v>0</v>
      </c>
      <c r="H49" s="15">
        <v>0</v>
      </c>
      <c r="I49" s="15">
        <v>0</v>
      </c>
      <c r="J49" s="15">
        <f>VLOOKUP($A49,[2]Hoja1!$A$9:$AM$116,4,0)</f>
        <v>0</v>
      </c>
      <c r="K49" s="16">
        <f t="shared" si="12"/>
        <v>2957.28</v>
      </c>
      <c r="L49" s="15">
        <f>VLOOKUP($A49,[2]Hoja1!$A$9:$AM$116,26,0)</f>
        <v>-237.58</v>
      </c>
      <c r="M49" s="16">
        <f t="shared" si="13"/>
        <v>3194.86</v>
      </c>
      <c r="N49" s="17"/>
      <c r="O49" s="17"/>
    </row>
    <row r="50" spans="1:15" s="11" customFormat="1" ht="10.5" customHeight="1" x14ac:dyDescent="0.2">
      <c r="A50" s="30" t="s">
        <v>179</v>
      </c>
      <c r="B50" s="13" t="s">
        <v>73</v>
      </c>
      <c r="C50" s="14" t="s">
        <v>74</v>
      </c>
      <c r="D50" s="14" t="s">
        <v>201</v>
      </c>
      <c r="E50" s="15">
        <f t="shared" si="14"/>
        <v>233.32999999999998</v>
      </c>
      <c r="F50" s="15">
        <f>VLOOKUP($A50,[2]Hoja1!$A$9:$AM$116,3,0)</f>
        <v>6999.9</v>
      </c>
      <c r="G50" s="15">
        <v>0</v>
      </c>
      <c r="H50" s="15">
        <v>0</v>
      </c>
      <c r="I50" s="15">
        <v>0</v>
      </c>
      <c r="J50" s="15">
        <f>VLOOKUP($A50,[2]Hoja1!$A$9:$AM$116,4,0)</f>
        <v>1476.42</v>
      </c>
      <c r="K50" s="16">
        <f t="shared" si="12"/>
        <v>8476.32</v>
      </c>
      <c r="L50" s="15">
        <f>VLOOKUP($A50,[2]Hoja1!$A$9:$AM$116,26,0)</f>
        <v>980.04</v>
      </c>
      <c r="M50" s="16">
        <f t="shared" si="13"/>
        <v>7496.28</v>
      </c>
      <c r="N50" s="17"/>
      <c r="O50" s="17"/>
    </row>
    <row r="51" spans="1:15" s="11" customFormat="1" ht="10.5" customHeight="1" x14ac:dyDescent="0.2">
      <c r="A51" s="30" t="s">
        <v>180</v>
      </c>
      <c r="B51" s="13" t="s">
        <v>75</v>
      </c>
      <c r="C51" s="14" t="s">
        <v>74</v>
      </c>
      <c r="D51" s="14" t="s">
        <v>201</v>
      </c>
      <c r="E51" s="15">
        <f t="shared" si="14"/>
        <v>250</v>
      </c>
      <c r="F51" s="15">
        <f>VLOOKUP($A51,[2]Hoja1!$A$9:$AM$116,3,0)</f>
        <v>7500</v>
      </c>
      <c r="G51" s="15">
        <v>0</v>
      </c>
      <c r="H51" s="15">
        <v>0</v>
      </c>
      <c r="I51" s="15">
        <v>0</v>
      </c>
      <c r="J51" s="15">
        <f>VLOOKUP($A51,[2]Hoja1!$A$9:$AM$116,4,0)</f>
        <v>2395.58</v>
      </c>
      <c r="K51" s="16">
        <f t="shared" si="12"/>
        <v>9895.58</v>
      </c>
      <c r="L51" s="15">
        <f>VLOOKUP($A51,[2]Hoja1!$A$9:$AM$116,26,0)</f>
        <v>1215.1199999999999</v>
      </c>
      <c r="M51" s="16">
        <f t="shared" si="13"/>
        <v>8680.4599999999991</v>
      </c>
      <c r="N51" s="17"/>
      <c r="O51" s="17"/>
    </row>
    <row r="52" spans="1:15" s="11" customFormat="1" ht="10.5" customHeight="1" x14ac:dyDescent="0.2">
      <c r="A52" s="30" t="s">
        <v>69</v>
      </c>
      <c r="B52" s="13" t="s">
        <v>134</v>
      </c>
      <c r="C52" s="14" t="s">
        <v>137</v>
      </c>
      <c r="D52" s="14" t="s">
        <v>201</v>
      </c>
      <c r="E52" s="15">
        <f t="shared" si="14"/>
        <v>333.33</v>
      </c>
      <c r="F52" s="15">
        <f>VLOOKUP($A52,[2]Hoja1!$A$9:$AM$116,3,0)</f>
        <v>9999.9</v>
      </c>
      <c r="G52" s="15">
        <v>0</v>
      </c>
      <c r="H52" s="15">
        <v>0</v>
      </c>
      <c r="I52" s="15">
        <v>0</v>
      </c>
      <c r="J52" s="15">
        <f>VLOOKUP($A52,[2]Hoja1!$A$9:$AM$116,4,0)</f>
        <v>7429.58</v>
      </c>
      <c r="K52" s="16">
        <f t="shared" si="12"/>
        <v>17429.48</v>
      </c>
      <c r="L52" s="15">
        <f>VLOOKUP($A52,[2]Hoja1!$A$9:$AM$116,26,0)</f>
        <v>2938.86</v>
      </c>
      <c r="M52" s="16">
        <f t="shared" si="13"/>
        <v>14490.619999999999</v>
      </c>
      <c r="N52" s="17"/>
      <c r="O52" s="17"/>
    </row>
    <row r="53" spans="1:15" s="11" customFormat="1" ht="10.5" customHeight="1" x14ac:dyDescent="0.2">
      <c r="A53" s="30" t="s">
        <v>132</v>
      </c>
      <c r="B53" s="13" t="s">
        <v>136</v>
      </c>
      <c r="C53" s="14" t="s">
        <v>138</v>
      </c>
      <c r="D53" s="14" t="s">
        <v>201</v>
      </c>
      <c r="E53" s="15">
        <f t="shared" si="14"/>
        <v>333.33</v>
      </c>
      <c r="F53" s="15">
        <f>VLOOKUP($A53,[2]Hoja1!$A$9:$AM$116,3,0)</f>
        <v>9999.9</v>
      </c>
      <c r="G53" s="15">
        <v>0</v>
      </c>
      <c r="H53" s="15">
        <v>0</v>
      </c>
      <c r="I53" s="15">
        <v>0</v>
      </c>
      <c r="J53" s="15">
        <f>VLOOKUP($A53,[2]Hoja1!$A$9:$AM$116,4,0)</f>
        <v>7429.58</v>
      </c>
      <c r="K53" s="16">
        <f t="shared" si="12"/>
        <v>17429.48</v>
      </c>
      <c r="L53" s="15">
        <f>VLOOKUP($A53,[2]Hoja1!$A$9:$AM$116,26,0)</f>
        <v>3174.18</v>
      </c>
      <c r="M53" s="16">
        <f t="shared" si="13"/>
        <v>14255.3</v>
      </c>
      <c r="N53" s="17"/>
      <c r="O53" s="17"/>
    </row>
    <row r="54" spans="1:15" s="11" customFormat="1" ht="10.5" customHeight="1" x14ac:dyDescent="0.25">
      <c r="A54" s="12"/>
      <c r="B54" s="18"/>
      <c r="C54" s="14"/>
      <c r="D54" s="14"/>
      <c r="E54" s="15"/>
      <c r="F54" s="15"/>
      <c r="G54" s="14"/>
      <c r="H54" s="14"/>
      <c r="I54" s="14"/>
      <c r="J54" s="14"/>
      <c r="K54" s="16"/>
      <c r="L54" s="16"/>
      <c r="M54" s="16"/>
    </row>
    <row r="55" spans="1:15" s="11" customFormat="1" ht="17.25" customHeight="1" x14ac:dyDescent="0.25">
      <c r="A55" s="6" t="s">
        <v>76</v>
      </c>
      <c r="B55" s="7"/>
      <c r="C55" s="8"/>
      <c r="D55" s="8"/>
      <c r="E55" s="9"/>
      <c r="F55" s="9"/>
      <c r="G55" s="8"/>
      <c r="H55" s="8"/>
      <c r="I55" s="8"/>
      <c r="J55" s="8"/>
      <c r="K55" s="10"/>
      <c r="L55" s="10"/>
      <c r="M55" s="10"/>
    </row>
    <row r="56" spans="1:15" s="11" customFormat="1" ht="10.5" customHeight="1" x14ac:dyDescent="0.2">
      <c r="A56" s="30" t="s">
        <v>181</v>
      </c>
      <c r="B56" s="18" t="s">
        <v>77</v>
      </c>
      <c r="C56" s="14" t="s">
        <v>78</v>
      </c>
      <c r="D56" s="14" t="s">
        <v>201</v>
      </c>
      <c r="E56" s="15">
        <f>(+F56+I56)/30</f>
        <v>177.82000000000002</v>
      </c>
      <c r="F56" s="15">
        <f>VLOOKUP($A56,[2]Hoja1!$A$9:$AM$116,3,0)</f>
        <v>5334.6</v>
      </c>
      <c r="G56" s="15">
        <v>0</v>
      </c>
      <c r="H56" s="15">
        <v>0</v>
      </c>
      <c r="I56" s="15">
        <v>0</v>
      </c>
      <c r="J56" s="15">
        <f>VLOOKUP($A56,[2]Hoja1!$A$9:$AM$116,4,0)</f>
        <v>0</v>
      </c>
      <c r="K56" s="16">
        <f t="shared" ref="K56:K59" si="15">SUM(F56:J56)</f>
        <v>5334.6</v>
      </c>
      <c r="L56" s="15">
        <f>VLOOKUP($A56,[2]Hoja1!$A$9:$AM$116,26,0)</f>
        <v>200.66</v>
      </c>
      <c r="M56" s="16">
        <f t="shared" ref="M56:M59" si="16">+K56-L56</f>
        <v>5133.9400000000005</v>
      </c>
    </row>
    <row r="57" spans="1:15" s="11" customFormat="1" ht="10.5" customHeight="1" x14ac:dyDescent="0.2">
      <c r="A57" s="30" t="s">
        <v>177</v>
      </c>
      <c r="B57" s="18" t="s">
        <v>105</v>
      </c>
      <c r="C57" s="14" t="s">
        <v>78</v>
      </c>
      <c r="D57" s="14" t="s">
        <v>201</v>
      </c>
      <c r="E57" s="15">
        <f>(+F57+I57)/30</f>
        <v>141.53</v>
      </c>
      <c r="F57" s="15">
        <f>VLOOKUP($A57,[2]Hoja1!$A$9:$AM$116,3,0)</f>
        <v>4245.8999999999996</v>
      </c>
      <c r="G57" s="15">
        <v>0</v>
      </c>
      <c r="H57" s="15">
        <v>0</v>
      </c>
      <c r="I57" s="15">
        <v>0</v>
      </c>
      <c r="J57" s="15">
        <f>VLOOKUP($A57,[2]Hoja1!$A$9:$AM$116,4,0)</f>
        <v>0</v>
      </c>
      <c r="K57" s="16">
        <f>SUM(F57:J57)</f>
        <v>4245.8999999999996</v>
      </c>
      <c r="L57" s="15">
        <f>VLOOKUP($A57,[2]Hoja1!$A$9:$AM$116,26,0)</f>
        <v>-14.68</v>
      </c>
      <c r="M57" s="16">
        <f>+K57-L57</f>
        <v>4260.58</v>
      </c>
    </row>
    <row r="58" spans="1:15" s="11" customFormat="1" ht="10.5" customHeight="1" x14ac:dyDescent="0.2">
      <c r="A58" s="30" t="s">
        <v>126</v>
      </c>
      <c r="B58" s="18" t="s">
        <v>79</v>
      </c>
      <c r="C58" s="14" t="s">
        <v>78</v>
      </c>
      <c r="D58" s="14" t="s">
        <v>201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v>0</v>
      </c>
      <c r="I58" s="15">
        <v>0</v>
      </c>
      <c r="J58" s="15">
        <f>VLOOKUP($A58,[2]Hoja1!$A$9:$AM$116,4,0)</f>
        <v>0</v>
      </c>
      <c r="K58" s="16">
        <f t="shared" si="15"/>
        <v>3696.6</v>
      </c>
      <c r="L58" s="15">
        <f>VLOOKUP($A58,[2]Hoja1!$A$9:$AM$116,26,0)</f>
        <v>-166.42</v>
      </c>
      <c r="M58" s="16">
        <f t="shared" si="16"/>
        <v>3863.02</v>
      </c>
    </row>
    <row r="59" spans="1:15" s="11" customFormat="1" ht="10.5" customHeight="1" x14ac:dyDescent="0.2">
      <c r="A59" s="30" t="s">
        <v>129</v>
      </c>
      <c r="B59" s="18" t="s">
        <v>80</v>
      </c>
      <c r="C59" s="14" t="s">
        <v>78</v>
      </c>
      <c r="D59" s="14" t="s">
        <v>201</v>
      </c>
      <c r="E59" s="15">
        <f>(+F59+I59)/30</f>
        <v>123.22</v>
      </c>
      <c r="F59" s="15">
        <f>VLOOKUP($A59,[2]Hoja1!$A$9:$AM$116,3,0)</f>
        <v>3696.6</v>
      </c>
      <c r="G59" s="15">
        <v>0</v>
      </c>
      <c r="H59" s="15">
        <v>0</v>
      </c>
      <c r="I59" s="15">
        <v>0</v>
      </c>
      <c r="J59" s="15">
        <f>VLOOKUP($A59,[2]Hoja1!$A$9:$AM$116,4,0)</f>
        <v>0</v>
      </c>
      <c r="K59" s="16">
        <f t="shared" si="15"/>
        <v>3696.6</v>
      </c>
      <c r="L59" s="15">
        <f>VLOOKUP($A59,[2]Hoja1!$A$9:$AM$116,26,0)</f>
        <v>-166.42</v>
      </c>
      <c r="M59" s="16">
        <f t="shared" si="16"/>
        <v>3863.02</v>
      </c>
    </row>
    <row r="60" spans="1:15" s="11" customFormat="1" ht="10.5" customHeight="1" x14ac:dyDescent="0.2">
      <c r="A60" s="30" t="s">
        <v>199</v>
      </c>
      <c r="B60" s="18" t="s">
        <v>208</v>
      </c>
      <c r="C60" s="14" t="s">
        <v>78</v>
      </c>
      <c r="D60" s="14" t="s">
        <v>201</v>
      </c>
      <c r="E60" s="15">
        <v>190.66666666666666</v>
      </c>
      <c r="F60" s="15">
        <v>0</v>
      </c>
      <c r="G60" s="15"/>
      <c r="H60" s="15">
        <v>0</v>
      </c>
      <c r="I60" s="15">
        <v>0</v>
      </c>
      <c r="J60" s="15">
        <v>0</v>
      </c>
      <c r="K60" s="16">
        <f>SUM(F60:J60)</f>
        <v>0</v>
      </c>
      <c r="L60" s="15">
        <v>0</v>
      </c>
      <c r="M60" s="16">
        <f t="shared" ref="M60" si="17">+K60-L60</f>
        <v>0</v>
      </c>
      <c r="N60" s="17"/>
      <c r="O60" s="17"/>
    </row>
    <row r="61" spans="1:15" s="11" customFormat="1" ht="10.5" customHeight="1" x14ac:dyDescent="0.25">
      <c r="A61" s="12"/>
      <c r="B61" s="18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5" s="11" customFormat="1" ht="17.25" customHeight="1" x14ac:dyDescent="0.25">
      <c r="A62" s="6" t="s">
        <v>81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5" s="11" customFormat="1" ht="10.5" customHeight="1" x14ac:dyDescent="0.25">
      <c r="A63" s="23" t="s">
        <v>82</v>
      </c>
      <c r="B63" s="13" t="s">
        <v>83</v>
      </c>
      <c r="C63" s="24" t="s">
        <v>18</v>
      </c>
      <c r="D63" s="24" t="s">
        <v>19</v>
      </c>
      <c r="E63" s="15">
        <v>164.33500000000001</v>
      </c>
      <c r="F63" s="15">
        <f>VLOOKUP($A63,[2]Hoja1!$A$9:$AM$116,3,0)</f>
        <v>6430.5</v>
      </c>
      <c r="G63" s="15">
        <v>0</v>
      </c>
      <c r="H63" s="15">
        <v>0</v>
      </c>
      <c r="I63" s="15">
        <v>0</v>
      </c>
      <c r="J63" s="15">
        <f>VLOOKUP($A63,[2]Hoja1!$A$9:$AM$116,4,0)</f>
        <v>0</v>
      </c>
      <c r="K63" s="16">
        <f t="shared" ref="K63:K66" si="18">SUM(F63:J63)</f>
        <v>6430.5</v>
      </c>
      <c r="L63" s="15">
        <f>VLOOKUP($A63,[2]Hoja1!$A$9:$AM$116,26,0)</f>
        <v>2784.72</v>
      </c>
      <c r="M63" s="16">
        <f t="shared" ref="M63:M66" si="19">+K63-L63</f>
        <v>3645.78</v>
      </c>
      <c r="N63" s="17"/>
      <c r="O63" s="17"/>
    </row>
    <row r="64" spans="1:15" s="11" customFormat="1" ht="10.5" customHeight="1" x14ac:dyDescent="0.25">
      <c r="A64" s="23" t="s">
        <v>84</v>
      </c>
      <c r="B64" s="13" t="s">
        <v>85</v>
      </c>
      <c r="C64" s="24" t="s">
        <v>18</v>
      </c>
      <c r="D64" s="24" t="s">
        <v>19</v>
      </c>
      <c r="E64" s="15">
        <v>305.60000000000002</v>
      </c>
      <c r="F64" s="15">
        <f>VLOOKUP($A64,[2]Hoja1!$A$9:$AM$116,3,0)</f>
        <v>9168</v>
      </c>
      <c r="G64" s="15">
        <v>0</v>
      </c>
      <c r="H64" s="15">
        <v>0</v>
      </c>
      <c r="I64" s="15">
        <v>0</v>
      </c>
      <c r="J64" s="15">
        <f>VLOOKUP($A64,[2]Hoja1!$A$9:$AM$116,4,0)</f>
        <v>0</v>
      </c>
      <c r="K64" s="16">
        <f t="shared" si="18"/>
        <v>9168</v>
      </c>
      <c r="L64" s="15">
        <f>VLOOKUP($A64,[2]Hoja1!$A$9:$AM$116,26,0)</f>
        <v>2005.6</v>
      </c>
      <c r="M64" s="16">
        <f t="shared" si="19"/>
        <v>7162.4</v>
      </c>
      <c r="N64" s="17"/>
      <c r="O64" s="17"/>
    </row>
    <row r="65" spans="1:15" s="11" customFormat="1" ht="10.5" customHeight="1" x14ac:dyDescent="0.2">
      <c r="A65" s="30" t="s">
        <v>182</v>
      </c>
      <c r="B65" s="18" t="s">
        <v>86</v>
      </c>
      <c r="C65" s="14" t="s">
        <v>18</v>
      </c>
      <c r="D65" s="14" t="s">
        <v>201</v>
      </c>
      <c r="E65" s="15">
        <f>(+F65+I65)/30</f>
        <v>333.33</v>
      </c>
      <c r="F65" s="15">
        <f>VLOOKUP($A65,[2]Hoja1!$A$9:$AM$116,3,0)</f>
        <v>9999.9</v>
      </c>
      <c r="G65" s="15">
        <v>0</v>
      </c>
      <c r="H65" s="15">
        <v>0</v>
      </c>
      <c r="I65" s="15">
        <v>0</v>
      </c>
      <c r="J65" s="15">
        <f>VLOOKUP($A65,[2]Hoja1!$A$9:$AM$116,4,0)</f>
        <v>3614.72</v>
      </c>
      <c r="K65" s="16">
        <f t="shared" si="18"/>
        <v>13614.619999999999</v>
      </c>
      <c r="L65" s="15">
        <f>VLOOKUP($A65,[2]Hoja1!$A$9:$AM$116,26,0)</f>
        <v>2019.86</v>
      </c>
      <c r="M65" s="16">
        <f t="shared" si="19"/>
        <v>11594.759999999998</v>
      </c>
    </row>
    <row r="66" spans="1:15" s="11" customFormat="1" ht="10.5" customHeight="1" x14ac:dyDescent="0.2">
      <c r="A66" s="30" t="s">
        <v>183</v>
      </c>
      <c r="B66" s="18" t="s">
        <v>145</v>
      </c>
      <c r="C66" s="14" t="s">
        <v>146</v>
      </c>
      <c r="D66" s="14" t="s">
        <v>201</v>
      </c>
      <c r="E66" s="15">
        <f>(+F66+I66)/30</f>
        <v>333.33</v>
      </c>
      <c r="F66" s="15">
        <f>VLOOKUP($A66,[2]Hoja1!$A$9:$AM$116,3,0)</f>
        <v>9999.9</v>
      </c>
      <c r="G66" s="15">
        <v>0</v>
      </c>
      <c r="H66" s="15">
        <v>0</v>
      </c>
      <c r="I66" s="15">
        <v>0</v>
      </c>
      <c r="J66" s="15">
        <f>VLOOKUP($A66,[2]Hoja1!$A$9:$AM$116,4,0)</f>
        <v>7429.58</v>
      </c>
      <c r="K66" s="16">
        <f t="shared" si="18"/>
        <v>17429.48</v>
      </c>
      <c r="L66" s="15">
        <f>VLOOKUP($A66,[2]Hoja1!$A$9:$AM$116,26,0)</f>
        <v>2938.86</v>
      </c>
      <c r="M66" s="16">
        <f t="shared" si="19"/>
        <v>14490.619999999999</v>
      </c>
    </row>
    <row r="68" spans="1:15" s="11" customFormat="1" ht="10.5" customHeight="1" x14ac:dyDescent="0.25">
      <c r="A68" s="12"/>
      <c r="B68" s="18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5" s="11" customFormat="1" ht="17.25" customHeight="1" x14ac:dyDescent="0.25">
      <c r="A69" s="6" t="s">
        <v>153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5" s="11" customFormat="1" ht="10.5" customHeight="1" x14ac:dyDescent="0.2">
      <c r="A70" s="30" t="s">
        <v>184</v>
      </c>
      <c r="B70" s="18" t="s">
        <v>154</v>
      </c>
      <c r="C70" s="14" t="s">
        <v>155</v>
      </c>
      <c r="D70" s="14" t="s">
        <v>201</v>
      </c>
      <c r="E70" s="15">
        <f>(+F70+I70)/30</f>
        <v>333.33</v>
      </c>
      <c r="F70" s="15">
        <f>VLOOKUP($A70,[2]Hoja1!$A$9:$AM$116,3,0)</f>
        <v>9999.9</v>
      </c>
      <c r="G70" s="15">
        <v>0</v>
      </c>
      <c r="H70" s="15">
        <v>0</v>
      </c>
      <c r="I70" s="15">
        <v>0</v>
      </c>
      <c r="J70" s="15">
        <f>VLOOKUP($A70,[2]Hoja1!$A$9:$AM$116,4,0)</f>
        <v>7429.58</v>
      </c>
      <c r="K70" s="16">
        <f>SUM(F70:J70)</f>
        <v>17429.48</v>
      </c>
      <c r="L70" s="15">
        <f>VLOOKUP($A70,[2]Hoja1!$A$9:$AM$116,26,0)</f>
        <v>3029.84</v>
      </c>
      <c r="M70" s="16">
        <f t="shared" ref="M70" si="20">+K70-L70</f>
        <v>14399.64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87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23" t="s">
        <v>88</v>
      </c>
      <c r="B73" s="13" t="s">
        <v>89</v>
      </c>
      <c r="C73" s="24" t="s">
        <v>90</v>
      </c>
      <c r="D73" s="24" t="s">
        <v>19</v>
      </c>
      <c r="E73" s="15">
        <v>263.94</v>
      </c>
      <c r="F73" s="15">
        <f>VLOOKUP($A73,[2]Hoja1!$A$9:$AM$116,3,0)</f>
        <v>7918.2</v>
      </c>
      <c r="G73" s="15">
        <v>0</v>
      </c>
      <c r="H73" s="15">
        <v>0</v>
      </c>
      <c r="I73" s="15">
        <v>0</v>
      </c>
      <c r="J73" s="15">
        <f>VLOOKUP($A73,[2]Hoja1!$A$9:$AM$116,4,0)</f>
        <v>0</v>
      </c>
      <c r="K73" s="16">
        <f t="shared" ref="K73:K75" si="21">SUM(F73:J73)</f>
        <v>7918.2</v>
      </c>
      <c r="L73" s="15">
        <f>VLOOKUP($A73,[2]Hoja1!$A$9:$AM$116,26,0)</f>
        <v>841.58</v>
      </c>
      <c r="M73" s="16">
        <f t="shared" ref="M73:M75" si="22">+K73-L73</f>
        <v>7076.62</v>
      </c>
      <c r="N73" s="17"/>
      <c r="O73" s="17"/>
    </row>
    <row r="74" spans="1:15" s="11" customFormat="1" ht="10.5" customHeight="1" x14ac:dyDescent="0.2">
      <c r="A74" s="30" t="s">
        <v>128</v>
      </c>
      <c r="B74" s="18" t="s">
        <v>91</v>
      </c>
      <c r="C74" s="14" t="s">
        <v>212</v>
      </c>
      <c r="D74" s="14" t="s">
        <v>201</v>
      </c>
      <c r="E74" s="15">
        <f>(+F74+I74)/30</f>
        <v>333.33</v>
      </c>
      <c r="F74" s="15">
        <f>VLOOKUP($A74,[2]Hoja1!$A$9:$AM$116,3,0)</f>
        <v>9999.9</v>
      </c>
      <c r="G74" s="15">
        <v>0</v>
      </c>
      <c r="H74" s="15">
        <v>0</v>
      </c>
      <c r="I74" s="15">
        <v>0</v>
      </c>
      <c r="J74" s="15">
        <f>VLOOKUP($A74,[2]Hoja1!$A$9:$AM$116,4,0)</f>
        <v>7429.58</v>
      </c>
      <c r="K74" s="16">
        <f t="shared" si="21"/>
        <v>17429.48</v>
      </c>
      <c r="L74" s="15">
        <f>VLOOKUP($A74,[2]Hoja1!$A$9:$AM$116,26,0)</f>
        <v>2938.86</v>
      </c>
      <c r="M74" s="16">
        <f t="shared" si="22"/>
        <v>14490.619999999999</v>
      </c>
    </row>
    <row r="75" spans="1:15" s="11" customFormat="1" ht="10.5" customHeight="1" x14ac:dyDescent="0.2">
      <c r="A75" s="30" t="s">
        <v>185</v>
      </c>
      <c r="B75" s="18" t="s">
        <v>168</v>
      </c>
      <c r="C75" s="14" t="s">
        <v>169</v>
      </c>
      <c r="D75" s="14" t="s">
        <v>201</v>
      </c>
      <c r="E75" s="15">
        <f>(+F75+I75)/30</f>
        <v>333.33</v>
      </c>
      <c r="F75" s="15">
        <f>VLOOKUP($A75,[2]Hoja1!$A$9:$AM$116,3,0)</f>
        <v>9999.9</v>
      </c>
      <c r="G75" s="15">
        <v>0</v>
      </c>
      <c r="H75" s="15">
        <v>0</v>
      </c>
      <c r="I75" s="15">
        <v>0</v>
      </c>
      <c r="J75" s="15">
        <f>VLOOKUP($A75,[2]Hoja1!$A$9:$AM$116,4,0)</f>
        <v>16887.66</v>
      </c>
      <c r="K75" s="16">
        <f t="shared" si="21"/>
        <v>26887.559999999998</v>
      </c>
      <c r="L75" s="15">
        <f>VLOOKUP($A75,[2]Hoja1!$A$9:$AM$116,26,0)</f>
        <v>5530.93</v>
      </c>
      <c r="M75" s="16">
        <f t="shared" si="22"/>
        <v>21356.629999999997</v>
      </c>
    </row>
    <row r="76" spans="1:15" s="11" customFormat="1" ht="10.5" customHeight="1" x14ac:dyDescent="0.25">
      <c r="A76" s="12"/>
      <c r="B76" s="18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5" s="11" customFormat="1" ht="17.25" customHeight="1" x14ac:dyDescent="0.25">
      <c r="A77" s="6" t="s">
        <v>156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5" s="11" customFormat="1" ht="10.5" customHeight="1" x14ac:dyDescent="0.2">
      <c r="A78" s="30" t="s">
        <v>186</v>
      </c>
      <c r="B78" s="13" t="s">
        <v>157</v>
      </c>
      <c r="C78" s="24" t="s">
        <v>18</v>
      </c>
      <c r="D78" s="14" t="s">
        <v>201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v>0</v>
      </c>
      <c r="I78" s="15">
        <v>0</v>
      </c>
      <c r="J78" s="15">
        <f>VLOOKUP($A78,[2]Hoja1!$A$9:$AM$116,4,0)</f>
        <v>2139.6999999999998</v>
      </c>
      <c r="K78" s="16">
        <f t="shared" ref="K78:K79" si="23">SUM(F78:J78)</f>
        <v>8139.7</v>
      </c>
      <c r="L78" s="15">
        <f>VLOOKUP($A78,[2]Hoja1!$A$9:$AM$116,26,0)</f>
        <v>919.9</v>
      </c>
      <c r="M78" s="16">
        <f t="shared" ref="M78:M79" si="24">+K78-L78</f>
        <v>7219.8</v>
      </c>
      <c r="N78" s="17"/>
      <c r="O78" s="17"/>
    </row>
    <row r="79" spans="1:15" s="11" customFormat="1" ht="10.5" customHeight="1" x14ac:dyDescent="0.2">
      <c r="A79" s="30" t="s">
        <v>187</v>
      </c>
      <c r="B79" s="18" t="s">
        <v>158</v>
      </c>
      <c r="C79" s="14" t="s">
        <v>18</v>
      </c>
      <c r="D79" s="14" t="s">
        <v>201</v>
      </c>
      <c r="E79" s="15">
        <f>(+F79+I79)/30</f>
        <v>200</v>
      </c>
      <c r="F79" s="15">
        <f>VLOOKUP($A79,[2]Hoja1!$A$9:$AM$116,3,0)</f>
        <v>6000</v>
      </c>
      <c r="G79" s="15">
        <v>0</v>
      </c>
      <c r="H79" s="15">
        <v>0</v>
      </c>
      <c r="I79" s="15">
        <v>0</v>
      </c>
      <c r="J79" s="15">
        <f>VLOOKUP($A79,[2]Hoja1!$A$9:$AM$116,4,0)</f>
        <v>2139.6999999999998</v>
      </c>
      <c r="K79" s="16">
        <f t="shared" si="23"/>
        <v>8139.7</v>
      </c>
      <c r="L79" s="15">
        <f>VLOOKUP($A79,[2]Hoja1!$A$9:$AM$116,26,0)</f>
        <v>919.9</v>
      </c>
      <c r="M79" s="16">
        <f t="shared" si="24"/>
        <v>7219.8</v>
      </c>
    </row>
    <row r="80" spans="1:15" s="11" customFormat="1" ht="10.5" customHeight="1" x14ac:dyDescent="0.25">
      <c r="A80" s="12"/>
      <c r="B80" s="18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5" s="11" customFormat="1" ht="17.25" customHeight="1" x14ac:dyDescent="0.25">
      <c r="A81" s="6" t="s">
        <v>92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5" s="11" customFormat="1" ht="10.5" customHeight="1" x14ac:dyDescent="0.25">
      <c r="A82" s="23" t="s">
        <v>93</v>
      </c>
      <c r="B82" s="13" t="s">
        <v>94</v>
      </c>
      <c r="C82" s="24" t="s">
        <v>95</v>
      </c>
      <c r="D82" s="24" t="s">
        <v>19</v>
      </c>
      <c r="E82" s="15">
        <v>436.25</v>
      </c>
      <c r="F82" s="15">
        <f>VLOOKUP($A82,[2]Hoja1!$A$9:$AM$116,3,0)</f>
        <v>13087.5</v>
      </c>
      <c r="G82" s="15">
        <v>0</v>
      </c>
      <c r="H82" s="15">
        <v>0</v>
      </c>
      <c r="I82" s="15">
        <v>0</v>
      </c>
      <c r="J82" s="15">
        <f>VLOOKUP($A82,[2]Hoja1!$A$9:$AM$116,4,0)</f>
        <v>0</v>
      </c>
      <c r="K82" s="16">
        <f>SUM(F82:J82)</f>
        <v>13087.5</v>
      </c>
      <c r="L82" s="15">
        <f>VLOOKUP($A82,[2]Hoja1!$A$9:$AM$116,26,0)</f>
        <v>5633.82</v>
      </c>
      <c r="M82" s="16">
        <f t="shared" ref="M82" si="25">+K82-L82</f>
        <v>7453.68</v>
      </c>
      <c r="N82" s="17"/>
      <c r="O82" s="17"/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97</v>
      </c>
      <c r="B85" s="13" t="s">
        <v>98</v>
      </c>
      <c r="C85" s="24" t="s">
        <v>18</v>
      </c>
      <c r="D85" s="24" t="s">
        <v>19</v>
      </c>
      <c r="E85" s="15">
        <v>326.69</v>
      </c>
      <c r="F85" s="15">
        <f>VLOOKUP($A85,[2]Hoja1!$A$9:$AM$116,3,0)</f>
        <v>9800.7000000000007</v>
      </c>
      <c r="G85" s="15">
        <v>0</v>
      </c>
      <c r="H85" s="15">
        <v>0</v>
      </c>
      <c r="I85" s="15">
        <v>0</v>
      </c>
      <c r="J85" s="15">
        <f>VLOOKUP($A85,[2]Hoja1!$A$9:$AM$116,4,0)</f>
        <v>0</v>
      </c>
      <c r="K85" s="16">
        <f t="shared" ref="K85:K86" si="26">SUM(F85:J85)</f>
        <v>9800.7000000000007</v>
      </c>
      <c r="L85" s="15">
        <f>VLOOKUP($A85,[2]Hoja1!$A$9:$AM$116,26,0)</f>
        <v>1172.5999999999999</v>
      </c>
      <c r="M85" s="16">
        <f t="shared" ref="M85:M86" si="27">+K85-L85</f>
        <v>8628.1</v>
      </c>
      <c r="N85" s="17"/>
      <c r="O85" s="17"/>
    </row>
    <row r="86" spans="1:15" s="11" customFormat="1" ht="10.5" customHeight="1" x14ac:dyDescent="0.25">
      <c r="A86" s="23" t="s">
        <v>173</v>
      </c>
      <c r="B86" s="13" t="s">
        <v>159</v>
      </c>
      <c r="C86" s="24" t="s">
        <v>160</v>
      </c>
      <c r="D86" s="24" t="s">
        <v>19</v>
      </c>
      <c r="E86" s="15">
        <f>(+F86+I86)/30</f>
        <v>333</v>
      </c>
      <c r="F86" s="15">
        <f>VLOOKUP($A86,[2]Hoja1!$A$9:$AM$116,3,0)</f>
        <v>9990</v>
      </c>
      <c r="G86" s="15">
        <v>0</v>
      </c>
      <c r="H86" s="15">
        <v>0</v>
      </c>
      <c r="I86" s="15">
        <v>0</v>
      </c>
      <c r="J86" s="15">
        <f>VLOOKUP($A86,[2]Hoja1!$A$9:$AM$116,4,0)</f>
        <v>1120.74</v>
      </c>
      <c r="K86" s="16">
        <f t="shared" si="26"/>
        <v>11110.74</v>
      </c>
      <c r="L86" s="15">
        <f>VLOOKUP($A86,[2]Hoja1!$A$9:$AM$116,26,0)</f>
        <v>1492.16</v>
      </c>
      <c r="M86" s="16">
        <f t="shared" si="27"/>
        <v>9618.58</v>
      </c>
      <c r="N86" s="17"/>
      <c r="O86" s="17"/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100</v>
      </c>
      <c r="B89" s="13" t="s">
        <v>101</v>
      </c>
      <c r="C89" s="24" t="s">
        <v>18</v>
      </c>
      <c r="D89" s="24" t="s">
        <v>19</v>
      </c>
      <c r="E89" s="15">
        <v>305.60000000000002</v>
      </c>
      <c r="F89" s="15">
        <f>VLOOKUP($A89,[2]Hoja1!$A$9:$AM$116,3,0)</f>
        <v>9168</v>
      </c>
      <c r="G89" s="15">
        <v>0</v>
      </c>
      <c r="H89" s="15">
        <v>0</v>
      </c>
      <c r="I89" s="15">
        <v>0</v>
      </c>
      <c r="J89" s="15">
        <f>VLOOKUP($A89,[2]Hoja1!$A$9:$AM$116,4,0)</f>
        <v>0</v>
      </c>
      <c r="K89" s="16">
        <f>SUM(F89:J89)</f>
        <v>9168</v>
      </c>
      <c r="L89" s="15">
        <f>VLOOKUP($A89,[2]Hoja1!$A$9:$AM$116,26,0)</f>
        <v>1051.06</v>
      </c>
      <c r="M89" s="16">
        <f t="shared" ref="M89" si="28">+K89-L89</f>
        <v>8116.9400000000005</v>
      </c>
      <c r="N89" s="17"/>
      <c r="O89" s="17"/>
    </row>
    <row r="90" spans="1:15" s="11" customFormat="1" ht="10.5" customHeight="1" x14ac:dyDescent="0.25">
      <c r="A90" s="2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102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103</v>
      </c>
      <c r="B92" s="13" t="s">
        <v>104</v>
      </c>
      <c r="C92" s="24" t="s">
        <v>18</v>
      </c>
      <c r="D92" s="24" t="s">
        <v>19</v>
      </c>
      <c r="E92" s="15">
        <v>480.3</v>
      </c>
      <c r="F92" s="15">
        <f>VLOOKUP($A92,[2]Hoja1!$A$9:$AM$116,3,0)</f>
        <v>14409</v>
      </c>
      <c r="G92" s="15">
        <v>0</v>
      </c>
      <c r="H92" s="15">
        <v>0</v>
      </c>
      <c r="I92" s="15">
        <v>0</v>
      </c>
      <c r="J92" s="15">
        <f>VLOOKUP($A92,[2]Hoja1!$A$9:$AM$116,4,0)</f>
        <v>0</v>
      </c>
      <c r="K92" s="16">
        <f t="shared" ref="K92:K93" si="29">SUM(F92:J92)</f>
        <v>14409</v>
      </c>
      <c r="L92" s="15">
        <f>VLOOKUP($A92,[2]Hoja1!$A$9:$AM$116,26,0)</f>
        <v>6129.34</v>
      </c>
      <c r="M92" s="16">
        <f t="shared" ref="M92:M93" si="30">+K92-L92</f>
        <v>8279.66</v>
      </c>
      <c r="N92" s="17"/>
      <c r="O92" s="17"/>
    </row>
    <row r="93" spans="1:15" s="11" customFormat="1" ht="10.5" customHeight="1" x14ac:dyDescent="0.2">
      <c r="A93" s="30" t="s">
        <v>188</v>
      </c>
      <c r="B93" s="18" t="s">
        <v>140</v>
      </c>
      <c r="C93" s="14" t="s">
        <v>141</v>
      </c>
      <c r="D93" s="14" t="s">
        <v>201</v>
      </c>
      <c r="E93" s="15">
        <f>(+F93+I93)/30</f>
        <v>333.33</v>
      </c>
      <c r="F93" s="15">
        <f>VLOOKUP($A93,[2]Hoja1!$A$9:$AM$116,3,0)</f>
        <v>9999.9</v>
      </c>
      <c r="G93" s="15">
        <v>0</v>
      </c>
      <c r="H93" s="15">
        <v>0</v>
      </c>
      <c r="I93" s="15">
        <v>0</v>
      </c>
      <c r="J93" s="15">
        <f>VLOOKUP($A93,[2]Hoja1!$A$9:$AM$116,4,0)</f>
        <v>10000.1</v>
      </c>
      <c r="K93" s="16">
        <f t="shared" si="29"/>
        <v>20000</v>
      </c>
      <c r="L93" s="15">
        <f>VLOOKUP($A93,[2]Hoja1!$A$9:$AM$116,26,0)</f>
        <v>3558.16</v>
      </c>
      <c r="M93" s="16">
        <f t="shared" si="30"/>
        <v>16441.84</v>
      </c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106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107</v>
      </c>
      <c r="B96" s="13" t="s">
        <v>108</v>
      </c>
      <c r="C96" s="24" t="s">
        <v>18</v>
      </c>
      <c r="D96" s="24" t="s">
        <v>19</v>
      </c>
      <c r="E96" s="15">
        <v>263.94</v>
      </c>
      <c r="F96" s="15">
        <f>VLOOKUP($A96,[2]Hoja1!$A$9:$AM$116,3,0)</f>
        <v>7918.2</v>
      </c>
      <c r="G96" s="15">
        <v>0</v>
      </c>
      <c r="H96" s="15">
        <v>0</v>
      </c>
      <c r="I96" s="15">
        <v>0</v>
      </c>
      <c r="J96" s="15">
        <f>VLOOKUP($A96,[2]Hoja1!$A$9:$AM$116,4,0)</f>
        <v>0</v>
      </c>
      <c r="K96" s="16">
        <f t="shared" ref="K96:K101" si="31">SUM(F96:J96)</f>
        <v>7918.2</v>
      </c>
      <c r="L96" s="15">
        <f>VLOOKUP($A96,[2]Hoja1!$A$9:$AM$116,26,0)</f>
        <v>841.62</v>
      </c>
      <c r="M96" s="16">
        <f t="shared" ref="M96:M101" si="32">+K96-L96</f>
        <v>7076.58</v>
      </c>
      <c r="N96" s="17"/>
      <c r="O96" s="17"/>
    </row>
    <row r="97" spans="1:15" s="11" customFormat="1" ht="10.5" customHeight="1" x14ac:dyDescent="0.25">
      <c r="A97" s="23" t="s">
        <v>109</v>
      </c>
      <c r="B97" s="13" t="s">
        <v>110</v>
      </c>
      <c r="C97" s="24" t="s">
        <v>18</v>
      </c>
      <c r="D97" s="24" t="s">
        <v>19</v>
      </c>
      <c r="E97" s="15">
        <v>102.68</v>
      </c>
      <c r="F97" s="15">
        <f>VLOOKUP($A97,[2]Hoja1!$A$9:$AM$116,3,0)</f>
        <v>3696.6</v>
      </c>
      <c r="G97" s="15">
        <v>0</v>
      </c>
      <c r="H97" s="15">
        <v>0</v>
      </c>
      <c r="I97" s="15">
        <v>0</v>
      </c>
      <c r="J97" s="15">
        <f>VLOOKUP($A97,[2]Hoja1!$A$9:$AM$116,4,0)</f>
        <v>0</v>
      </c>
      <c r="K97" s="16">
        <f t="shared" si="31"/>
        <v>3696.6</v>
      </c>
      <c r="L97" s="15">
        <f>VLOOKUP($A97,[2]Hoja1!$A$9:$AM$116,26,0)</f>
        <v>-166.42</v>
      </c>
      <c r="M97" s="16">
        <f t="shared" si="32"/>
        <v>3863.02</v>
      </c>
      <c r="N97" s="17"/>
      <c r="O97" s="17"/>
    </row>
    <row r="98" spans="1:15" s="11" customFormat="1" ht="10.5" customHeight="1" x14ac:dyDescent="0.25">
      <c r="A98" s="23" t="s">
        <v>111</v>
      </c>
      <c r="B98" s="13" t="s">
        <v>112</v>
      </c>
      <c r="C98" s="24" t="s">
        <v>49</v>
      </c>
      <c r="D98" s="24" t="s">
        <v>19</v>
      </c>
      <c r="E98" s="15">
        <v>116.93</v>
      </c>
      <c r="F98" s="15">
        <f>VLOOKUP($A98,[2]Hoja1!$A$9:$AM$116,3,0)</f>
        <v>3696.6</v>
      </c>
      <c r="G98" s="15">
        <v>0</v>
      </c>
      <c r="H98" s="15">
        <v>0</v>
      </c>
      <c r="I98" s="15">
        <v>0</v>
      </c>
      <c r="J98" s="15">
        <f>VLOOKUP($A98,[2]Hoja1!$A$9:$AM$116,4,0)</f>
        <v>0</v>
      </c>
      <c r="K98" s="16">
        <f t="shared" si="31"/>
        <v>3696.6</v>
      </c>
      <c r="L98" s="15">
        <f>VLOOKUP($A98,[2]Hoja1!$A$9:$AM$116,26,0)</f>
        <v>-166.42</v>
      </c>
      <c r="M98" s="16">
        <f t="shared" si="32"/>
        <v>3863.02</v>
      </c>
      <c r="N98" s="17"/>
      <c r="O98" s="17"/>
    </row>
    <row r="99" spans="1:15" s="11" customFormat="1" ht="10.5" customHeight="1" x14ac:dyDescent="0.2">
      <c r="A99" s="30" t="s">
        <v>189</v>
      </c>
      <c r="B99" s="13" t="s">
        <v>113</v>
      </c>
      <c r="C99" s="24" t="s">
        <v>18</v>
      </c>
      <c r="D99" s="24" t="s">
        <v>19</v>
      </c>
      <c r="E99" s="15">
        <f>(+F99+I99)/30</f>
        <v>333.33</v>
      </c>
      <c r="F99" s="15">
        <f>VLOOKUP($A99,[2]Hoja1!$A$9:$AM$116,3,0)</f>
        <v>9999.9</v>
      </c>
      <c r="G99" s="15">
        <v>0</v>
      </c>
      <c r="H99" s="15">
        <v>0</v>
      </c>
      <c r="I99" s="15">
        <v>0</v>
      </c>
      <c r="J99" s="15">
        <f>VLOOKUP($A99,[2]Hoja1!$A$9:$AM$116,4,0)</f>
        <v>1110.8399999999999</v>
      </c>
      <c r="K99" s="16">
        <f t="shared" si="31"/>
        <v>11110.74</v>
      </c>
      <c r="L99" s="15">
        <f>VLOOKUP($A99,[2]Hoja1!$A$9:$AM$116,26,0)</f>
        <v>1537.74</v>
      </c>
      <c r="M99" s="16">
        <f t="shared" si="32"/>
        <v>9573</v>
      </c>
      <c r="N99" s="17"/>
      <c r="O99" s="17"/>
    </row>
    <row r="100" spans="1:15" s="11" customFormat="1" ht="10.5" customHeight="1" x14ac:dyDescent="0.2">
      <c r="A100" s="30" t="s">
        <v>190</v>
      </c>
      <c r="B100" s="13" t="s">
        <v>163</v>
      </c>
      <c r="C100" s="24" t="s">
        <v>18</v>
      </c>
      <c r="D100" s="14" t="s">
        <v>201</v>
      </c>
      <c r="E100" s="15">
        <f>(+F100+I100)/30</f>
        <v>220</v>
      </c>
      <c r="F100" s="15">
        <f>VLOOKUP($A100,[2]Hoja1!$A$9:$AM$116,3,0)</f>
        <v>6600</v>
      </c>
      <c r="G100" s="15">
        <v>0</v>
      </c>
      <c r="H100" s="15">
        <v>0</v>
      </c>
      <c r="I100" s="15">
        <v>0</v>
      </c>
      <c r="J100" s="15">
        <f>VLOOKUP($A100,[2]Hoja1!$A$9:$AM$116,4,0)</f>
        <v>2105.1</v>
      </c>
      <c r="K100" s="16">
        <f t="shared" si="31"/>
        <v>8705.1</v>
      </c>
      <c r="L100" s="15">
        <f>VLOOKUP($A100,[2]Hoja1!$A$9:$AM$116,26,0)</f>
        <v>1020.32</v>
      </c>
      <c r="M100" s="16">
        <f t="shared" si="32"/>
        <v>7684.7800000000007</v>
      </c>
      <c r="N100" s="17"/>
      <c r="O100" s="17"/>
    </row>
    <row r="101" spans="1:15" s="11" customFormat="1" ht="10.5" customHeight="1" x14ac:dyDescent="0.2">
      <c r="A101" s="30" t="s">
        <v>191</v>
      </c>
      <c r="B101" s="13" t="s">
        <v>164</v>
      </c>
      <c r="C101" s="24" t="s">
        <v>165</v>
      </c>
      <c r="D101" s="14" t="s">
        <v>201</v>
      </c>
      <c r="E101" s="15">
        <f>(+F101+I101)/30</f>
        <v>333.33</v>
      </c>
      <c r="F101" s="15">
        <f>VLOOKUP($A101,[2]Hoja1!$A$9:$AM$116,3,0)</f>
        <v>9999.9</v>
      </c>
      <c r="G101" s="15">
        <v>0</v>
      </c>
      <c r="H101" s="15">
        <v>0</v>
      </c>
      <c r="I101" s="15">
        <v>0</v>
      </c>
      <c r="J101" s="15">
        <f>VLOOKUP($A101,[2]Hoja1!$A$9:$AM$116,4,0)</f>
        <v>10000.1</v>
      </c>
      <c r="K101" s="16">
        <f t="shared" si="31"/>
        <v>20000</v>
      </c>
      <c r="L101" s="15">
        <f>VLOOKUP($A101,[2]Hoja1!$A$9:$AM$116,26,0)</f>
        <v>3576.28</v>
      </c>
      <c r="M101" s="16">
        <f t="shared" si="32"/>
        <v>16423.72</v>
      </c>
      <c r="N101" s="17"/>
      <c r="O101" s="17"/>
    </row>
    <row r="102" spans="1:15" s="11" customFormat="1" ht="10.5" customHeight="1" x14ac:dyDescent="0.25">
      <c r="A102" s="22"/>
      <c r="B102" s="18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5" s="11" customFormat="1" ht="17.25" customHeight="1" x14ac:dyDescent="0.25">
      <c r="A103" s="6" t="s">
        <v>114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5" s="11" customFormat="1" ht="10.5" customHeight="1" x14ac:dyDescent="0.25">
      <c r="A104" s="23" t="s">
        <v>115</v>
      </c>
      <c r="B104" s="13" t="s">
        <v>116</v>
      </c>
      <c r="C104" s="24" t="s">
        <v>18</v>
      </c>
      <c r="D104" s="24" t="s">
        <v>19</v>
      </c>
      <c r="E104" s="15">
        <v>212.8</v>
      </c>
      <c r="F104" s="15">
        <f>VLOOKUP($A104,[2]Hoja1!$A$9:$AM$116,3,0)</f>
        <v>6384</v>
      </c>
      <c r="G104" s="15">
        <v>0</v>
      </c>
      <c r="H104" s="15">
        <v>0</v>
      </c>
      <c r="I104" s="15">
        <v>0</v>
      </c>
      <c r="J104" s="15">
        <f>VLOOKUP($A104,[2]Hoja1!$A$9:$AM$116,4,0)</f>
        <v>0</v>
      </c>
      <c r="K104" s="16">
        <f t="shared" ref="K104:K105" si="33">SUM(F104:J104)</f>
        <v>6384</v>
      </c>
      <c r="L104" s="15">
        <f>VLOOKUP($A104,[2]Hoja1!$A$9:$AM$116,26,0)</f>
        <v>377.04</v>
      </c>
      <c r="M104" s="16">
        <f t="shared" ref="M104:M105" si="34">+K104-L104</f>
        <v>6006.96</v>
      </c>
      <c r="N104" s="17"/>
      <c r="O104" s="17"/>
    </row>
    <row r="105" spans="1:15" s="11" customFormat="1" ht="10.5" customHeight="1" x14ac:dyDescent="0.2">
      <c r="A105" s="30" t="s">
        <v>192</v>
      </c>
      <c r="B105" s="13" t="s">
        <v>166</v>
      </c>
      <c r="C105" s="24" t="s">
        <v>165</v>
      </c>
      <c r="D105" s="14" t="s">
        <v>201</v>
      </c>
      <c r="E105" s="15">
        <f>(+F105+I105)/30</f>
        <v>333.33</v>
      </c>
      <c r="F105" s="15">
        <f>VLOOKUP($A105,[2]Hoja1!$A$9:$AM$116,3,0)</f>
        <v>9999.9</v>
      </c>
      <c r="G105" s="15">
        <v>0</v>
      </c>
      <c r="H105" s="15">
        <v>0</v>
      </c>
      <c r="I105" s="15">
        <v>0</v>
      </c>
      <c r="J105" s="15">
        <f>VLOOKUP($A105,[2]Hoja1!$A$9:$AM$116,4,0)</f>
        <v>10000.1</v>
      </c>
      <c r="K105" s="16">
        <f t="shared" si="33"/>
        <v>20000</v>
      </c>
      <c r="L105" s="15">
        <f>VLOOKUP($A105,[2]Hoja1!$A$9:$AM$116,26,0)</f>
        <v>3653.62</v>
      </c>
      <c r="M105" s="16">
        <f t="shared" si="34"/>
        <v>16346.380000000001</v>
      </c>
      <c r="N105" s="17"/>
      <c r="O105" s="17"/>
    </row>
    <row r="106" spans="1:15" s="11" customFormat="1" ht="10.5" customHeight="1" x14ac:dyDescent="0.25">
      <c r="A106" s="22"/>
      <c r="B106" s="18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5" s="11" customFormat="1" ht="17.25" customHeight="1" x14ac:dyDescent="0.25">
      <c r="A107" s="6" t="s">
        <v>117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5" s="11" customFormat="1" ht="10.5" customHeight="1" x14ac:dyDescent="0.25">
      <c r="A108" s="23" t="s">
        <v>118</v>
      </c>
      <c r="B108" s="13" t="s">
        <v>119</v>
      </c>
      <c r="C108" s="24" t="s">
        <v>67</v>
      </c>
      <c r="D108" s="24" t="s">
        <v>19</v>
      </c>
      <c r="E108" s="15">
        <v>157.44999999999999</v>
      </c>
      <c r="F108" s="15">
        <f>VLOOKUP($A108,[2]Hoja1!$A$9:$AM$116,3,0)</f>
        <v>4723.5</v>
      </c>
      <c r="G108" s="15">
        <v>0</v>
      </c>
      <c r="H108" s="15">
        <v>0</v>
      </c>
      <c r="I108" s="15">
        <v>0</v>
      </c>
      <c r="J108" s="15">
        <f>VLOOKUP($A108,[2]Hoja1!$A$9:$AM$116,4,0)</f>
        <v>0</v>
      </c>
      <c r="K108" s="16">
        <f t="shared" ref="K108:K111" si="35">SUM(F108:J108)</f>
        <v>4723.5</v>
      </c>
      <c r="L108" s="15">
        <f>VLOOKUP($A108,[2]Hoja1!$A$9:$AM$116,26,0)</f>
        <v>85.84</v>
      </c>
      <c r="M108" s="16">
        <f t="shared" ref="M108:M111" si="36">+K108-L108</f>
        <v>4637.66</v>
      </c>
      <c r="N108" s="17"/>
      <c r="O108" s="17"/>
    </row>
    <row r="109" spans="1:15" s="11" customFormat="1" ht="10.5" customHeight="1" x14ac:dyDescent="0.2">
      <c r="A109" s="33" t="s">
        <v>202</v>
      </c>
      <c r="B109" s="32" t="s">
        <v>203</v>
      </c>
      <c r="C109" s="14" t="s">
        <v>18</v>
      </c>
      <c r="D109" s="14" t="s">
        <v>201</v>
      </c>
      <c r="E109" s="15">
        <f>(+F109+I109)/30</f>
        <v>200</v>
      </c>
      <c r="F109" s="15">
        <f>VLOOKUP($A109,[2]Hoja1!$A$9:$AM$116,3,0)</f>
        <v>6000</v>
      </c>
      <c r="G109" s="15">
        <v>0</v>
      </c>
      <c r="H109" s="15">
        <v>0</v>
      </c>
      <c r="I109" s="15">
        <v>0</v>
      </c>
      <c r="J109" s="15">
        <f>VLOOKUP($A109,[2]Hoja1!$A$9:$AM$116,4,0)</f>
        <v>2000</v>
      </c>
      <c r="K109" s="16">
        <f t="shared" si="35"/>
        <v>8000</v>
      </c>
      <c r="L109" s="15">
        <f>VLOOKUP($A109,[2]Hoja1!$A$9:$AM$116,26,0)</f>
        <v>792.5</v>
      </c>
      <c r="M109" s="16">
        <f t="shared" si="36"/>
        <v>7207.5</v>
      </c>
    </row>
    <row r="110" spans="1:15" s="11" customFormat="1" ht="10.5" customHeight="1" x14ac:dyDescent="0.2">
      <c r="A110" s="30" t="s">
        <v>204</v>
      </c>
      <c r="B110" s="18" t="s">
        <v>205</v>
      </c>
      <c r="C110" s="14" t="s">
        <v>18</v>
      </c>
      <c r="D110" s="14" t="s">
        <v>201</v>
      </c>
      <c r="E110" s="15">
        <f>(+F110+I110)/30</f>
        <v>200</v>
      </c>
      <c r="F110" s="15">
        <f>VLOOKUP($A110,[2]Hoja1!$A$9:$AM$116,3,0)</f>
        <v>6000</v>
      </c>
      <c r="G110" s="15">
        <v>0</v>
      </c>
      <c r="H110" s="15">
        <v>0</v>
      </c>
      <c r="I110" s="15">
        <v>0</v>
      </c>
      <c r="J110" s="15">
        <f>VLOOKUP($A110,[2]Hoja1!$A$9:$AM$116,4,0)</f>
        <v>2000</v>
      </c>
      <c r="K110" s="16">
        <f t="shared" si="35"/>
        <v>8000</v>
      </c>
      <c r="L110" s="15">
        <f>VLOOKUP($A110,[2]Hoja1!$A$9:$AM$116,26,0)</f>
        <v>829.92</v>
      </c>
      <c r="M110" s="16">
        <f t="shared" si="36"/>
        <v>7170.08</v>
      </c>
    </row>
    <row r="111" spans="1:15" s="11" customFormat="1" ht="10.5" customHeight="1" x14ac:dyDescent="0.2">
      <c r="A111" s="30" t="s">
        <v>142</v>
      </c>
      <c r="B111" s="18" t="s">
        <v>167</v>
      </c>
      <c r="C111" s="14" t="s">
        <v>18</v>
      </c>
      <c r="D111" s="14" t="s">
        <v>201</v>
      </c>
      <c r="E111" s="15">
        <f>(+F111+I111)/30</f>
        <v>200</v>
      </c>
      <c r="F111" s="15">
        <f>VLOOKUP($A111,[2]Hoja1!$A$9:$AM$116,3,0)</f>
        <v>6000</v>
      </c>
      <c r="G111" s="15">
        <v>0</v>
      </c>
      <c r="H111" s="15">
        <v>0</v>
      </c>
      <c r="I111" s="15">
        <v>0</v>
      </c>
      <c r="J111" s="15">
        <f>VLOOKUP($A111,[2]Hoja1!$A$9:$AM$116,4,0)</f>
        <v>2705.1</v>
      </c>
      <c r="K111" s="16">
        <f t="shared" si="35"/>
        <v>8705.1</v>
      </c>
      <c r="L111" s="15">
        <f>VLOOKUP($A111,[2]Hoja1!$A$9:$AM$116,26,0)</f>
        <v>3006.56</v>
      </c>
      <c r="M111" s="16">
        <f t="shared" si="36"/>
        <v>5698.5400000000009</v>
      </c>
    </row>
    <row r="112" spans="1:15" s="11" customFormat="1" ht="10.5" customHeight="1" x14ac:dyDescent="0.25">
      <c r="A112" s="12"/>
      <c r="B112" s="18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5" s="11" customFormat="1" ht="17.25" customHeight="1" x14ac:dyDescent="0.25">
      <c r="A113" s="6" t="s">
        <v>120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5" s="11" customFormat="1" ht="10.5" customHeight="1" x14ac:dyDescent="0.25">
      <c r="A114" s="23" t="s">
        <v>206</v>
      </c>
      <c r="B114" s="13" t="s">
        <v>207</v>
      </c>
      <c r="C114" s="24" t="s">
        <v>67</v>
      </c>
      <c r="D114" s="14" t="s">
        <v>201</v>
      </c>
      <c r="E114" s="15">
        <f>(+F114+I114)/30</f>
        <v>123.22</v>
      </c>
      <c r="F114" s="15">
        <f>VLOOKUP($A114,[2]Hoja1!$A$9:$AM$116,3,0)</f>
        <v>3696.6</v>
      </c>
      <c r="G114" s="15">
        <v>0</v>
      </c>
      <c r="H114" s="15">
        <v>0</v>
      </c>
      <c r="I114" s="15">
        <v>0</v>
      </c>
      <c r="J114" s="15">
        <f>VLOOKUP($A114,[2]Hoja1!$A$9:$AM$116,4,0)</f>
        <v>0</v>
      </c>
      <c r="K114" s="16">
        <f t="shared" ref="K114" si="37">SUM(F114:J114)</f>
        <v>3696.6</v>
      </c>
      <c r="L114" s="15">
        <f>VLOOKUP($A114,[2]Hoja1!$A$9:$AM$116,26,0)</f>
        <v>-166.42</v>
      </c>
      <c r="M114" s="16">
        <f t="shared" ref="M114" si="38">+K114-L114</f>
        <v>3863.02</v>
      </c>
      <c r="N114" s="17"/>
      <c r="O114" s="17"/>
    </row>
    <row r="115" spans="1:15" s="11" customFormat="1" ht="10.5" customHeight="1" x14ac:dyDescent="0.25">
      <c r="A115" s="1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121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">
      <c r="A117" s="30" t="s">
        <v>193</v>
      </c>
      <c r="B117" s="18" t="s">
        <v>133</v>
      </c>
      <c r="C117" s="14" t="s">
        <v>18</v>
      </c>
      <c r="D117" s="14" t="s">
        <v>201</v>
      </c>
      <c r="E117" s="15">
        <f>(+F117+I117)/30</f>
        <v>333.33</v>
      </c>
      <c r="F117" s="15">
        <f>VLOOKUP($A117,[2]Hoja1!$A$9:$AM$116,3,0)</f>
        <v>9999.9</v>
      </c>
      <c r="G117" s="15">
        <v>0</v>
      </c>
      <c r="H117" s="15">
        <v>0</v>
      </c>
      <c r="I117" s="15">
        <v>0</v>
      </c>
      <c r="J117" s="15">
        <f>VLOOKUP($A117,[2]Hoja1!$A$9:$AM$116,4,0)</f>
        <v>6603.04</v>
      </c>
      <c r="K117" s="16">
        <f>SUM(F117:J117)</f>
        <v>16602.939999999999</v>
      </c>
      <c r="L117" s="15">
        <f>VLOOKUP($A117,[2]Hoja1!$A$9:$AM$116,26,0)</f>
        <v>2739.78</v>
      </c>
      <c r="M117" s="16">
        <f t="shared" ref="M117" si="39">+K117-L117</f>
        <v>13863.159999999998</v>
      </c>
    </row>
    <row r="118" spans="1:15" s="11" customFormat="1" ht="10.5" customHeight="1" x14ac:dyDescent="0.25">
      <c r="A118" s="12"/>
      <c r="B118" s="18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5" s="11" customFormat="1" ht="17.25" customHeight="1" x14ac:dyDescent="0.25">
      <c r="A119" s="6" t="s">
        <v>161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5" s="11" customFormat="1" ht="10.5" customHeight="1" x14ac:dyDescent="0.2">
      <c r="A120" s="30" t="s">
        <v>194</v>
      </c>
      <c r="B120" s="13" t="s">
        <v>162</v>
      </c>
      <c r="C120" s="24" t="s">
        <v>18</v>
      </c>
      <c r="D120" s="14" t="s">
        <v>201</v>
      </c>
      <c r="E120" s="15">
        <f>(+F120+I120)/30</f>
        <v>200</v>
      </c>
      <c r="F120" s="15">
        <f>VLOOKUP($A120,[2]Hoja1!$A$9:$AM$116,3,0)</f>
        <v>6000</v>
      </c>
      <c r="G120" s="15">
        <v>0</v>
      </c>
      <c r="H120" s="15">
        <v>0</v>
      </c>
      <c r="I120" s="15">
        <v>0</v>
      </c>
      <c r="J120" s="15">
        <f>VLOOKUP($A120,[2]Hoja1!$A$9:$AM$116,4,0)</f>
        <v>2139.6999999999998</v>
      </c>
      <c r="K120" s="16">
        <f t="shared" ref="K120:K121" si="40">SUM(F120:J120)</f>
        <v>8139.7</v>
      </c>
      <c r="L120" s="15">
        <f>VLOOKUP($A120,[2]Hoja1!$A$9:$AM$116,26,0)</f>
        <v>903.54</v>
      </c>
      <c r="M120" s="16">
        <f t="shared" ref="M120:M121" si="41">+K120-L120</f>
        <v>7236.16</v>
      </c>
      <c r="N120" s="17"/>
      <c r="O120" s="17"/>
    </row>
    <row r="121" spans="1:15" s="11" customFormat="1" ht="10.5" customHeight="1" x14ac:dyDescent="0.2">
      <c r="A121" s="30" t="s">
        <v>139</v>
      </c>
      <c r="B121" s="13" t="s">
        <v>172</v>
      </c>
      <c r="C121" s="24" t="s">
        <v>18</v>
      </c>
      <c r="D121" s="14" t="s">
        <v>201</v>
      </c>
      <c r="E121" s="15">
        <f>(+F121+I121)/30</f>
        <v>200</v>
      </c>
      <c r="F121" s="15">
        <f>VLOOKUP($A121,[2]Hoja1!$A$9:$AM$116,3,0)</f>
        <v>6000</v>
      </c>
      <c r="G121" s="15">
        <v>0</v>
      </c>
      <c r="H121" s="15">
        <v>0</v>
      </c>
      <c r="I121" s="15">
        <v>0</v>
      </c>
      <c r="J121" s="15">
        <f>VLOOKUP($A121,[2]Hoja1!$A$9:$AM$116,4,0)</f>
        <v>2139.6999999999998</v>
      </c>
      <c r="K121" s="16">
        <f t="shared" si="40"/>
        <v>8139.7</v>
      </c>
      <c r="L121" s="15">
        <f>VLOOKUP($A121,[2]Hoja1!$A$9:$AM$116,26,0)</f>
        <v>903.54</v>
      </c>
      <c r="M121" s="16">
        <f t="shared" si="41"/>
        <v>7236.16</v>
      </c>
      <c r="N121" s="17"/>
      <c r="O121" s="17"/>
    </row>
    <row r="122" spans="1:15" s="11" customFormat="1" ht="10.5" customHeight="1" x14ac:dyDescent="0.25">
      <c r="A122" s="12"/>
      <c r="B122" s="18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5" s="11" customFormat="1" ht="17.25" customHeight="1" x14ac:dyDescent="0.25">
      <c r="A123" s="6" t="s">
        <v>122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5" s="11" customFormat="1" ht="10.5" customHeight="1" x14ac:dyDescent="0.25">
      <c r="A124" s="23" t="s">
        <v>123</v>
      </c>
      <c r="B124" s="13" t="s">
        <v>124</v>
      </c>
      <c r="C124" s="24" t="s">
        <v>18</v>
      </c>
      <c r="D124" s="24" t="s">
        <v>19</v>
      </c>
      <c r="E124" s="15">
        <v>148.6</v>
      </c>
      <c r="F124" s="15">
        <f>VLOOKUP($A124,[2]Hoja1!$A$9:$AM$116,3,0)</f>
        <v>4458</v>
      </c>
      <c r="G124" s="15">
        <v>0</v>
      </c>
      <c r="H124" s="15">
        <v>0</v>
      </c>
      <c r="I124" s="15">
        <v>0</v>
      </c>
      <c r="J124" s="15">
        <f>VLOOKUP($A124,[2]Hoja1!$A$9:$AM$116,4,0)</f>
        <v>660</v>
      </c>
      <c r="K124" s="16">
        <f>SUM(F124:J124)</f>
        <v>5118</v>
      </c>
      <c r="L124" s="15">
        <f>VLOOKUP($A124,[2]Hoja1!$A$9:$AM$116,26,0)</f>
        <v>115.98</v>
      </c>
      <c r="M124" s="16">
        <f t="shared" ref="M124" si="42">+K124-L124</f>
        <v>5002.0200000000004</v>
      </c>
      <c r="N124" s="17"/>
      <c r="O124" s="17"/>
    </row>
    <row r="125" spans="1:15" s="11" customFormat="1" ht="10.5" customHeight="1" x14ac:dyDescent="0.25">
      <c r="A125" s="12"/>
      <c r="B125" s="18"/>
      <c r="C125" s="14"/>
      <c r="D125" s="14"/>
      <c r="E125" s="15"/>
      <c r="F125" s="15"/>
      <c r="G125" s="14"/>
      <c r="H125" s="14"/>
      <c r="I125" s="14"/>
      <c r="J125" s="14"/>
      <c r="K125" s="16"/>
      <c r="L125" s="16"/>
      <c r="M125" s="16"/>
    </row>
    <row r="126" spans="1:15" s="11" customFormat="1" ht="17.25" customHeight="1" x14ac:dyDescent="0.25">
      <c r="A126" s="6" t="s">
        <v>125</v>
      </c>
      <c r="B126" s="7"/>
      <c r="C126" s="8"/>
      <c r="D126" s="8"/>
      <c r="E126" s="9"/>
      <c r="F126" s="9"/>
      <c r="G126" s="8"/>
      <c r="H126" s="8"/>
      <c r="I126" s="8"/>
      <c r="J126" s="8"/>
      <c r="K126" s="10"/>
      <c r="L126" s="10"/>
      <c r="M126" s="10"/>
    </row>
    <row r="127" spans="1:15" s="11" customFormat="1" ht="10.5" customHeight="1" x14ac:dyDescent="0.2">
      <c r="A127" s="30" t="s">
        <v>135</v>
      </c>
      <c r="B127" s="25" t="s">
        <v>127</v>
      </c>
      <c r="C127" s="24" t="s">
        <v>18</v>
      </c>
      <c r="D127" s="14" t="s">
        <v>201</v>
      </c>
      <c r="E127" s="15">
        <f>(+F127+I127)/30</f>
        <v>123.22</v>
      </c>
      <c r="F127" s="15">
        <f>VLOOKUP($A127,[2]Hoja1!$A$9:$AM$116,3,0)</f>
        <v>3696.6</v>
      </c>
      <c r="G127" s="15">
        <v>0</v>
      </c>
      <c r="H127" s="15">
        <v>0</v>
      </c>
      <c r="I127" s="15">
        <v>0</v>
      </c>
      <c r="J127" s="15">
        <f>VLOOKUP($A127,[2]Hoja1!$A$9:$AM$116,4,0)</f>
        <v>594</v>
      </c>
      <c r="K127" s="16">
        <f>SUM(F127:J127)</f>
        <v>4290.6000000000004</v>
      </c>
      <c r="L127" s="15">
        <f>VLOOKUP($A127,[2]Hoja1!$A$9:$AM$116,26,0)</f>
        <v>-128.4</v>
      </c>
      <c r="M127" s="16">
        <f t="shared" ref="M127" si="43">+K127-L127</f>
        <v>4419</v>
      </c>
    </row>
    <row r="128" spans="1:15" x14ac:dyDescent="0.25">
      <c r="K128" s="28"/>
      <c r="L128" s="28"/>
      <c r="M128" s="28"/>
    </row>
    <row r="129" spans="6:13" x14ac:dyDescent="0.25">
      <c r="K129" s="29">
        <f>SUM(K7:K127)</f>
        <v>765104.63999999955</v>
      </c>
      <c r="L129" s="29">
        <f>SUM(L7:L127)</f>
        <v>134966.93000000005</v>
      </c>
      <c r="M129" s="29">
        <f>SUM(M7:M127)</f>
        <v>630137.7100000002</v>
      </c>
    </row>
    <row r="133" spans="6:13" ht="17.25" hidden="1" customHeight="1" x14ac:dyDescent="0.25"/>
    <row r="134" spans="6:13" ht="17.25" hidden="1" customHeight="1" x14ac:dyDescent="0.25">
      <c r="F134" s="27">
        <f>SUBTOTAL(109,F7:F133)</f>
        <v>589101.7200000002</v>
      </c>
      <c r="J134" s="27"/>
      <c r="K134" s="27">
        <f>SUBTOTAL(109,K7:K133)</f>
        <v>1530209.2799999991</v>
      </c>
      <c r="L134" s="27">
        <f>SUBTOTAL(109,L7:L133)</f>
        <v>269933.8600000001</v>
      </c>
      <c r="M134" s="27">
        <f>SUBTOTAL(109,M7:M133)</f>
        <v>1260275.4200000004</v>
      </c>
    </row>
    <row r="135" spans="6:13" ht="17.25" hidden="1" customHeight="1" x14ac:dyDescent="0.2">
      <c r="F135" s="27">
        <f>+[1]Hoja1!$C$88</f>
        <v>496744</v>
      </c>
      <c r="K135" s="34">
        <v>776770.53</v>
      </c>
      <c r="L135" s="35">
        <v>137784.6</v>
      </c>
      <c r="M135" s="35">
        <v>638985.93000000005</v>
      </c>
    </row>
    <row r="136" spans="6:13" ht="17.25" hidden="1" customHeight="1" x14ac:dyDescent="0.25">
      <c r="F136" s="27">
        <f>+F134-F135</f>
        <v>92357.720000000205</v>
      </c>
      <c r="K136" s="29">
        <f>+K134-K135</f>
        <v>753438.74999999907</v>
      </c>
      <c r="L136" s="31">
        <f>+L134-L135</f>
        <v>132149.2600000001</v>
      </c>
      <c r="M136" s="31">
        <f>+M134-M135</f>
        <v>621289.49000000034</v>
      </c>
    </row>
    <row r="137" spans="6:13" ht="17.25" customHeight="1" x14ac:dyDescent="0.25"/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</sheetData>
  <autoFilter ref="A6:M132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2020-02-28T21:15:24Z</dcterms:modified>
</cp:coreProperties>
</file>