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8880"/>
  </bookViews>
  <sheets>
    <sheet name="Noviembre" sheetId="1" r:id="rId1"/>
  </sheets>
  <externalReferences>
    <externalReference r:id="rId2"/>
  </externalReferences>
  <definedNames>
    <definedName name="_xlnm._FilterDatabase" localSheetId="0" hidden="1">Noviembre!$A$6:$M$134</definedName>
    <definedName name="_xlnm.Print_Area" localSheetId="0">Noviembre!$A$1:$M$129</definedName>
    <definedName name="_xlnm.Print_Titles" localSheetId="0">Noviembre!$1:$6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I60" i="1"/>
  <c r="H60" i="1"/>
  <c r="F60" i="1"/>
  <c r="L129" i="1"/>
  <c r="J129" i="1"/>
  <c r="I129" i="1"/>
  <c r="H129" i="1"/>
  <c r="F129" i="1"/>
  <c r="L126" i="1"/>
  <c r="J126" i="1"/>
  <c r="I126" i="1"/>
  <c r="H126" i="1"/>
  <c r="F126" i="1"/>
  <c r="L123" i="1"/>
  <c r="J123" i="1"/>
  <c r="I123" i="1"/>
  <c r="H123" i="1"/>
  <c r="F123" i="1"/>
  <c r="L122" i="1"/>
  <c r="J122" i="1"/>
  <c r="I122" i="1"/>
  <c r="H122" i="1"/>
  <c r="F122" i="1"/>
  <c r="L119" i="1"/>
  <c r="J119" i="1"/>
  <c r="I119" i="1"/>
  <c r="H119" i="1"/>
  <c r="F119" i="1"/>
  <c r="L114" i="1"/>
  <c r="J114" i="1"/>
  <c r="I114" i="1"/>
  <c r="H114" i="1"/>
  <c r="F114" i="1"/>
  <c r="L113" i="1"/>
  <c r="J113" i="1"/>
  <c r="I113" i="1"/>
  <c r="H113" i="1"/>
  <c r="F113" i="1"/>
  <c r="L112" i="1"/>
  <c r="J112" i="1"/>
  <c r="I112" i="1"/>
  <c r="H112" i="1"/>
  <c r="F112" i="1"/>
  <c r="L111" i="1"/>
  <c r="J111" i="1"/>
  <c r="I111" i="1"/>
  <c r="H111" i="1"/>
  <c r="F111" i="1"/>
  <c r="L108" i="1"/>
  <c r="J108" i="1"/>
  <c r="I108" i="1"/>
  <c r="H108" i="1"/>
  <c r="F108" i="1"/>
  <c r="L107" i="1"/>
  <c r="J107" i="1"/>
  <c r="I107" i="1"/>
  <c r="H107" i="1"/>
  <c r="F107" i="1"/>
  <c r="L104" i="1"/>
  <c r="J104" i="1"/>
  <c r="I104" i="1"/>
  <c r="H104" i="1"/>
  <c r="F104" i="1"/>
  <c r="L103" i="1"/>
  <c r="J103" i="1"/>
  <c r="I103" i="1"/>
  <c r="H103" i="1"/>
  <c r="F103" i="1"/>
  <c r="L102" i="1"/>
  <c r="J102" i="1"/>
  <c r="I102" i="1"/>
  <c r="H102" i="1"/>
  <c r="F102" i="1"/>
  <c r="L101" i="1"/>
  <c r="J101" i="1"/>
  <c r="I101" i="1"/>
  <c r="H101" i="1"/>
  <c r="F101" i="1"/>
  <c r="L100" i="1"/>
  <c r="J100" i="1"/>
  <c r="I100" i="1"/>
  <c r="H100" i="1"/>
  <c r="F100" i="1"/>
  <c r="L99" i="1"/>
  <c r="J99" i="1"/>
  <c r="I99" i="1"/>
  <c r="H99" i="1"/>
  <c r="F99" i="1"/>
  <c r="L96" i="1"/>
  <c r="J96" i="1"/>
  <c r="I96" i="1"/>
  <c r="H96" i="1"/>
  <c r="F96" i="1"/>
  <c r="L93" i="1"/>
  <c r="J93" i="1"/>
  <c r="I93" i="1"/>
  <c r="H93" i="1"/>
  <c r="F93" i="1"/>
  <c r="L92" i="1"/>
  <c r="J92" i="1"/>
  <c r="I92" i="1"/>
  <c r="H92" i="1"/>
  <c r="F92" i="1"/>
  <c r="L89" i="1"/>
  <c r="J89" i="1"/>
  <c r="I89" i="1"/>
  <c r="H89" i="1"/>
  <c r="F89" i="1"/>
  <c r="L86" i="1"/>
  <c r="J86" i="1"/>
  <c r="I86" i="1"/>
  <c r="H86" i="1"/>
  <c r="F86" i="1"/>
  <c r="L85" i="1"/>
  <c r="J85" i="1"/>
  <c r="I85" i="1"/>
  <c r="H85" i="1"/>
  <c r="F85" i="1"/>
  <c r="L82" i="1"/>
  <c r="J82" i="1"/>
  <c r="I82" i="1"/>
  <c r="H82" i="1"/>
  <c r="F82" i="1"/>
  <c r="L79" i="1"/>
  <c r="J79" i="1"/>
  <c r="I79" i="1"/>
  <c r="H79" i="1"/>
  <c r="F79" i="1"/>
  <c r="L78" i="1"/>
  <c r="J78" i="1"/>
  <c r="I78" i="1"/>
  <c r="H78" i="1"/>
  <c r="F78" i="1"/>
  <c r="L75" i="1"/>
  <c r="J75" i="1"/>
  <c r="I75" i="1"/>
  <c r="H75" i="1"/>
  <c r="F75" i="1"/>
  <c r="L74" i="1"/>
  <c r="J74" i="1"/>
  <c r="I74" i="1"/>
  <c r="H74" i="1"/>
  <c r="F74" i="1"/>
  <c r="L73" i="1"/>
  <c r="J73" i="1"/>
  <c r="I73" i="1"/>
  <c r="H73" i="1"/>
  <c r="F73" i="1"/>
  <c r="L70" i="1"/>
  <c r="J70" i="1"/>
  <c r="I70" i="1"/>
  <c r="H70" i="1"/>
  <c r="F70" i="1"/>
  <c r="L66" i="1"/>
  <c r="J66" i="1"/>
  <c r="I66" i="1"/>
  <c r="H66" i="1"/>
  <c r="F66" i="1"/>
  <c r="L65" i="1"/>
  <c r="J65" i="1"/>
  <c r="I65" i="1"/>
  <c r="H65" i="1"/>
  <c r="F65" i="1"/>
  <c r="L64" i="1"/>
  <c r="J64" i="1"/>
  <c r="I64" i="1"/>
  <c r="H64" i="1"/>
  <c r="F64" i="1"/>
  <c r="L63" i="1"/>
  <c r="J63" i="1"/>
  <c r="I63" i="1"/>
  <c r="H63" i="1"/>
  <c r="F63" i="1"/>
  <c r="L59" i="1"/>
  <c r="J59" i="1"/>
  <c r="I59" i="1"/>
  <c r="H59" i="1"/>
  <c r="F59" i="1"/>
  <c r="L58" i="1"/>
  <c r="J58" i="1"/>
  <c r="I58" i="1"/>
  <c r="H58" i="1"/>
  <c r="F58" i="1"/>
  <c r="L57" i="1"/>
  <c r="J57" i="1"/>
  <c r="I57" i="1"/>
  <c r="H57" i="1"/>
  <c r="F57" i="1"/>
  <c r="K54" i="1"/>
  <c r="M54" i="1" s="1"/>
  <c r="L51" i="1"/>
  <c r="J51" i="1"/>
  <c r="I51" i="1"/>
  <c r="H51" i="1"/>
  <c r="F51" i="1"/>
  <c r="L50" i="1"/>
  <c r="J50" i="1"/>
  <c r="I50" i="1"/>
  <c r="H50" i="1"/>
  <c r="F50" i="1"/>
  <c r="L49" i="1"/>
  <c r="J49" i="1"/>
  <c r="I49" i="1"/>
  <c r="H49" i="1"/>
  <c r="F49" i="1"/>
  <c r="L48" i="1"/>
  <c r="J48" i="1"/>
  <c r="I48" i="1"/>
  <c r="H48" i="1"/>
  <c r="F48" i="1"/>
  <c r="L47" i="1"/>
  <c r="J47" i="1"/>
  <c r="I47" i="1"/>
  <c r="H47" i="1"/>
  <c r="F47" i="1"/>
  <c r="L46" i="1"/>
  <c r="J46" i="1"/>
  <c r="I46" i="1"/>
  <c r="H46" i="1"/>
  <c r="F46" i="1"/>
  <c r="L45" i="1"/>
  <c r="J45" i="1"/>
  <c r="I45" i="1"/>
  <c r="H45" i="1"/>
  <c r="F45" i="1"/>
  <c r="L44" i="1"/>
  <c r="J44" i="1"/>
  <c r="I44" i="1"/>
  <c r="H44" i="1"/>
  <c r="F44" i="1"/>
  <c r="L43" i="1"/>
  <c r="J43" i="1"/>
  <c r="I43" i="1"/>
  <c r="H43" i="1"/>
  <c r="F43" i="1"/>
  <c r="L42" i="1"/>
  <c r="J42" i="1"/>
  <c r="I42" i="1"/>
  <c r="H42" i="1"/>
  <c r="F42" i="1"/>
  <c r="L41" i="1"/>
  <c r="J41" i="1"/>
  <c r="I41" i="1"/>
  <c r="H41" i="1"/>
  <c r="F41" i="1"/>
  <c r="L40" i="1"/>
  <c r="J40" i="1"/>
  <c r="I40" i="1"/>
  <c r="H40" i="1"/>
  <c r="F40" i="1"/>
  <c r="L39" i="1"/>
  <c r="J39" i="1"/>
  <c r="I39" i="1"/>
  <c r="H39" i="1"/>
  <c r="F39" i="1"/>
  <c r="L38" i="1"/>
  <c r="J38" i="1"/>
  <c r="I38" i="1"/>
  <c r="H38" i="1"/>
  <c r="F38" i="1"/>
  <c r="L37" i="1"/>
  <c r="J37" i="1"/>
  <c r="I37" i="1"/>
  <c r="H37" i="1"/>
  <c r="F37" i="1"/>
  <c r="L36" i="1"/>
  <c r="J36" i="1"/>
  <c r="I36" i="1"/>
  <c r="H36" i="1"/>
  <c r="F36" i="1"/>
  <c r="L35" i="1"/>
  <c r="J35" i="1"/>
  <c r="I35" i="1"/>
  <c r="H35" i="1"/>
  <c r="F35" i="1"/>
  <c r="L34" i="1"/>
  <c r="J34" i="1"/>
  <c r="I34" i="1"/>
  <c r="H34" i="1"/>
  <c r="F34" i="1"/>
  <c r="L31" i="1"/>
  <c r="J31" i="1"/>
  <c r="I31" i="1"/>
  <c r="H31" i="1"/>
  <c r="F31" i="1"/>
  <c r="L30" i="1"/>
  <c r="J30" i="1"/>
  <c r="I30" i="1"/>
  <c r="H30" i="1"/>
  <c r="F30" i="1"/>
  <c r="L29" i="1"/>
  <c r="J29" i="1"/>
  <c r="I29" i="1"/>
  <c r="H29" i="1"/>
  <c r="F29" i="1"/>
  <c r="L26" i="1"/>
  <c r="J26" i="1"/>
  <c r="I26" i="1"/>
  <c r="H26" i="1"/>
  <c r="F26" i="1"/>
  <c r="L23" i="1"/>
  <c r="J23" i="1"/>
  <c r="I23" i="1"/>
  <c r="H23" i="1"/>
  <c r="F23" i="1"/>
  <c r="L22" i="1"/>
  <c r="J22" i="1"/>
  <c r="I22" i="1"/>
  <c r="H22" i="1"/>
  <c r="F22" i="1"/>
  <c r="L19" i="1"/>
  <c r="J19" i="1"/>
  <c r="I19" i="1"/>
  <c r="H19" i="1"/>
  <c r="F19" i="1"/>
  <c r="L18" i="1"/>
  <c r="J18" i="1"/>
  <c r="I18" i="1"/>
  <c r="H18" i="1"/>
  <c r="F18" i="1"/>
  <c r="L15" i="1"/>
  <c r="J15" i="1"/>
  <c r="I15" i="1"/>
  <c r="H15" i="1"/>
  <c r="F15" i="1"/>
  <c r="L14" i="1"/>
  <c r="J14" i="1"/>
  <c r="I14" i="1"/>
  <c r="H14" i="1"/>
  <c r="F14" i="1"/>
  <c r="L13" i="1"/>
  <c r="J13" i="1"/>
  <c r="I13" i="1"/>
  <c r="H13" i="1"/>
  <c r="F13" i="1"/>
  <c r="L12" i="1"/>
  <c r="J12" i="1"/>
  <c r="I12" i="1"/>
  <c r="H12" i="1"/>
  <c r="F12" i="1"/>
  <c r="L11" i="1"/>
  <c r="J11" i="1"/>
  <c r="I11" i="1"/>
  <c r="H11" i="1"/>
  <c r="F11" i="1"/>
  <c r="L10" i="1"/>
  <c r="J10" i="1"/>
  <c r="I10" i="1"/>
  <c r="H10" i="1"/>
  <c r="F10" i="1"/>
  <c r="L9" i="1"/>
  <c r="J9" i="1"/>
  <c r="I9" i="1"/>
  <c r="H9" i="1"/>
  <c r="F9" i="1"/>
  <c r="L8" i="1"/>
  <c r="J8" i="1"/>
  <c r="I8" i="1"/>
  <c r="H8" i="1"/>
  <c r="F8" i="1"/>
  <c r="K60" i="1" l="1"/>
  <c r="M60" i="1" s="1"/>
  <c r="E60" i="1"/>
  <c r="K119" i="1"/>
  <c r="M119" i="1" s="1"/>
  <c r="K122" i="1"/>
  <c r="M122" i="1" s="1"/>
  <c r="K123" i="1"/>
  <c r="M123" i="1" s="1"/>
  <c r="K70" i="1"/>
  <c r="M70" i="1" s="1"/>
  <c r="K75" i="1"/>
  <c r="M75" i="1" s="1"/>
  <c r="K78" i="1"/>
  <c r="M78" i="1" s="1"/>
  <c r="K108" i="1"/>
  <c r="M108" i="1" s="1"/>
  <c r="K114" i="1"/>
  <c r="M114" i="1" s="1"/>
  <c r="K113" i="1"/>
  <c r="M113" i="1" s="1"/>
  <c r="K112" i="1"/>
  <c r="M112" i="1" s="1"/>
  <c r="K79" i="1"/>
  <c r="M79" i="1" s="1"/>
  <c r="K96" i="1"/>
  <c r="M96" i="1" s="1"/>
  <c r="K102" i="1"/>
  <c r="M102" i="1" s="1"/>
  <c r="K103" i="1"/>
  <c r="M103" i="1" s="1"/>
  <c r="K104" i="1"/>
  <c r="M104" i="1" s="1"/>
  <c r="K58" i="1"/>
  <c r="M58" i="1" s="1"/>
  <c r="K65" i="1"/>
  <c r="M65" i="1" s="1"/>
  <c r="K74" i="1"/>
  <c r="M74" i="1" s="1"/>
  <c r="K59" i="1"/>
  <c r="M59" i="1" s="1"/>
  <c r="K66" i="1"/>
  <c r="M66" i="1" s="1"/>
  <c r="K35" i="1"/>
  <c r="M35" i="1" s="1"/>
  <c r="K63" i="1"/>
  <c r="M63" i="1" s="1"/>
  <c r="K64" i="1"/>
  <c r="M64" i="1" s="1"/>
  <c r="K73" i="1"/>
  <c r="M73" i="1" s="1"/>
  <c r="K82" i="1"/>
  <c r="M82" i="1" s="1"/>
  <c r="K85" i="1"/>
  <c r="M85" i="1" s="1"/>
  <c r="K86" i="1"/>
  <c r="M86" i="1" s="1"/>
  <c r="K89" i="1"/>
  <c r="M89" i="1" s="1"/>
  <c r="K92" i="1"/>
  <c r="M92" i="1" s="1"/>
  <c r="K93" i="1"/>
  <c r="M93" i="1" s="1"/>
  <c r="K99" i="1"/>
  <c r="M99" i="1" s="1"/>
  <c r="K100" i="1"/>
  <c r="M100" i="1" s="1"/>
  <c r="K101" i="1"/>
  <c r="M101" i="1" s="1"/>
  <c r="K107" i="1"/>
  <c r="M107" i="1" s="1"/>
  <c r="K111" i="1"/>
  <c r="M111" i="1" s="1"/>
  <c r="K126" i="1"/>
  <c r="M126" i="1" s="1"/>
  <c r="K129" i="1"/>
  <c r="M129" i="1" s="1"/>
  <c r="K13" i="1"/>
  <c r="M13" i="1" s="1"/>
  <c r="K18" i="1"/>
  <c r="M18" i="1" s="1"/>
  <c r="K26" i="1"/>
  <c r="M26" i="1" s="1"/>
  <c r="K39" i="1"/>
  <c r="M39" i="1" s="1"/>
  <c r="K43" i="1"/>
  <c r="M43" i="1" s="1"/>
  <c r="K47" i="1"/>
  <c r="M47" i="1" s="1"/>
  <c r="K51" i="1"/>
  <c r="M51" i="1" s="1"/>
  <c r="K15" i="1"/>
  <c r="M15" i="1" s="1"/>
  <c r="K19" i="1"/>
  <c r="M19" i="1" s="1"/>
  <c r="K22" i="1"/>
  <c r="M22" i="1" s="1"/>
  <c r="K29" i="1"/>
  <c r="M29" i="1" s="1"/>
  <c r="K30" i="1"/>
  <c r="M30" i="1" s="1"/>
  <c r="K34" i="1"/>
  <c r="M34" i="1" s="1"/>
  <c r="K36" i="1"/>
  <c r="M36" i="1" s="1"/>
  <c r="K38" i="1"/>
  <c r="M38" i="1" s="1"/>
  <c r="K40" i="1"/>
  <c r="M40" i="1" s="1"/>
  <c r="K42" i="1"/>
  <c r="M42" i="1" s="1"/>
  <c r="K44" i="1"/>
  <c r="M44" i="1" s="1"/>
  <c r="K46" i="1"/>
  <c r="M46" i="1" s="1"/>
  <c r="K48" i="1"/>
  <c r="M48" i="1" s="1"/>
  <c r="K50" i="1"/>
  <c r="M50" i="1" s="1"/>
  <c r="K57" i="1"/>
  <c r="M57" i="1" s="1"/>
  <c r="K23" i="1"/>
  <c r="M23" i="1" s="1"/>
  <c r="K37" i="1"/>
  <c r="M37" i="1" s="1"/>
  <c r="K41" i="1"/>
  <c r="M41" i="1" s="1"/>
  <c r="K45" i="1"/>
  <c r="M45" i="1" s="1"/>
  <c r="K49" i="1"/>
  <c r="M49" i="1" s="1"/>
  <c r="K31" i="1"/>
  <c r="M31" i="1" s="1"/>
  <c r="K14" i="1"/>
  <c r="M14" i="1" s="1"/>
  <c r="K12" i="1"/>
  <c r="M12" i="1" s="1"/>
  <c r="E19" i="1"/>
  <c r="E14" i="1" l="1"/>
  <c r="E75" i="1"/>
  <c r="E108" i="1"/>
  <c r="E103" i="1"/>
  <c r="E104" i="1"/>
  <c r="E123" i="1"/>
  <c r="E122" i="1"/>
  <c r="E86" i="1"/>
  <c r="E78" i="1"/>
  <c r="E74" i="1"/>
  <c r="E70" i="1"/>
  <c r="E15" i="1"/>
  <c r="E13" i="1"/>
  <c r="E12" i="1"/>
  <c r="E66" i="1"/>
  <c r="E31" i="1"/>
  <c r="E93" i="1"/>
  <c r="E51" i="1"/>
  <c r="E50" i="1"/>
  <c r="E129" i="1"/>
  <c r="E119" i="1"/>
  <c r="E112" i="1"/>
  <c r="E65" i="1"/>
  <c r="E59" i="1"/>
  <c r="E58" i="1"/>
  <c r="E48" i="1"/>
  <c r="E46" i="1"/>
  <c r="E45" i="1"/>
  <c r="E79" i="1" l="1"/>
  <c r="E49" i="1"/>
  <c r="E47" i="1"/>
  <c r="E96" i="1"/>
  <c r="E57" i="1"/>
  <c r="E113" i="1"/>
  <c r="E44" i="1"/>
  <c r="E114" i="1"/>
  <c r="E102" i="1"/>
  <c r="K10" i="1"/>
  <c r="K11" i="1"/>
  <c r="K9" i="1"/>
  <c r="M9" i="1" l="1"/>
  <c r="M11" i="1"/>
  <c r="K8" i="1"/>
  <c r="M10" i="1"/>
  <c r="M8" i="1" l="1"/>
</calcChain>
</file>

<file path=xl/sharedStrings.xml><?xml version="1.0" encoding="utf-8"?>
<sst xmlns="http://schemas.openxmlformats.org/spreadsheetml/2006/main" count="332" uniqueCount="211">
  <si>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</si>
  <si>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</si>
  <si>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</si>
  <si>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</si>
  <si>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</si>
  <si>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</si>
  <si>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</si>
  <si>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</si>
  <si>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</si>
  <si>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</si>
  <si>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</si>
  <si>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</si>
  <si>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</si>
  <si>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</si>
  <si>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</si>
  <si>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</si>
  <si>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</si>
  <si>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</si>
  <si>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</si>
  <si>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</si>
  <si>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</si>
  <si>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</si>
  <si>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</si>
  <si>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</si>
  <si>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</si>
  <si>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</si>
  <si>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</si>
  <si>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</si>
  <si>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</si>
  <si>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</si>
  <si>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</si>
  <si>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</si>
  <si>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</si>
  <si>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</si>
  <si>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</si>
  <si>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</si>
  <si>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</si>
  <si>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</si>
  <si>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</si>
  <si>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</si>
  <si>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</si>
  <si>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</si>
  <si>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</si>
  <si>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</si>
  <si>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</si>
  <si>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</si>
  <si>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</si>
  <si>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</si>
  <si>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</si>
  <si>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</si>
  <si>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</si>
  <si>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</si>
  <si>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</si>
  <si>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</si>
  <si>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</si>
  <si>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</si>
  <si>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</si>
  <si>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</si>
  <si>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</si>
  <si>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</si>
  <si>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</si>
  <si>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</si>
  <si>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</si>
  <si>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</si>
  <si>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</si>
  <si>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</si>
  <si>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</si>
  <si>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</si>
  <si>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</si>
  <si>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</si>
  <si>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</si>
  <si>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</si>
  <si>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</si>
  <si>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</si>
  <si>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</si>
  <si>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</si>
  <si>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</si>
  <si>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</si>
  <si>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</si>
  <si>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</si>
  <si>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</si>
  <si>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</si>
  <si>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</si>
  <si>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</si>
  <si>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</si>
  <si>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</si>
  <si>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</si>
  <si>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</si>
  <si>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</si>
  <si>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</si>
  <si>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</si>
  <si>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</si>
  <si>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</si>
  <si>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</si>
  <si>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</si>
  <si>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</si>
  <si>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</si>
  <si>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</si>
  <si>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</si>
  <si>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</si>
  <si>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</si>
  <si>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</si>
  <si>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</si>
  <si>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</si>
  <si>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</si>
  <si>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4304 SECT UNIDAD REVOLUCIONARIA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</si>
  <si>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</si>
  <si>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</si>
  <si>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</si>
  <si>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</si>
  <si>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</si>
  <si>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</si>
  <si>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</si>
  <si>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</si>
  <si>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</si>
  <si>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</si>
  <si>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</si>
  <si>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</si>
  <si>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</si>
  <si>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</si>
  <si>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</si>
  <si>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</si>
  <si>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</si>
  <si>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</si>
  <si>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</si>
  <si>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</si>
  <si>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</si>
  <si>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</si>
  <si>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</si>
  <si>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</si>
  <si>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</si>
  <si>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</si>
  <si>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</si>
  <si>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</si>
  <si>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Ladron De Guevara Gonzalez Miriam Janeth</t>
  </si>
  <si>
    <t>Aviña Contreras Gerardo Gustavo</t>
  </si>
  <si>
    <t>Rivas Padilla  Margarita</t>
  </si>
  <si>
    <t>00872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</si>
  <si>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</si>
  <si>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</si>
  <si>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</si>
  <si>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</si>
  <si>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</si>
  <si>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</si>
  <si>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</si>
  <si>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</si>
  <si>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Presidente Comité</t>
  </si>
  <si>
    <t>Departamento 71 COM MUN PTO VALLARTA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</si>
  <si>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</si>
  <si>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</si>
  <si>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</si>
  <si>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</si>
  <si>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</si>
  <si>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</si>
  <si>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</si>
  <si>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</si>
  <si>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</si>
  <si>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</si>
  <si>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</si>
  <si>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</si>
  <si>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</si>
  <si>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</si>
  <si>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</si>
  <si>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</si>
  <si>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</si>
  <si>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</si>
  <si>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</si>
  <si>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</si>
  <si>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</si>
  <si>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</si>
  <si>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</si>
  <si>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</si>
  <si>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</si>
  <si>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</si>
  <si>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</si>
  <si>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</si>
  <si>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</si>
  <si>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</si>
  <si>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</si>
  <si>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</si>
  <si>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</si>
  <si>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</si>
  <si>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</si>
  <si>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</si>
  <si>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</si>
  <si>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</si>
  <si>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</si>
  <si>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</si>
  <si>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</si>
  <si>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</si>
  <si>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</si>
  <si>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</si>
  <si>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</si>
  <si>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</si>
  <si>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</si>
  <si>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</si>
  <si>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</si>
  <si>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</si>
  <si>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</si>
  <si>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00847</t>
  </si>
  <si>
    <t>00848</t>
  </si>
  <si>
    <t>00858</t>
  </si>
  <si>
    <t>00839</t>
  </si>
  <si>
    <t>00840</t>
  </si>
  <si>
    <t>00861</t>
  </si>
  <si>
    <t>00862</t>
  </si>
  <si>
    <t>00854</t>
  </si>
  <si>
    <t>00838</t>
  </si>
  <si>
    <t>NOVIEMBRE DE 2019</t>
  </si>
  <si>
    <t>Sueldos Honorarios</t>
  </si>
  <si>
    <t>Negrete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</si>
</sst>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0" fontId="8" fillId="3" borderId="2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right" vertical="center"/>
    </xf>
    <xf numFmtId="43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3" fontId="7" fillId="0" borderId="0" xfId="1" applyFont="1" applyAlignment="1">
      <alignment horizontal="center" vertical="center"/>
    </xf>
    <xf numFmtId="40" fontId="9" fillId="0" borderId="0" xfId="1" applyNumberFormat="1" applyFont="1" applyAlignment="1">
      <alignment horizontal="right" vertical="center"/>
    </xf>
    <xf numFmtId="40" fontId="7" fillId="0" borderId="0" xfId="1" applyNumberFormat="1" applyFont="1" applyAlignment="1">
      <alignment horizontal="right" vertical="center"/>
    </xf>
    <xf numFmtId="49" fontId="10" fillId="0" borderId="0" xfId="0" applyNumberFormat="1" applyFont="1"/>
    <xf numFmtId="43" fontId="7" fillId="0" borderId="0" xfId="1" applyFont="1" applyAlignment="1">
      <alignment horizontal="right" vertical="center"/>
    </xf>
    <xf numFmtId="40" fontId="6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1372.88</v>
          </cell>
          <cell r="F13">
            <v>0</v>
          </cell>
          <cell r="G13">
            <v>0</v>
          </cell>
          <cell r="H13">
            <v>13140.38</v>
          </cell>
          <cell r="I13">
            <v>15</v>
          </cell>
          <cell r="J13">
            <v>1843.88</v>
          </cell>
          <cell r="K13">
            <v>0</v>
          </cell>
          <cell r="L13">
            <v>0</v>
          </cell>
          <cell r="M13">
            <v>0</v>
          </cell>
          <cell r="N13">
            <v>1240</v>
          </cell>
          <cell r="O13">
            <v>350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3448.88</v>
          </cell>
          <cell r="V13">
            <v>9691.5</v>
          </cell>
          <cell r="W13">
            <v>239.9</v>
          </cell>
          <cell r="X13">
            <v>431.8</v>
          </cell>
          <cell r="Y13">
            <v>824.12</v>
          </cell>
          <cell r="Z13">
            <v>274.16000000000003</v>
          </cell>
          <cell r="AA13">
            <v>262.8</v>
          </cell>
          <cell r="AB13">
            <v>10652.64</v>
          </cell>
          <cell r="AC13">
            <v>1495.82</v>
          </cell>
          <cell r="AD13">
            <v>685.42</v>
          </cell>
          <cell r="AE13">
            <v>137.08000000000001</v>
          </cell>
          <cell r="AF13">
            <v>0</v>
          </cell>
          <cell r="AG13">
            <v>13507.92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0</v>
          </cell>
          <cell r="E14">
            <v>605.15</v>
          </cell>
          <cell r="F14">
            <v>0</v>
          </cell>
          <cell r="G14">
            <v>0</v>
          </cell>
          <cell r="H14">
            <v>5792.15</v>
          </cell>
          <cell r="I14">
            <v>0</v>
          </cell>
          <cell r="J14">
            <v>0</v>
          </cell>
          <cell r="K14">
            <v>0</v>
          </cell>
          <cell r="L14">
            <v>-320.60000000000002</v>
          </cell>
          <cell r="M14">
            <v>0</v>
          </cell>
          <cell r="N14">
            <v>1.08</v>
          </cell>
          <cell r="O14">
            <v>142.41999999999999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143.5</v>
          </cell>
          <cell r="V14">
            <v>5648.65</v>
          </cell>
          <cell r="W14">
            <v>104.96</v>
          </cell>
          <cell r="X14">
            <v>188.92</v>
          </cell>
          <cell r="Y14">
            <v>622.04</v>
          </cell>
          <cell r="Z14">
            <v>119.94</v>
          </cell>
          <cell r="AA14">
            <v>115.84</v>
          </cell>
          <cell r="AB14">
            <v>4660.5</v>
          </cell>
          <cell r="AC14">
            <v>915.92</v>
          </cell>
          <cell r="AD14">
            <v>299.86</v>
          </cell>
          <cell r="AE14">
            <v>59.98</v>
          </cell>
          <cell r="AF14">
            <v>0</v>
          </cell>
          <cell r="AG14">
            <v>6172.04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0</v>
          </cell>
          <cell r="E15">
            <v>1681.05</v>
          </cell>
          <cell r="F15">
            <v>0</v>
          </cell>
          <cell r="G15">
            <v>0</v>
          </cell>
          <cell r="H15">
            <v>16090.05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1801.32</v>
          </cell>
          <cell r="O15">
            <v>431.88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2233.1999999999998</v>
          </cell>
          <cell r="V15">
            <v>13856.85</v>
          </cell>
          <cell r="W15">
            <v>291.54000000000002</v>
          </cell>
          <cell r="X15">
            <v>524.78</v>
          </cell>
          <cell r="Y15">
            <v>908.24</v>
          </cell>
          <cell r="Z15">
            <v>333.2</v>
          </cell>
          <cell r="AA15">
            <v>321.8</v>
          </cell>
          <cell r="AB15">
            <v>12946.18</v>
          </cell>
          <cell r="AC15">
            <v>1724.56</v>
          </cell>
          <cell r="AD15">
            <v>832.98</v>
          </cell>
          <cell r="AE15">
            <v>166.6</v>
          </cell>
          <cell r="AF15">
            <v>0</v>
          </cell>
          <cell r="AG15">
            <v>16325.32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1372.88</v>
          </cell>
          <cell r="F16">
            <v>0</v>
          </cell>
          <cell r="G16">
            <v>0</v>
          </cell>
          <cell r="H16">
            <v>13140.38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1240</v>
          </cell>
          <cell r="O16">
            <v>355.32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1595.32</v>
          </cell>
          <cell r="V16">
            <v>11545.06</v>
          </cell>
          <cell r="W16">
            <v>243.26</v>
          </cell>
          <cell r="X16">
            <v>437.88</v>
          </cell>
          <cell r="Y16">
            <v>829.6</v>
          </cell>
          <cell r="Z16">
            <v>278.02</v>
          </cell>
          <cell r="AA16">
            <v>262.8</v>
          </cell>
          <cell r="AB16">
            <v>10802.54</v>
          </cell>
          <cell r="AC16">
            <v>1510.74</v>
          </cell>
          <cell r="AD16">
            <v>695.06</v>
          </cell>
          <cell r="AE16">
            <v>139.02000000000001</v>
          </cell>
          <cell r="AF16">
            <v>0</v>
          </cell>
          <cell r="AG16">
            <v>13688.18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0</v>
          </cell>
          <cell r="E17">
            <v>1681.05</v>
          </cell>
          <cell r="F17">
            <v>0</v>
          </cell>
          <cell r="G17">
            <v>0</v>
          </cell>
          <cell r="H17">
            <v>16090.05</v>
          </cell>
          <cell r="I17">
            <v>15</v>
          </cell>
          <cell r="J17">
            <v>3682.86</v>
          </cell>
          <cell r="K17">
            <v>0</v>
          </cell>
          <cell r="L17">
            <v>0</v>
          </cell>
          <cell r="M17">
            <v>0</v>
          </cell>
          <cell r="N17">
            <v>1801.32</v>
          </cell>
          <cell r="O17">
            <v>431.88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5931.06</v>
          </cell>
          <cell r="V17">
            <v>10158.99</v>
          </cell>
          <cell r="W17">
            <v>291.54000000000002</v>
          </cell>
          <cell r="X17">
            <v>524.76</v>
          </cell>
          <cell r="Y17">
            <v>908.22</v>
          </cell>
          <cell r="Z17">
            <v>333.18</v>
          </cell>
          <cell r="AA17">
            <v>321.8</v>
          </cell>
          <cell r="AB17">
            <v>12945.94</v>
          </cell>
          <cell r="AC17">
            <v>1724.52</v>
          </cell>
          <cell r="AD17">
            <v>832.96</v>
          </cell>
          <cell r="AE17">
            <v>166.6</v>
          </cell>
          <cell r="AF17">
            <v>0</v>
          </cell>
          <cell r="AG17">
            <v>16325</v>
          </cell>
        </row>
        <row r="18">
          <cell r="A18" t="str">
            <v>00021</v>
          </cell>
          <cell r="B18" t="str">
            <v>Rojas Lopez Miguel Angel</v>
          </cell>
          <cell r="C18">
            <v>7918.2</v>
          </cell>
          <cell r="D18">
            <v>0</v>
          </cell>
          <cell r="E18">
            <v>923.79</v>
          </cell>
          <cell r="F18">
            <v>0</v>
          </cell>
          <cell r="G18">
            <v>0</v>
          </cell>
          <cell r="H18">
            <v>8841.99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618.84</v>
          </cell>
          <cell r="O18">
            <v>273.92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892.76</v>
          </cell>
          <cell r="V18">
            <v>7949.23</v>
          </cell>
          <cell r="W18">
            <v>191.92</v>
          </cell>
          <cell r="X18">
            <v>345.48</v>
          </cell>
          <cell r="Y18">
            <v>746.02</v>
          </cell>
          <cell r="Z18">
            <v>219.34</v>
          </cell>
          <cell r="AA18">
            <v>176.84</v>
          </cell>
          <cell r="AB18">
            <v>8522.76</v>
          </cell>
          <cell r="AC18">
            <v>1283.42</v>
          </cell>
          <cell r="AD18">
            <v>548.38</v>
          </cell>
          <cell r="AE18">
            <v>109.68</v>
          </cell>
          <cell r="AF18">
            <v>0</v>
          </cell>
          <cell r="AG18">
            <v>10860.42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0</v>
          </cell>
          <cell r="E19">
            <v>822.68</v>
          </cell>
          <cell r="F19">
            <v>0</v>
          </cell>
          <cell r="G19">
            <v>0</v>
          </cell>
          <cell r="H19">
            <v>7874.18</v>
          </cell>
          <cell r="I19">
            <v>0</v>
          </cell>
          <cell r="J19">
            <v>0</v>
          </cell>
          <cell r="K19">
            <v>0</v>
          </cell>
          <cell r="L19">
            <v>-214.74</v>
          </cell>
          <cell r="M19">
            <v>0</v>
          </cell>
          <cell r="N19">
            <v>309.8</v>
          </cell>
          <cell r="O19">
            <v>205.44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515.24</v>
          </cell>
          <cell r="V19">
            <v>7358.94</v>
          </cell>
          <cell r="W19">
            <v>148.74</v>
          </cell>
          <cell r="X19">
            <v>267.74</v>
          </cell>
          <cell r="Y19">
            <v>675.68</v>
          </cell>
          <cell r="Z19">
            <v>170</v>
          </cell>
          <cell r="AA19">
            <v>157.49</v>
          </cell>
          <cell r="AB19">
            <v>6605.04</v>
          </cell>
          <cell r="AC19">
            <v>1092.1600000000001</v>
          </cell>
          <cell r="AD19">
            <v>424.98</v>
          </cell>
          <cell r="AE19">
            <v>85</v>
          </cell>
          <cell r="AF19">
            <v>0</v>
          </cell>
          <cell r="AG19">
            <v>8534.67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0</v>
          </cell>
          <cell r="E20">
            <v>1143.4100000000001</v>
          </cell>
          <cell r="F20">
            <v>0</v>
          </cell>
          <cell r="G20">
            <v>0</v>
          </cell>
          <cell r="H20">
            <v>10944.11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889.44</v>
          </cell>
          <cell r="O20">
            <v>354.7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1244.1400000000001</v>
          </cell>
          <cell r="V20">
            <v>9699.9699999999993</v>
          </cell>
          <cell r="W20">
            <v>242.84</v>
          </cell>
          <cell r="X20">
            <v>437.12</v>
          </cell>
          <cell r="Y20">
            <v>828.92</v>
          </cell>
          <cell r="Z20">
            <v>277.54000000000002</v>
          </cell>
          <cell r="AA20">
            <v>218.89</v>
          </cell>
          <cell r="AB20">
            <v>10783.9</v>
          </cell>
          <cell r="AC20">
            <v>1508.88</v>
          </cell>
          <cell r="AD20">
            <v>693.86</v>
          </cell>
          <cell r="AE20">
            <v>138.78</v>
          </cell>
          <cell r="AF20">
            <v>0</v>
          </cell>
          <cell r="AG20">
            <v>13621.85</v>
          </cell>
        </row>
        <row r="21">
          <cell r="A21" t="str">
            <v>00061</v>
          </cell>
          <cell r="B21" t="str">
            <v>Arreola Castañeda Alberto</v>
          </cell>
          <cell r="C21">
            <v>8666.58</v>
          </cell>
          <cell r="D21">
            <v>0</v>
          </cell>
          <cell r="E21">
            <v>0</v>
          </cell>
          <cell r="F21">
            <v>4948.04</v>
          </cell>
          <cell r="G21">
            <v>0</v>
          </cell>
          <cell r="H21">
            <v>13614.62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1631.64</v>
          </cell>
          <cell r="O21">
            <v>290.44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1922.08</v>
          </cell>
          <cell r="V21">
            <v>11692.54</v>
          </cell>
          <cell r="W21">
            <v>202.34</v>
          </cell>
          <cell r="X21">
            <v>364.2</v>
          </cell>
          <cell r="Y21">
            <v>762.96</v>
          </cell>
          <cell r="Z21">
            <v>231.24</v>
          </cell>
          <cell r="AA21">
            <v>272.3</v>
          </cell>
          <cell r="AB21">
            <v>8984.74</v>
          </cell>
          <cell r="AC21">
            <v>1329.5</v>
          </cell>
          <cell r="AD21">
            <v>578.1</v>
          </cell>
          <cell r="AE21">
            <v>115.62</v>
          </cell>
          <cell r="AF21">
            <v>0</v>
          </cell>
          <cell r="AG21">
            <v>11511.5</v>
          </cell>
        </row>
        <row r="22">
          <cell r="A22" t="str">
            <v>00067</v>
          </cell>
          <cell r="B22" t="str">
            <v>Flores Diaz Maria De La Luz</v>
          </cell>
          <cell r="C22">
            <v>3962.84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3962.84</v>
          </cell>
          <cell r="I22">
            <v>0</v>
          </cell>
          <cell r="J22">
            <v>0</v>
          </cell>
          <cell r="K22">
            <v>0</v>
          </cell>
          <cell r="L22">
            <v>-377.42</v>
          </cell>
          <cell r="M22">
            <v>-149.38</v>
          </cell>
          <cell r="N22">
            <v>0</v>
          </cell>
          <cell r="O22">
            <v>110.86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-38.520000000000003</v>
          </cell>
          <cell r="V22">
            <v>4001.36</v>
          </cell>
          <cell r="W22">
            <v>80.180000000000007</v>
          </cell>
          <cell r="X22">
            <v>144.32</v>
          </cell>
          <cell r="Y22">
            <v>602.98</v>
          </cell>
          <cell r="Z22">
            <v>91.64</v>
          </cell>
          <cell r="AA22">
            <v>79.260000000000005</v>
          </cell>
          <cell r="AB22">
            <v>3560.54</v>
          </cell>
          <cell r="AC22">
            <v>827.48</v>
          </cell>
          <cell r="AD22">
            <v>229.1</v>
          </cell>
          <cell r="AE22">
            <v>45.82</v>
          </cell>
          <cell r="AF22">
            <v>0</v>
          </cell>
          <cell r="AG22">
            <v>4833.84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0</v>
          </cell>
          <cell r="E23">
            <v>1526.88</v>
          </cell>
          <cell r="F23">
            <v>0</v>
          </cell>
          <cell r="G23">
            <v>0</v>
          </cell>
          <cell r="H23">
            <v>14614.38</v>
          </cell>
          <cell r="I23">
            <v>0</v>
          </cell>
          <cell r="J23">
            <v>0</v>
          </cell>
          <cell r="K23">
            <v>3735.46</v>
          </cell>
          <cell r="L23">
            <v>0</v>
          </cell>
          <cell r="M23">
            <v>0</v>
          </cell>
          <cell r="N23">
            <v>1519.06</v>
          </cell>
          <cell r="O23">
            <v>389.5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5644.02</v>
          </cell>
          <cell r="V23">
            <v>8970.36</v>
          </cell>
          <cell r="W23">
            <v>264.8</v>
          </cell>
          <cell r="X23">
            <v>476.64</v>
          </cell>
          <cell r="Y23">
            <v>864.68</v>
          </cell>
          <cell r="Z23">
            <v>302.64</v>
          </cell>
          <cell r="AA23">
            <v>292.29000000000002</v>
          </cell>
          <cell r="AB23">
            <v>11758.84</v>
          </cell>
          <cell r="AC23">
            <v>1606.12</v>
          </cell>
          <cell r="AD23">
            <v>756.58</v>
          </cell>
          <cell r="AE23">
            <v>151.32</v>
          </cell>
          <cell r="AF23">
            <v>0</v>
          </cell>
          <cell r="AG23">
            <v>14867.79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1808.8</v>
          </cell>
          <cell r="F24">
            <v>0</v>
          </cell>
          <cell r="G24">
            <v>0</v>
          </cell>
          <cell r="H24">
            <v>17312.8</v>
          </cell>
          <cell r="I24">
            <v>15</v>
          </cell>
          <cell r="J24">
            <v>3328.82</v>
          </cell>
          <cell r="K24">
            <v>0</v>
          </cell>
          <cell r="L24">
            <v>0</v>
          </cell>
          <cell r="M24">
            <v>0</v>
          </cell>
          <cell r="N24">
            <v>2035.22</v>
          </cell>
          <cell r="O24">
            <v>467.02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5846.06</v>
          </cell>
          <cell r="V24">
            <v>11466.74</v>
          </cell>
          <cell r="W24">
            <v>313.7</v>
          </cell>
          <cell r="X24">
            <v>564.66</v>
          </cell>
          <cell r="Y24">
            <v>944.32</v>
          </cell>
          <cell r="Z24">
            <v>358.52</v>
          </cell>
          <cell r="AA24">
            <v>346.26</v>
          </cell>
          <cell r="AB24">
            <v>13929.98</v>
          </cell>
          <cell r="AC24">
            <v>1822.68</v>
          </cell>
          <cell r="AD24">
            <v>896.28</v>
          </cell>
          <cell r="AE24">
            <v>179.26</v>
          </cell>
          <cell r="AF24">
            <v>0</v>
          </cell>
          <cell r="AG24">
            <v>17532.98</v>
          </cell>
        </row>
        <row r="25">
          <cell r="A25" t="str">
            <v>00091</v>
          </cell>
          <cell r="B25" t="str">
            <v>Gonzalez Hernandez Javier</v>
          </cell>
          <cell r="C25">
            <v>3080.4</v>
          </cell>
          <cell r="D25">
            <v>0</v>
          </cell>
          <cell r="E25">
            <v>359.38</v>
          </cell>
          <cell r="F25">
            <v>0</v>
          </cell>
          <cell r="G25">
            <v>0</v>
          </cell>
          <cell r="H25">
            <v>3439.78</v>
          </cell>
          <cell r="I25">
            <v>0</v>
          </cell>
          <cell r="J25">
            <v>0</v>
          </cell>
          <cell r="K25">
            <v>0</v>
          </cell>
          <cell r="L25">
            <v>-401.26</v>
          </cell>
          <cell r="M25">
            <v>-229.7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-229.7</v>
          </cell>
          <cell r="V25">
            <v>3669.48</v>
          </cell>
          <cell r="W25">
            <v>84.58</v>
          </cell>
          <cell r="X25">
            <v>152.26</v>
          </cell>
          <cell r="Y25">
            <v>601.67999999999995</v>
          </cell>
          <cell r="Z25">
            <v>71.239999999999995</v>
          </cell>
          <cell r="AA25">
            <v>68.790000000000006</v>
          </cell>
          <cell r="AB25">
            <v>2767.72</v>
          </cell>
          <cell r="AC25">
            <v>838.52</v>
          </cell>
          <cell r="AD25">
            <v>178.08</v>
          </cell>
          <cell r="AE25">
            <v>35.619999999999997</v>
          </cell>
          <cell r="AF25">
            <v>0</v>
          </cell>
          <cell r="AG25">
            <v>3959.97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0</v>
          </cell>
          <cell r="E26">
            <v>1069.5999999999999</v>
          </cell>
          <cell r="F26">
            <v>0</v>
          </cell>
          <cell r="G26">
            <v>0</v>
          </cell>
          <cell r="H26">
            <v>10237.6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788.22</v>
          </cell>
          <cell r="O26">
            <v>263.7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1051.92</v>
          </cell>
          <cell r="V26">
            <v>9185.68</v>
          </cell>
          <cell r="W26">
            <v>185.5</v>
          </cell>
          <cell r="X26">
            <v>333.9</v>
          </cell>
          <cell r="Y26">
            <v>735.54</v>
          </cell>
          <cell r="Z26">
            <v>212</v>
          </cell>
          <cell r="AA26">
            <v>204.75</v>
          </cell>
          <cell r="AB26">
            <v>8237.18</v>
          </cell>
          <cell r="AC26">
            <v>1254.94</v>
          </cell>
          <cell r="AD26">
            <v>530</v>
          </cell>
          <cell r="AE26">
            <v>106</v>
          </cell>
          <cell r="AF26">
            <v>0</v>
          </cell>
          <cell r="AG26">
            <v>10544.87</v>
          </cell>
        </row>
        <row r="27">
          <cell r="A27" t="str">
            <v>00096</v>
          </cell>
          <cell r="B27" t="str">
            <v>Sanchez Sanchez Micaela</v>
          </cell>
          <cell r="C27">
            <v>3507.9</v>
          </cell>
          <cell r="D27">
            <v>0</v>
          </cell>
          <cell r="E27">
            <v>409.25</v>
          </cell>
          <cell r="F27">
            <v>0</v>
          </cell>
          <cell r="G27">
            <v>0</v>
          </cell>
          <cell r="H27">
            <v>3917.15</v>
          </cell>
          <cell r="I27">
            <v>0</v>
          </cell>
          <cell r="J27">
            <v>0</v>
          </cell>
          <cell r="K27">
            <v>0</v>
          </cell>
          <cell r="L27">
            <v>-377.42</v>
          </cell>
          <cell r="M27">
            <v>-178.5</v>
          </cell>
          <cell r="N27">
            <v>0</v>
          </cell>
          <cell r="O27">
            <v>96.4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-82.1</v>
          </cell>
          <cell r="V27">
            <v>3999.25</v>
          </cell>
          <cell r="W27">
            <v>71.040000000000006</v>
          </cell>
          <cell r="X27">
            <v>127.88</v>
          </cell>
          <cell r="Y27">
            <v>588.12</v>
          </cell>
          <cell r="Z27">
            <v>81.180000000000007</v>
          </cell>
          <cell r="AA27">
            <v>78.34</v>
          </cell>
          <cell r="AB27">
            <v>3154.54</v>
          </cell>
          <cell r="AC27">
            <v>787.04</v>
          </cell>
          <cell r="AD27">
            <v>202.96</v>
          </cell>
          <cell r="AE27">
            <v>40.6</v>
          </cell>
          <cell r="AF27">
            <v>0</v>
          </cell>
          <cell r="AG27">
            <v>4344.66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0</v>
          </cell>
          <cell r="E28">
            <v>1372.88</v>
          </cell>
          <cell r="F28">
            <v>1040</v>
          </cell>
          <cell r="G28">
            <v>0</v>
          </cell>
          <cell r="H28">
            <v>14180.38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1459.24</v>
          </cell>
          <cell r="O28">
            <v>375.54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1834.78</v>
          </cell>
          <cell r="V28">
            <v>12345.6</v>
          </cell>
          <cell r="W28">
            <v>256</v>
          </cell>
          <cell r="X28">
            <v>460.8</v>
          </cell>
          <cell r="Y28">
            <v>850.34</v>
          </cell>
          <cell r="Z28">
            <v>292.58</v>
          </cell>
          <cell r="AA28">
            <v>283.60000000000002</v>
          </cell>
          <cell r="AB28">
            <v>11367.88</v>
          </cell>
          <cell r="AC28">
            <v>1567.14</v>
          </cell>
          <cell r="AD28">
            <v>731.44</v>
          </cell>
          <cell r="AE28">
            <v>146.28</v>
          </cell>
          <cell r="AF28">
            <v>0</v>
          </cell>
          <cell r="AG28">
            <v>14388.92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997.5</v>
          </cell>
          <cell r="F29">
            <v>0</v>
          </cell>
          <cell r="G29">
            <v>0</v>
          </cell>
          <cell r="H29">
            <v>9547.5</v>
          </cell>
          <cell r="I29">
            <v>15</v>
          </cell>
          <cell r="J29">
            <v>0</v>
          </cell>
          <cell r="K29">
            <v>2378.4</v>
          </cell>
          <cell r="L29">
            <v>0</v>
          </cell>
          <cell r="M29">
            <v>0</v>
          </cell>
          <cell r="N29">
            <v>689.34</v>
          </cell>
          <cell r="O29">
            <v>246.76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3329.5</v>
          </cell>
          <cell r="V29">
            <v>6218</v>
          </cell>
          <cell r="W29">
            <v>174.8</v>
          </cell>
          <cell r="X29">
            <v>314.62</v>
          </cell>
          <cell r="Y29">
            <v>718.1</v>
          </cell>
          <cell r="Z29">
            <v>199.76</v>
          </cell>
          <cell r="AA29">
            <v>190.95</v>
          </cell>
          <cell r="AB29">
            <v>7761.84</v>
          </cell>
          <cell r="AC29">
            <v>1207.52</v>
          </cell>
          <cell r="AD29">
            <v>499.42</v>
          </cell>
          <cell r="AE29">
            <v>99.88</v>
          </cell>
          <cell r="AF29">
            <v>0</v>
          </cell>
          <cell r="AG29">
            <v>9959.3700000000008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0</v>
          </cell>
          <cell r="E30">
            <v>923.79</v>
          </cell>
          <cell r="F30">
            <v>0</v>
          </cell>
          <cell r="G30">
            <v>0</v>
          </cell>
          <cell r="H30">
            <v>8841.99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618.84</v>
          </cell>
          <cell r="O30">
            <v>223.56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842.4</v>
          </cell>
          <cell r="V30">
            <v>7999.59</v>
          </cell>
          <cell r="W30">
            <v>160.16</v>
          </cell>
          <cell r="X30">
            <v>288.27999999999997</v>
          </cell>
          <cell r="Y30">
            <v>694.26</v>
          </cell>
          <cell r="Z30">
            <v>183.04</v>
          </cell>
          <cell r="AA30">
            <v>176.84</v>
          </cell>
          <cell r="AB30">
            <v>7111.98</v>
          </cell>
          <cell r="AC30">
            <v>1142.7</v>
          </cell>
          <cell r="AD30">
            <v>457.6</v>
          </cell>
          <cell r="AE30">
            <v>91.52</v>
          </cell>
          <cell r="AF30">
            <v>0</v>
          </cell>
          <cell r="AG30">
            <v>9163.68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1069.5999999999999</v>
          </cell>
          <cell r="F31">
            <v>0</v>
          </cell>
          <cell r="G31">
            <v>0</v>
          </cell>
          <cell r="H31">
            <v>10237.6</v>
          </cell>
          <cell r="I31">
            <v>15</v>
          </cell>
          <cell r="J31">
            <v>926.86</v>
          </cell>
          <cell r="K31">
            <v>0</v>
          </cell>
          <cell r="L31">
            <v>0</v>
          </cell>
          <cell r="M31">
            <v>0</v>
          </cell>
          <cell r="N31">
            <v>788.22</v>
          </cell>
          <cell r="O31">
            <v>263.76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1993.84</v>
          </cell>
          <cell r="V31">
            <v>8243.76</v>
          </cell>
          <cell r="W31">
            <v>185.5</v>
          </cell>
          <cell r="X31">
            <v>333.9</v>
          </cell>
          <cell r="Y31">
            <v>735.54</v>
          </cell>
          <cell r="Z31">
            <v>212</v>
          </cell>
          <cell r="AA31">
            <v>204.75</v>
          </cell>
          <cell r="AB31">
            <v>8237.2999999999993</v>
          </cell>
          <cell r="AC31">
            <v>1254.94</v>
          </cell>
          <cell r="AD31">
            <v>530</v>
          </cell>
          <cell r="AE31">
            <v>106</v>
          </cell>
          <cell r="AF31">
            <v>0</v>
          </cell>
          <cell r="AG31">
            <v>10544.99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0</v>
          </cell>
          <cell r="E32">
            <v>551.07000000000005</v>
          </cell>
          <cell r="F32">
            <v>0</v>
          </cell>
          <cell r="G32">
            <v>0</v>
          </cell>
          <cell r="H32">
            <v>5274.57</v>
          </cell>
          <cell r="I32">
            <v>0</v>
          </cell>
          <cell r="J32">
            <v>0</v>
          </cell>
          <cell r="K32">
            <v>0</v>
          </cell>
          <cell r="L32">
            <v>-320.60000000000002</v>
          </cell>
          <cell r="M32">
            <v>-43.86</v>
          </cell>
          <cell r="N32">
            <v>0</v>
          </cell>
          <cell r="O32">
            <v>129.69999999999999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85.84</v>
          </cell>
          <cell r="V32">
            <v>5188.7299999999996</v>
          </cell>
          <cell r="W32">
            <v>95.56</v>
          </cell>
          <cell r="X32">
            <v>172</v>
          </cell>
          <cell r="Y32">
            <v>612.64</v>
          </cell>
          <cell r="Z32">
            <v>109.22</v>
          </cell>
          <cell r="AA32">
            <v>105.49</v>
          </cell>
          <cell r="AB32">
            <v>4243.42</v>
          </cell>
          <cell r="AC32">
            <v>880.2</v>
          </cell>
          <cell r="AD32">
            <v>273.02</v>
          </cell>
          <cell r="AE32">
            <v>54.6</v>
          </cell>
          <cell r="AF32">
            <v>0</v>
          </cell>
          <cell r="AG32">
            <v>5665.95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0</v>
          </cell>
          <cell r="E33">
            <v>605.15</v>
          </cell>
          <cell r="F33">
            <v>0</v>
          </cell>
          <cell r="G33">
            <v>0</v>
          </cell>
          <cell r="H33">
            <v>5792.15</v>
          </cell>
          <cell r="I33">
            <v>15</v>
          </cell>
          <cell r="J33">
            <v>0</v>
          </cell>
          <cell r="K33">
            <v>1792.56</v>
          </cell>
          <cell r="L33">
            <v>-320.60000000000002</v>
          </cell>
          <cell r="M33">
            <v>0</v>
          </cell>
          <cell r="N33">
            <v>1.08</v>
          </cell>
          <cell r="O33">
            <v>142.41999999999999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1951.06</v>
          </cell>
          <cell r="V33">
            <v>3841.09</v>
          </cell>
          <cell r="W33">
            <v>104.96</v>
          </cell>
          <cell r="X33">
            <v>188.92</v>
          </cell>
          <cell r="Y33">
            <v>622.04</v>
          </cell>
          <cell r="Z33">
            <v>119.94</v>
          </cell>
          <cell r="AA33">
            <v>115.84</v>
          </cell>
          <cell r="AB33">
            <v>4660.5</v>
          </cell>
          <cell r="AC33">
            <v>915.92</v>
          </cell>
          <cell r="AD33">
            <v>299.86</v>
          </cell>
          <cell r="AE33">
            <v>59.98</v>
          </cell>
          <cell r="AF33">
            <v>0</v>
          </cell>
          <cell r="AG33">
            <v>6172.04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0</v>
          </cell>
          <cell r="E34">
            <v>1837.5</v>
          </cell>
          <cell r="F34">
            <v>0</v>
          </cell>
          <cell r="G34">
            <v>0</v>
          </cell>
          <cell r="H34">
            <v>17587.5</v>
          </cell>
          <cell r="I34">
            <v>15</v>
          </cell>
          <cell r="J34">
            <v>1696.38</v>
          </cell>
          <cell r="K34">
            <v>0</v>
          </cell>
          <cell r="L34">
            <v>0</v>
          </cell>
          <cell r="M34">
            <v>0</v>
          </cell>
          <cell r="N34">
            <v>2087.7600000000002</v>
          </cell>
          <cell r="O34">
            <v>474.9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4274.04</v>
          </cell>
          <cell r="V34">
            <v>13313.46</v>
          </cell>
          <cell r="W34">
            <v>318.68</v>
          </cell>
          <cell r="X34">
            <v>573.64</v>
          </cell>
          <cell r="Y34">
            <v>952.46</v>
          </cell>
          <cell r="Z34">
            <v>364.22</v>
          </cell>
          <cell r="AA34">
            <v>351.75</v>
          </cell>
          <cell r="AB34">
            <v>14151.42</v>
          </cell>
          <cell r="AC34">
            <v>1844.78</v>
          </cell>
          <cell r="AD34">
            <v>910.52</v>
          </cell>
          <cell r="AE34">
            <v>182.1</v>
          </cell>
          <cell r="AF34">
            <v>0</v>
          </cell>
          <cell r="AG34">
            <v>17804.79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0</v>
          </cell>
          <cell r="E35">
            <v>777</v>
          </cell>
          <cell r="F35">
            <v>0</v>
          </cell>
          <cell r="G35">
            <v>0</v>
          </cell>
          <cell r="H35">
            <v>7437</v>
          </cell>
          <cell r="I35">
            <v>0</v>
          </cell>
          <cell r="J35">
            <v>0</v>
          </cell>
          <cell r="K35">
            <v>0</v>
          </cell>
          <cell r="L35">
            <v>-250.2</v>
          </cell>
          <cell r="M35">
            <v>0</v>
          </cell>
          <cell r="N35">
            <v>231.74</v>
          </cell>
          <cell r="O35">
            <v>183.24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414.98</v>
          </cell>
          <cell r="V35">
            <v>7022.02</v>
          </cell>
          <cell r="W35">
            <v>134.74</v>
          </cell>
          <cell r="X35">
            <v>242.54</v>
          </cell>
          <cell r="Y35">
            <v>652.88</v>
          </cell>
          <cell r="Z35">
            <v>154</v>
          </cell>
          <cell r="AA35">
            <v>148.74</v>
          </cell>
          <cell r="AB35">
            <v>5983.48</v>
          </cell>
          <cell r="AC35">
            <v>1030.1600000000001</v>
          </cell>
          <cell r="AD35">
            <v>384.98</v>
          </cell>
          <cell r="AE35">
            <v>77</v>
          </cell>
          <cell r="AF35">
            <v>0</v>
          </cell>
          <cell r="AG35">
            <v>7778.36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0</v>
          </cell>
          <cell r="E36">
            <v>923.79</v>
          </cell>
          <cell r="F36">
            <v>0</v>
          </cell>
          <cell r="G36">
            <v>0</v>
          </cell>
          <cell r="H36">
            <v>8841.99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618.84</v>
          </cell>
          <cell r="O36">
            <v>223.6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842.44</v>
          </cell>
          <cell r="V36">
            <v>7999.55</v>
          </cell>
          <cell r="W36">
            <v>160.19999999999999</v>
          </cell>
          <cell r="X36">
            <v>288.36</v>
          </cell>
          <cell r="Y36">
            <v>694.34</v>
          </cell>
          <cell r="Z36">
            <v>183.08</v>
          </cell>
          <cell r="AA36">
            <v>176.84</v>
          </cell>
          <cell r="AB36">
            <v>7113.74</v>
          </cell>
          <cell r="AC36">
            <v>1142.9000000000001</v>
          </cell>
          <cell r="AD36">
            <v>457.72</v>
          </cell>
          <cell r="AE36">
            <v>91.54</v>
          </cell>
          <cell r="AF36">
            <v>0</v>
          </cell>
          <cell r="AG36">
            <v>9165.82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1218.7</v>
          </cell>
          <cell r="F37">
            <v>0</v>
          </cell>
          <cell r="G37">
            <v>0</v>
          </cell>
          <cell r="H37">
            <v>11664.7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1003.2</v>
          </cell>
          <cell r="O37">
            <v>321.68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1324.88</v>
          </cell>
          <cell r="V37">
            <v>10339.82</v>
          </cell>
          <cell r="W37">
            <v>222.02</v>
          </cell>
          <cell r="X37">
            <v>399.66</v>
          </cell>
          <cell r="Y37">
            <v>795.04</v>
          </cell>
          <cell r="Z37">
            <v>253.74</v>
          </cell>
          <cell r="AA37">
            <v>233.29</v>
          </cell>
          <cell r="AB37">
            <v>9859.2999999999993</v>
          </cell>
          <cell r="AC37">
            <v>1416.72</v>
          </cell>
          <cell r="AD37">
            <v>634.36</v>
          </cell>
          <cell r="AE37">
            <v>126.88</v>
          </cell>
          <cell r="AF37">
            <v>0</v>
          </cell>
          <cell r="AG37">
            <v>12524.29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1069.5999999999999</v>
          </cell>
          <cell r="F38">
            <v>0</v>
          </cell>
          <cell r="G38">
            <v>0</v>
          </cell>
          <cell r="H38">
            <v>10237.6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788.22</v>
          </cell>
          <cell r="O38">
            <v>263.7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1051.92</v>
          </cell>
          <cell r="V38">
            <v>9185.68</v>
          </cell>
          <cell r="W38">
            <v>185.5</v>
          </cell>
          <cell r="X38">
            <v>333.9</v>
          </cell>
          <cell r="Y38">
            <v>735.54</v>
          </cell>
          <cell r="Z38">
            <v>212</v>
          </cell>
          <cell r="AA38">
            <v>204.75</v>
          </cell>
          <cell r="AB38">
            <v>8237.18</v>
          </cell>
          <cell r="AC38">
            <v>1254.94</v>
          </cell>
          <cell r="AD38">
            <v>530</v>
          </cell>
          <cell r="AE38">
            <v>106</v>
          </cell>
          <cell r="AF38">
            <v>0</v>
          </cell>
          <cell r="AG38">
            <v>10544.87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0</v>
          </cell>
          <cell r="E39">
            <v>1218.7</v>
          </cell>
          <cell r="F39">
            <v>0</v>
          </cell>
          <cell r="G39">
            <v>0</v>
          </cell>
          <cell r="H39">
            <v>11664.7</v>
          </cell>
          <cell r="I39">
            <v>0</v>
          </cell>
          <cell r="J39">
            <v>0</v>
          </cell>
          <cell r="K39">
            <v>3619.54</v>
          </cell>
          <cell r="L39">
            <v>0</v>
          </cell>
          <cell r="M39">
            <v>0</v>
          </cell>
          <cell r="N39">
            <v>1003.2</v>
          </cell>
          <cell r="O39">
            <v>304.72000000000003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4927.46</v>
          </cell>
          <cell r="V39">
            <v>6737.24</v>
          </cell>
          <cell r="W39">
            <v>211.36</v>
          </cell>
          <cell r="X39">
            <v>380.44</v>
          </cell>
          <cell r="Y39">
            <v>777.64</v>
          </cell>
          <cell r="Z39">
            <v>241.54</v>
          </cell>
          <cell r="AA39">
            <v>233.29</v>
          </cell>
          <cell r="AB39">
            <v>9385.24</v>
          </cell>
          <cell r="AC39">
            <v>1369.44</v>
          </cell>
          <cell r="AD39">
            <v>603.86</v>
          </cell>
          <cell r="AE39">
            <v>120.78</v>
          </cell>
          <cell r="AF39">
            <v>0</v>
          </cell>
          <cell r="AG39">
            <v>11954.15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0</v>
          </cell>
          <cell r="E40">
            <v>1198.75</v>
          </cell>
          <cell r="F40">
            <v>0</v>
          </cell>
          <cell r="G40">
            <v>0</v>
          </cell>
          <cell r="H40">
            <v>11473.75</v>
          </cell>
          <cell r="I40">
            <v>15</v>
          </cell>
          <cell r="J40">
            <v>1202.22</v>
          </cell>
          <cell r="K40">
            <v>0</v>
          </cell>
          <cell r="L40">
            <v>0</v>
          </cell>
          <cell r="M40">
            <v>0</v>
          </cell>
          <cell r="N40">
            <v>972.56</v>
          </cell>
          <cell r="O40">
            <v>316.16000000000003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2505.94</v>
          </cell>
          <cell r="V40">
            <v>8967.81</v>
          </cell>
          <cell r="W40">
            <v>218.54</v>
          </cell>
          <cell r="X40">
            <v>393.38</v>
          </cell>
          <cell r="Y40">
            <v>789.34</v>
          </cell>
          <cell r="Z40">
            <v>249.76</v>
          </cell>
          <cell r="AA40">
            <v>229.48</v>
          </cell>
          <cell r="AB40">
            <v>9704.74</v>
          </cell>
          <cell r="AC40">
            <v>1401.26</v>
          </cell>
          <cell r="AD40">
            <v>624.41999999999996</v>
          </cell>
          <cell r="AE40">
            <v>124.88</v>
          </cell>
          <cell r="AF40">
            <v>0</v>
          </cell>
          <cell r="AG40">
            <v>12334.54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0</v>
          </cell>
          <cell r="E41">
            <v>520.1</v>
          </cell>
          <cell r="F41">
            <v>0</v>
          </cell>
          <cell r="G41">
            <v>0</v>
          </cell>
          <cell r="H41">
            <v>4978.1000000000004</v>
          </cell>
          <cell r="I41">
            <v>0</v>
          </cell>
          <cell r="J41">
            <v>0</v>
          </cell>
          <cell r="K41">
            <v>0</v>
          </cell>
          <cell r="L41">
            <v>-349.56</v>
          </cell>
          <cell r="M41">
            <v>-89.84</v>
          </cell>
          <cell r="N41">
            <v>0</v>
          </cell>
          <cell r="O41">
            <v>122.4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32.56</v>
          </cell>
          <cell r="V41">
            <v>4945.54</v>
          </cell>
          <cell r="W41">
            <v>90.2</v>
          </cell>
          <cell r="X41">
            <v>162.36000000000001</v>
          </cell>
          <cell r="Y41">
            <v>607.28</v>
          </cell>
          <cell r="Z41">
            <v>103.08</v>
          </cell>
          <cell r="AA41">
            <v>99.56</v>
          </cell>
          <cell r="AB41">
            <v>4005.4</v>
          </cell>
          <cell r="AC41">
            <v>859.84</v>
          </cell>
          <cell r="AD41">
            <v>257.72000000000003</v>
          </cell>
          <cell r="AE41">
            <v>51.54</v>
          </cell>
          <cell r="AF41">
            <v>0</v>
          </cell>
          <cell r="AG41">
            <v>5377.14</v>
          </cell>
        </row>
        <row r="42">
          <cell r="A42" t="str">
            <v>00451</v>
          </cell>
          <cell r="B42" t="str">
            <v>Partida Ceja Francisco Javier</v>
          </cell>
          <cell r="C42">
            <v>9168</v>
          </cell>
          <cell r="D42">
            <v>0</v>
          </cell>
          <cell r="E42">
            <v>1069.5999999999999</v>
          </cell>
          <cell r="F42">
            <v>0</v>
          </cell>
          <cell r="G42">
            <v>0</v>
          </cell>
          <cell r="H42">
            <v>10237.6</v>
          </cell>
          <cell r="I42">
            <v>15</v>
          </cell>
          <cell r="J42">
            <v>0</v>
          </cell>
          <cell r="K42">
            <v>1420.2</v>
          </cell>
          <cell r="L42">
            <v>0</v>
          </cell>
          <cell r="M42">
            <v>0</v>
          </cell>
          <cell r="N42">
            <v>788.22</v>
          </cell>
          <cell r="O42">
            <v>276.22000000000003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2499.64</v>
          </cell>
          <cell r="V42">
            <v>7737.96</v>
          </cell>
          <cell r="W42">
            <v>193.38</v>
          </cell>
          <cell r="X42">
            <v>348.1</v>
          </cell>
          <cell r="Y42">
            <v>748.4</v>
          </cell>
          <cell r="Z42">
            <v>221.02</v>
          </cell>
          <cell r="AA42">
            <v>204.75</v>
          </cell>
          <cell r="AB42">
            <v>8587.58</v>
          </cell>
          <cell r="AC42">
            <v>1289.8800000000001</v>
          </cell>
          <cell r="AD42">
            <v>552.54</v>
          </cell>
          <cell r="AE42">
            <v>110.5</v>
          </cell>
          <cell r="AF42">
            <v>0</v>
          </cell>
          <cell r="AG42">
            <v>10966.27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5187</v>
          </cell>
          <cell r="D43">
            <v>0</v>
          </cell>
          <cell r="E43">
            <v>605.15</v>
          </cell>
          <cell r="F43">
            <v>0</v>
          </cell>
          <cell r="G43">
            <v>0</v>
          </cell>
          <cell r="H43">
            <v>5792.15</v>
          </cell>
          <cell r="I43">
            <v>0</v>
          </cell>
          <cell r="J43">
            <v>0</v>
          </cell>
          <cell r="K43">
            <v>0</v>
          </cell>
          <cell r="L43">
            <v>-320.60000000000002</v>
          </cell>
          <cell r="M43">
            <v>0</v>
          </cell>
          <cell r="N43">
            <v>1.08</v>
          </cell>
          <cell r="O43">
            <v>123.46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124.54</v>
          </cell>
          <cell r="V43">
            <v>5667.61</v>
          </cell>
          <cell r="W43">
            <v>90.96</v>
          </cell>
          <cell r="X43">
            <v>163.72</v>
          </cell>
          <cell r="Y43">
            <v>608.04</v>
          </cell>
          <cell r="Z43">
            <v>103.96</v>
          </cell>
          <cell r="AA43">
            <v>115.84</v>
          </cell>
          <cell r="AB43">
            <v>4039.14</v>
          </cell>
          <cell r="AC43">
            <v>862.72</v>
          </cell>
          <cell r="AD43">
            <v>259.88</v>
          </cell>
          <cell r="AE43">
            <v>51.98</v>
          </cell>
          <cell r="AF43">
            <v>0</v>
          </cell>
          <cell r="AG43">
            <v>5433.52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750.23</v>
          </cell>
          <cell r="F44">
            <v>0</v>
          </cell>
          <cell r="G44">
            <v>0</v>
          </cell>
          <cell r="H44">
            <v>7180.73</v>
          </cell>
          <cell r="I44">
            <v>0</v>
          </cell>
          <cell r="J44">
            <v>0</v>
          </cell>
          <cell r="K44">
            <v>2443.4</v>
          </cell>
          <cell r="L44">
            <v>-250.2</v>
          </cell>
          <cell r="M44">
            <v>0</v>
          </cell>
          <cell r="N44">
            <v>206.78</v>
          </cell>
          <cell r="O44">
            <v>176.62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2826.8</v>
          </cell>
          <cell r="V44">
            <v>4353.93</v>
          </cell>
          <cell r="W44">
            <v>130.13999999999999</v>
          </cell>
          <cell r="X44">
            <v>234.24</v>
          </cell>
          <cell r="Y44">
            <v>647.22</v>
          </cell>
          <cell r="Z44">
            <v>148.72</v>
          </cell>
          <cell r="AA44">
            <v>143.62</v>
          </cell>
          <cell r="AB44">
            <v>5778.6</v>
          </cell>
          <cell r="AC44">
            <v>1011.6</v>
          </cell>
          <cell r="AD44">
            <v>371.8</v>
          </cell>
          <cell r="AE44">
            <v>74.36</v>
          </cell>
          <cell r="AF44">
            <v>0</v>
          </cell>
          <cell r="AG44">
            <v>7528.7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0</v>
          </cell>
          <cell r="E45">
            <v>1346.8</v>
          </cell>
          <cell r="F45">
            <v>0</v>
          </cell>
          <cell r="G45">
            <v>0</v>
          </cell>
          <cell r="H45">
            <v>12890.8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1199.96</v>
          </cell>
          <cell r="O45">
            <v>339.98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1539.94</v>
          </cell>
          <cell r="V45">
            <v>11350.86</v>
          </cell>
          <cell r="W45">
            <v>233.58</v>
          </cell>
          <cell r="X45">
            <v>420.44</v>
          </cell>
          <cell r="Y45">
            <v>813.84</v>
          </cell>
          <cell r="Z45">
            <v>266.94</v>
          </cell>
          <cell r="AA45">
            <v>257.82</v>
          </cell>
          <cell r="AB45">
            <v>10372.18</v>
          </cell>
          <cell r="AC45">
            <v>1467.86</v>
          </cell>
          <cell r="AD45">
            <v>667.36</v>
          </cell>
          <cell r="AE45">
            <v>133.47999999999999</v>
          </cell>
          <cell r="AF45">
            <v>0</v>
          </cell>
          <cell r="AG45">
            <v>13165.64</v>
          </cell>
        </row>
        <row r="46">
          <cell r="A46" t="str">
            <v>00781</v>
          </cell>
          <cell r="B46" t="str">
            <v>Hernandez Diaz Genesis</v>
          </cell>
          <cell r="C46">
            <v>6171.2</v>
          </cell>
          <cell r="D46">
            <v>212.8</v>
          </cell>
          <cell r="E46">
            <v>744.8</v>
          </cell>
          <cell r="F46">
            <v>0</v>
          </cell>
          <cell r="G46">
            <v>0</v>
          </cell>
          <cell r="H46">
            <v>7128.8</v>
          </cell>
          <cell r="I46">
            <v>0</v>
          </cell>
          <cell r="J46">
            <v>0</v>
          </cell>
          <cell r="K46">
            <v>0</v>
          </cell>
          <cell r="L46">
            <v>-250.2</v>
          </cell>
          <cell r="M46">
            <v>0</v>
          </cell>
          <cell r="N46">
            <v>201.72</v>
          </cell>
          <cell r="O46">
            <v>175.32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377.04</v>
          </cell>
          <cell r="V46">
            <v>6751.76</v>
          </cell>
          <cell r="W46">
            <v>129.16</v>
          </cell>
          <cell r="X46">
            <v>232.5</v>
          </cell>
          <cell r="Y46">
            <v>646.24</v>
          </cell>
          <cell r="Z46">
            <v>147.62</v>
          </cell>
          <cell r="AA46">
            <v>142.58000000000001</v>
          </cell>
          <cell r="AB46">
            <v>5735.7</v>
          </cell>
          <cell r="AC46">
            <v>1007.9</v>
          </cell>
          <cell r="AD46">
            <v>369.04</v>
          </cell>
          <cell r="AE46">
            <v>73.8</v>
          </cell>
          <cell r="AF46">
            <v>0</v>
          </cell>
          <cell r="AG46">
            <v>7476.64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0</v>
          </cell>
          <cell r="E47">
            <v>744.8</v>
          </cell>
          <cell r="F47">
            <v>0</v>
          </cell>
          <cell r="G47">
            <v>0</v>
          </cell>
          <cell r="H47">
            <v>7128.8</v>
          </cell>
          <cell r="I47">
            <v>0</v>
          </cell>
          <cell r="J47">
            <v>0</v>
          </cell>
          <cell r="K47">
            <v>0</v>
          </cell>
          <cell r="L47">
            <v>-250.2</v>
          </cell>
          <cell r="M47">
            <v>0</v>
          </cell>
          <cell r="N47">
            <v>201.72</v>
          </cell>
          <cell r="O47">
            <v>175.32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377.04</v>
          </cell>
          <cell r="V47">
            <v>6751.76</v>
          </cell>
          <cell r="W47">
            <v>129.18</v>
          </cell>
          <cell r="X47">
            <v>232.5</v>
          </cell>
          <cell r="Y47">
            <v>646.24</v>
          </cell>
          <cell r="Z47">
            <v>147.62</v>
          </cell>
          <cell r="AA47">
            <v>142.58000000000001</v>
          </cell>
          <cell r="AB47">
            <v>5735.92</v>
          </cell>
          <cell r="AC47">
            <v>1007.92</v>
          </cell>
          <cell r="AD47">
            <v>369.06</v>
          </cell>
          <cell r="AE47">
            <v>73.819999999999993</v>
          </cell>
          <cell r="AF47">
            <v>0</v>
          </cell>
          <cell r="AG47">
            <v>7476.92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0</v>
          </cell>
          <cell r="E48">
            <v>0</v>
          </cell>
          <cell r="F48">
            <v>3614.72</v>
          </cell>
          <cell r="G48">
            <v>0</v>
          </cell>
          <cell r="H48">
            <v>13614.62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1631.64</v>
          </cell>
          <cell r="O48">
            <v>290.44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1922.08</v>
          </cell>
          <cell r="V48">
            <v>11692.54</v>
          </cell>
          <cell r="W48">
            <v>202.34</v>
          </cell>
          <cell r="X48">
            <v>364.2</v>
          </cell>
          <cell r="Y48">
            <v>762.96</v>
          </cell>
          <cell r="Z48">
            <v>231.24</v>
          </cell>
          <cell r="AA48">
            <v>272.3</v>
          </cell>
          <cell r="AB48">
            <v>8984.74</v>
          </cell>
          <cell r="AC48">
            <v>1329.5</v>
          </cell>
          <cell r="AD48">
            <v>578.1</v>
          </cell>
          <cell r="AE48">
            <v>115.62</v>
          </cell>
          <cell r="AF48">
            <v>0</v>
          </cell>
          <cell r="AG48">
            <v>11511.5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0</v>
          </cell>
          <cell r="E49">
            <v>0</v>
          </cell>
          <cell r="F49">
            <v>13787.66</v>
          </cell>
          <cell r="G49">
            <v>0</v>
          </cell>
          <cell r="H49">
            <v>23787.56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3804.58</v>
          </cell>
          <cell r="O49">
            <v>290.44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4095.02</v>
          </cell>
          <cell r="V49">
            <v>19692.54</v>
          </cell>
          <cell r="W49">
            <v>202.34</v>
          </cell>
          <cell r="X49">
            <v>364.2</v>
          </cell>
          <cell r="Y49">
            <v>762.96</v>
          </cell>
          <cell r="Z49">
            <v>231.24</v>
          </cell>
          <cell r="AA49">
            <v>475.76</v>
          </cell>
          <cell r="AB49">
            <v>8984.74</v>
          </cell>
          <cell r="AC49">
            <v>1329.5</v>
          </cell>
          <cell r="AD49">
            <v>578.1</v>
          </cell>
          <cell r="AE49">
            <v>115.62</v>
          </cell>
          <cell r="AF49">
            <v>0</v>
          </cell>
          <cell r="AG49">
            <v>11714.96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0</v>
          </cell>
          <cell r="E50">
            <v>0</v>
          </cell>
          <cell r="F50">
            <v>2636.08</v>
          </cell>
          <cell r="G50">
            <v>0</v>
          </cell>
          <cell r="H50">
            <v>10136.08</v>
          </cell>
          <cell r="I50">
            <v>15</v>
          </cell>
          <cell r="J50">
            <v>2062.6999999999998</v>
          </cell>
          <cell r="K50">
            <v>0</v>
          </cell>
          <cell r="L50">
            <v>0</v>
          </cell>
          <cell r="M50">
            <v>0</v>
          </cell>
          <cell r="N50">
            <v>947.66</v>
          </cell>
          <cell r="O50">
            <v>210.22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3235.58</v>
          </cell>
          <cell r="V50">
            <v>6900.5</v>
          </cell>
          <cell r="W50">
            <v>151.76</v>
          </cell>
          <cell r="X50">
            <v>273.16000000000003</v>
          </cell>
          <cell r="Y50">
            <v>680.58</v>
          </cell>
          <cell r="Z50">
            <v>173.44</v>
          </cell>
          <cell r="AA50">
            <v>202.72</v>
          </cell>
          <cell r="AB50">
            <v>6738.62</v>
          </cell>
          <cell r="AC50">
            <v>1105.5</v>
          </cell>
          <cell r="AD50">
            <v>433.58</v>
          </cell>
          <cell r="AE50">
            <v>86.72</v>
          </cell>
          <cell r="AF50">
            <v>0</v>
          </cell>
          <cell r="AG50">
            <v>8740.58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0</v>
          </cell>
          <cell r="E51">
            <v>0</v>
          </cell>
          <cell r="F51">
            <v>2636.08</v>
          </cell>
          <cell r="G51">
            <v>0</v>
          </cell>
          <cell r="H51">
            <v>10136.08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947.66</v>
          </cell>
          <cell r="O51">
            <v>210.22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1157.8800000000001</v>
          </cell>
          <cell r="V51">
            <v>8978.2000000000007</v>
          </cell>
          <cell r="W51">
            <v>151.76</v>
          </cell>
          <cell r="X51">
            <v>273.16000000000003</v>
          </cell>
          <cell r="Y51">
            <v>680.58</v>
          </cell>
          <cell r="Z51">
            <v>173.44</v>
          </cell>
          <cell r="AA51">
            <v>202.72</v>
          </cell>
          <cell r="AB51">
            <v>6738.62</v>
          </cell>
          <cell r="AC51">
            <v>1105.5</v>
          </cell>
          <cell r="AD51">
            <v>433.58</v>
          </cell>
          <cell r="AE51">
            <v>86.72</v>
          </cell>
          <cell r="AF51">
            <v>0</v>
          </cell>
          <cell r="AG51">
            <v>8740.58</v>
          </cell>
        </row>
        <row r="52">
          <cell r="A52" t="str">
            <v>00841</v>
          </cell>
          <cell r="B52" t="str">
            <v>Figueroa Lopez Saúl Joaquín</v>
          </cell>
          <cell r="C52">
            <v>9999.9</v>
          </cell>
          <cell r="D52">
            <v>0</v>
          </cell>
          <cell r="E52">
            <v>0</v>
          </cell>
          <cell r="F52">
            <v>7429.58</v>
          </cell>
          <cell r="G52">
            <v>0</v>
          </cell>
          <cell r="H52">
            <v>17429.48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2446.5</v>
          </cell>
          <cell r="O52">
            <v>290.44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2736.94</v>
          </cell>
          <cell r="V52">
            <v>14692.54</v>
          </cell>
          <cell r="W52">
            <v>202.34</v>
          </cell>
          <cell r="X52">
            <v>364.2</v>
          </cell>
          <cell r="Y52">
            <v>762.96</v>
          </cell>
          <cell r="Z52">
            <v>231.24</v>
          </cell>
          <cell r="AA52">
            <v>348.58</v>
          </cell>
          <cell r="AB52">
            <v>8984.74</v>
          </cell>
          <cell r="AC52">
            <v>1329.5</v>
          </cell>
          <cell r="AD52">
            <v>578.1</v>
          </cell>
          <cell r="AE52">
            <v>115.62</v>
          </cell>
          <cell r="AF52">
            <v>0</v>
          </cell>
          <cell r="AG52">
            <v>11587.78</v>
          </cell>
        </row>
        <row r="53">
          <cell r="A53" t="str">
            <v>00842</v>
          </cell>
          <cell r="B53" t="str">
            <v>Mendez Salcedo Jorge Alberto</v>
          </cell>
          <cell r="C53">
            <v>9999.9</v>
          </cell>
          <cell r="D53">
            <v>0</v>
          </cell>
          <cell r="E53">
            <v>0</v>
          </cell>
          <cell r="F53">
            <v>24671.49</v>
          </cell>
          <cell r="G53">
            <v>0</v>
          </cell>
          <cell r="H53">
            <v>34671.39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6893.19</v>
          </cell>
          <cell r="O53">
            <v>290.44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7183.63</v>
          </cell>
          <cell r="V53">
            <v>27487.759999999998</v>
          </cell>
          <cell r="W53">
            <v>202.34</v>
          </cell>
          <cell r="X53">
            <v>364.2</v>
          </cell>
          <cell r="Y53">
            <v>762.96</v>
          </cell>
          <cell r="Z53">
            <v>231.24</v>
          </cell>
          <cell r="AA53">
            <v>693.42</v>
          </cell>
          <cell r="AB53">
            <v>8984.74</v>
          </cell>
          <cell r="AC53">
            <v>1329.5</v>
          </cell>
          <cell r="AD53">
            <v>578.1</v>
          </cell>
          <cell r="AE53">
            <v>115.62</v>
          </cell>
          <cell r="AF53">
            <v>0</v>
          </cell>
          <cell r="AG53">
            <v>11932.62</v>
          </cell>
        </row>
        <row r="54">
          <cell r="A54" t="str">
            <v>00843</v>
          </cell>
          <cell r="B54" t="str">
            <v>Dominguez Vazquez Fernando</v>
          </cell>
          <cell r="C54">
            <v>6000</v>
          </cell>
          <cell r="D54">
            <v>0</v>
          </cell>
          <cell r="E54">
            <v>0</v>
          </cell>
          <cell r="F54">
            <v>2705.1</v>
          </cell>
          <cell r="G54">
            <v>0</v>
          </cell>
          <cell r="H54">
            <v>8705.1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714.16</v>
          </cell>
          <cell r="O54">
            <v>164.76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878.92</v>
          </cell>
          <cell r="V54">
            <v>7826.18</v>
          </cell>
          <cell r="W54">
            <v>121.4</v>
          </cell>
          <cell r="X54">
            <v>218.52</v>
          </cell>
          <cell r="Y54">
            <v>638.48</v>
          </cell>
          <cell r="Z54">
            <v>138.74</v>
          </cell>
          <cell r="AA54">
            <v>174.1</v>
          </cell>
          <cell r="AB54">
            <v>5390.9</v>
          </cell>
          <cell r="AC54">
            <v>978.4</v>
          </cell>
          <cell r="AD54">
            <v>346.86</v>
          </cell>
          <cell r="AE54">
            <v>69.38</v>
          </cell>
          <cell r="AF54">
            <v>0</v>
          </cell>
          <cell r="AG54">
            <v>7098.38</v>
          </cell>
        </row>
        <row r="55">
          <cell r="A55" t="str">
            <v>00844</v>
          </cell>
          <cell r="B55" t="str">
            <v>Leon Guzman Maribel</v>
          </cell>
          <cell r="C55">
            <v>9999.9</v>
          </cell>
          <cell r="D55">
            <v>0</v>
          </cell>
          <cell r="E55">
            <v>0</v>
          </cell>
          <cell r="F55">
            <v>7429.58</v>
          </cell>
          <cell r="G55">
            <v>0</v>
          </cell>
          <cell r="H55">
            <v>17429.48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2446.5</v>
          </cell>
          <cell r="O55">
            <v>290.44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2736.94</v>
          </cell>
          <cell r="V55">
            <v>14692.54</v>
          </cell>
          <cell r="W55">
            <v>202.34</v>
          </cell>
          <cell r="X55">
            <v>364.2</v>
          </cell>
          <cell r="Y55">
            <v>762.96</v>
          </cell>
          <cell r="Z55">
            <v>231.24</v>
          </cell>
          <cell r="AA55">
            <v>348.58</v>
          </cell>
          <cell r="AB55">
            <v>8984.74</v>
          </cell>
          <cell r="AC55">
            <v>1329.5</v>
          </cell>
          <cell r="AD55">
            <v>578.1</v>
          </cell>
          <cell r="AE55">
            <v>115.62</v>
          </cell>
          <cell r="AF55">
            <v>0</v>
          </cell>
          <cell r="AG55">
            <v>11587.78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2965.48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2965.48</v>
          </cell>
          <cell r="I56">
            <v>0</v>
          </cell>
          <cell r="J56">
            <v>0</v>
          </cell>
          <cell r="K56">
            <v>0</v>
          </cell>
          <cell r="L56">
            <v>-401.26</v>
          </cell>
          <cell r="M56">
            <v>-237.06</v>
          </cell>
          <cell r="N56">
            <v>0</v>
          </cell>
          <cell r="O56">
            <v>82.96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-154.1</v>
          </cell>
          <cell r="V56">
            <v>3119.58</v>
          </cell>
          <cell r="W56">
            <v>60</v>
          </cell>
          <cell r="X56">
            <v>108</v>
          </cell>
          <cell r="Y56">
            <v>581.38</v>
          </cell>
          <cell r="Z56">
            <v>68.58</v>
          </cell>
          <cell r="AA56">
            <v>59.3</v>
          </cell>
          <cell r="AB56">
            <v>2664.44</v>
          </cell>
          <cell r="AC56">
            <v>749.38</v>
          </cell>
          <cell r="AD56">
            <v>171.44</v>
          </cell>
          <cell r="AE56">
            <v>34.28</v>
          </cell>
          <cell r="AF56">
            <v>0</v>
          </cell>
          <cell r="AG56">
            <v>3747.42</v>
          </cell>
        </row>
        <row r="57">
          <cell r="A57" t="str">
            <v>00846</v>
          </cell>
          <cell r="B57" t="str">
            <v>Rodriguez Ramirez Magdaleno</v>
          </cell>
          <cell r="C57">
            <v>2669.68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2669.68</v>
          </cell>
          <cell r="I57">
            <v>0</v>
          </cell>
          <cell r="J57">
            <v>0</v>
          </cell>
          <cell r="K57">
            <v>0</v>
          </cell>
          <cell r="L57">
            <v>-401.26</v>
          </cell>
          <cell r="M57">
            <v>-255.98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-255.98</v>
          </cell>
          <cell r="V57">
            <v>2925.66</v>
          </cell>
          <cell r="W57">
            <v>73.3</v>
          </cell>
          <cell r="X57">
            <v>131.96</v>
          </cell>
          <cell r="Y57">
            <v>601.67999999999995</v>
          </cell>
          <cell r="Z57">
            <v>61.74</v>
          </cell>
          <cell r="AA57">
            <v>53.4</v>
          </cell>
          <cell r="AB57">
            <v>2398.66</v>
          </cell>
          <cell r="AC57">
            <v>806.94</v>
          </cell>
          <cell r="AD57">
            <v>154.34</v>
          </cell>
          <cell r="AE57">
            <v>30.86</v>
          </cell>
          <cell r="AF57">
            <v>0</v>
          </cell>
          <cell r="AG57">
            <v>3505.94</v>
          </cell>
        </row>
        <row r="58">
          <cell r="A58" t="str">
            <v>00847</v>
          </cell>
          <cell r="B58" t="str">
            <v>Aviña Contreras Gerardo Gustavo</v>
          </cell>
          <cell r="C58">
            <v>6600</v>
          </cell>
          <cell r="D58">
            <v>0</v>
          </cell>
          <cell r="E58">
            <v>0</v>
          </cell>
          <cell r="F58">
            <v>2105.1</v>
          </cell>
          <cell r="G58">
            <v>0</v>
          </cell>
          <cell r="H58">
            <v>8705.1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714.16</v>
          </cell>
          <cell r="O58">
            <v>181.34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895.5</v>
          </cell>
          <cell r="V58">
            <v>7809.6</v>
          </cell>
          <cell r="W58">
            <v>133.54</v>
          </cell>
          <cell r="X58">
            <v>240.38</v>
          </cell>
          <cell r="Y58">
            <v>650.91999999999996</v>
          </cell>
          <cell r="Z58">
            <v>152.62</v>
          </cell>
          <cell r="AA58">
            <v>174.1</v>
          </cell>
          <cell r="AB58">
            <v>5929.98</v>
          </cell>
          <cell r="AC58">
            <v>1024.8399999999999</v>
          </cell>
          <cell r="AD58">
            <v>381.54</v>
          </cell>
          <cell r="AE58">
            <v>76.3</v>
          </cell>
          <cell r="AF58">
            <v>0</v>
          </cell>
          <cell r="AG58">
            <v>7739.38</v>
          </cell>
        </row>
        <row r="59">
          <cell r="A59" t="str">
            <v>00848</v>
          </cell>
          <cell r="B59" t="str">
            <v>Rivas Padilla Margarita</v>
          </cell>
          <cell r="C59">
            <v>9999.9</v>
          </cell>
          <cell r="D59">
            <v>0</v>
          </cell>
          <cell r="E59">
            <v>0</v>
          </cell>
          <cell r="F59">
            <v>6603.04</v>
          </cell>
          <cell r="G59">
            <v>0</v>
          </cell>
          <cell r="H59">
            <v>16602.939999999999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2269.96</v>
          </cell>
          <cell r="O59">
            <v>290.44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2560.4</v>
          </cell>
          <cell r="V59">
            <v>14042.54</v>
          </cell>
          <cell r="W59">
            <v>202.34</v>
          </cell>
          <cell r="X59">
            <v>364.2</v>
          </cell>
          <cell r="Y59">
            <v>762.96</v>
          </cell>
          <cell r="Z59">
            <v>231.24</v>
          </cell>
          <cell r="AA59">
            <v>332.06</v>
          </cell>
          <cell r="AB59">
            <v>8984.74</v>
          </cell>
          <cell r="AC59">
            <v>1329.5</v>
          </cell>
          <cell r="AD59">
            <v>578.1</v>
          </cell>
          <cell r="AE59">
            <v>115.62</v>
          </cell>
          <cell r="AF59">
            <v>0</v>
          </cell>
          <cell r="AG59">
            <v>11571.26</v>
          </cell>
        </row>
        <row r="60">
          <cell r="A60" t="str">
            <v>00849</v>
          </cell>
          <cell r="B60" t="str">
            <v>Chavira Vargas Jose Trinidad</v>
          </cell>
          <cell r="C60">
            <v>6600</v>
          </cell>
          <cell r="D60">
            <v>0</v>
          </cell>
          <cell r="E60">
            <v>0</v>
          </cell>
          <cell r="F60">
            <v>2105.1</v>
          </cell>
          <cell r="G60">
            <v>0</v>
          </cell>
          <cell r="H60">
            <v>8705.1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714.16</v>
          </cell>
          <cell r="O60">
            <v>181.34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895.5</v>
          </cell>
          <cell r="V60">
            <v>7809.6</v>
          </cell>
          <cell r="W60">
            <v>133.54</v>
          </cell>
          <cell r="X60">
            <v>240.38</v>
          </cell>
          <cell r="Y60">
            <v>650.91999999999996</v>
          </cell>
          <cell r="Z60">
            <v>152.62</v>
          </cell>
          <cell r="AA60">
            <v>174.1</v>
          </cell>
          <cell r="AB60">
            <v>5929.98</v>
          </cell>
          <cell r="AC60">
            <v>1024.8399999999999</v>
          </cell>
          <cell r="AD60">
            <v>381.54</v>
          </cell>
          <cell r="AE60">
            <v>76.3</v>
          </cell>
          <cell r="AF60">
            <v>0</v>
          </cell>
          <cell r="AG60">
            <v>7739.38</v>
          </cell>
        </row>
        <row r="61">
          <cell r="A61" t="str">
            <v>00851</v>
          </cell>
          <cell r="B61" t="str">
            <v>Orozco  Sanchez Aldana Jose Luis</v>
          </cell>
          <cell r="C61">
            <v>9999.9</v>
          </cell>
          <cell r="D61">
            <v>0</v>
          </cell>
          <cell r="E61">
            <v>0</v>
          </cell>
          <cell r="F61">
            <v>10005.1</v>
          </cell>
          <cell r="G61">
            <v>0</v>
          </cell>
          <cell r="H61">
            <v>20005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2996.63</v>
          </cell>
          <cell r="O61">
            <v>290.44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3287.07</v>
          </cell>
          <cell r="V61">
            <v>16717.93</v>
          </cell>
          <cell r="W61">
            <v>202.34</v>
          </cell>
          <cell r="X61">
            <v>364.2</v>
          </cell>
          <cell r="Y61">
            <v>762.96</v>
          </cell>
          <cell r="Z61">
            <v>231.24</v>
          </cell>
          <cell r="AA61">
            <v>400.1</v>
          </cell>
          <cell r="AB61">
            <v>8984.74</v>
          </cell>
          <cell r="AC61">
            <v>1329.5</v>
          </cell>
          <cell r="AD61">
            <v>578.1</v>
          </cell>
          <cell r="AE61">
            <v>115.62</v>
          </cell>
          <cell r="AF61">
            <v>0</v>
          </cell>
          <cell r="AG61">
            <v>11639.3</v>
          </cell>
        </row>
        <row r="62">
          <cell r="A62" t="str">
            <v>00852</v>
          </cell>
          <cell r="B62" t="str">
            <v>Ruiz Esparza Hermosillo Hugo Rene</v>
          </cell>
          <cell r="C62">
            <v>9999.9</v>
          </cell>
          <cell r="D62">
            <v>0</v>
          </cell>
          <cell r="E62">
            <v>0</v>
          </cell>
          <cell r="F62">
            <v>7429.58</v>
          </cell>
          <cell r="G62">
            <v>0</v>
          </cell>
          <cell r="H62">
            <v>17429.48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2446.5</v>
          </cell>
          <cell r="O62">
            <v>290.44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2736.94</v>
          </cell>
          <cell r="V62">
            <v>14692.54</v>
          </cell>
          <cell r="W62">
            <v>202.34</v>
          </cell>
          <cell r="X62">
            <v>364.2</v>
          </cell>
          <cell r="Y62">
            <v>762.96</v>
          </cell>
          <cell r="Z62">
            <v>231.24</v>
          </cell>
          <cell r="AA62">
            <v>348.58</v>
          </cell>
          <cell r="AB62">
            <v>8984.74</v>
          </cell>
          <cell r="AC62">
            <v>1329.5</v>
          </cell>
          <cell r="AD62">
            <v>578.1</v>
          </cell>
          <cell r="AE62">
            <v>115.62</v>
          </cell>
          <cell r="AF62">
            <v>0</v>
          </cell>
          <cell r="AG62">
            <v>11587.78</v>
          </cell>
        </row>
        <row r="63">
          <cell r="A63" t="str">
            <v>00853</v>
          </cell>
          <cell r="B63" t="str">
            <v>Ayala Rodriguez Eliazer</v>
          </cell>
          <cell r="C63">
            <v>8666.58</v>
          </cell>
          <cell r="D63">
            <v>0</v>
          </cell>
          <cell r="E63">
            <v>0</v>
          </cell>
          <cell r="F63">
            <v>11333.42</v>
          </cell>
          <cell r="G63">
            <v>0</v>
          </cell>
          <cell r="H63">
            <v>20000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2995.56</v>
          </cell>
          <cell r="O63">
            <v>290.44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3286</v>
          </cell>
          <cell r="V63">
            <v>16714</v>
          </cell>
          <cell r="W63">
            <v>202.34</v>
          </cell>
          <cell r="X63">
            <v>364.2</v>
          </cell>
          <cell r="Y63">
            <v>762.96</v>
          </cell>
          <cell r="Z63">
            <v>231.24</v>
          </cell>
          <cell r="AA63">
            <v>400</v>
          </cell>
          <cell r="AB63">
            <v>8984.74</v>
          </cell>
          <cell r="AC63">
            <v>1329.5</v>
          </cell>
          <cell r="AD63">
            <v>578.1</v>
          </cell>
          <cell r="AE63">
            <v>115.62</v>
          </cell>
          <cell r="AF63">
            <v>0</v>
          </cell>
          <cell r="AG63">
            <v>11639.2</v>
          </cell>
        </row>
        <row r="64">
          <cell r="A64" t="str">
            <v>00854</v>
          </cell>
          <cell r="B64" t="str">
            <v>Reyes Granada Maribel Elizabeth</v>
          </cell>
          <cell r="C64">
            <v>5720</v>
          </cell>
          <cell r="D64">
            <v>0</v>
          </cell>
          <cell r="E64">
            <v>0</v>
          </cell>
          <cell r="F64">
            <v>4416.08</v>
          </cell>
          <cell r="G64">
            <v>0</v>
          </cell>
          <cell r="H64">
            <v>10136.08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947.66</v>
          </cell>
          <cell r="O64">
            <v>181.34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1129</v>
          </cell>
          <cell r="V64">
            <v>9007.08</v>
          </cell>
          <cell r="W64">
            <v>133.54</v>
          </cell>
          <cell r="X64">
            <v>240.38</v>
          </cell>
          <cell r="Y64">
            <v>650.91999999999996</v>
          </cell>
          <cell r="Z64">
            <v>152.62</v>
          </cell>
          <cell r="AA64">
            <v>202.72</v>
          </cell>
          <cell r="AB64">
            <v>5929.98</v>
          </cell>
          <cell r="AC64">
            <v>1024.8399999999999</v>
          </cell>
          <cell r="AD64">
            <v>381.54</v>
          </cell>
          <cell r="AE64">
            <v>76.3</v>
          </cell>
          <cell r="AF64">
            <v>0</v>
          </cell>
          <cell r="AG64">
            <v>7768</v>
          </cell>
        </row>
        <row r="65">
          <cell r="A65" t="str">
            <v>00855</v>
          </cell>
          <cell r="B65" t="str">
            <v>Luna Medrano Cesar Alejandro</v>
          </cell>
          <cell r="C65">
            <v>5000</v>
          </cell>
          <cell r="D65">
            <v>0</v>
          </cell>
          <cell r="E65">
            <v>0</v>
          </cell>
          <cell r="F65">
            <v>5015.83</v>
          </cell>
          <cell r="G65">
            <v>0</v>
          </cell>
          <cell r="H65">
            <v>10015.83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926.14</v>
          </cell>
          <cell r="O65">
            <v>210.22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1136.3599999999999</v>
          </cell>
          <cell r="V65">
            <v>8879.4699999999993</v>
          </cell>
          <cell r="W65">
            <v>151.76</v>
          </cell>
          <cell r="X65">
            <v>273.16000000000003</v>
          </cell>
          <cell r="Y65">
            <v>680.58</v>
          </cell>
          <cell r="Z65">
            <v>173.44</v>
          </cell>
          <cell r="AA65">
            <v>200.32</v>
          </cell>
          <cell r="AB65">
            <v>6738.62</v>
          </cell>
          <cell r="AC65">
            <v>1105.5</v>
          </cell>
          <cell r="AD65">
            <v>433.58</v>
          </cell>
          <cell r="AE65">
            <v>86.72</v>
          </cell>
          <cell r="AF65">
            <v>0</v>
          </cell>
          <cell r="AG65">
            <v>8738.18</v>
          </cell>
        </row>
        <row r="66">
          <cell r="A66" t="str">
            <v>00856</v>
          </cell>
          <cell r="B66" t="str">
            <v>Iñiguez Ibarra Gustavo</v>
          </cell>
          <cell r="C66">
            <v>6327</v>
          </cell>
          <cell r="D66">
            <v>0</v>
          </cell>
          <cell r="E66">
            <v>0</v>
          </cell>
          <cell r="F66">
            <v>4783.74</v>
          </cell>
          <cell r="G66">
            <v>0</v>
          </cell>
          <cell r="H66">
            <v>11110.74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1122.32</v>
          </cell>
          <cell r="O66">
            <v>290.12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1412.44</v>
          </cell>
          <cell r="V66">
            <v>9698.2999999999993</v>
          </cell>
          <cell r="W66">
            <v>202.14</v>
          </cell>
          <cell r="X66">
            <v>363.84</v>
          </cell>
          <cell r="Y66">
            <v>762.62</v>
          </cell>
          <cell r="Z66">
            <v>231</v>
          </cell>
          <cell r="AA66">
            <v>222.22</v>
          </cell>
          <cell r="AB66">
            <v>8975.84</v>
          </cell>
          <cell r="AC66">
            <v>1328.6</v>
          </cell>
          <cell r="AD66">
            <v>577.52</v>
          </cell>
          <cell r="AE66">
            <v>115.5</v>
          </cell>
          <cell r="AF66">
            <v>0</v>
          </cell>
          <cell r="AG66">
            <v>11450.68</v>
          </cell>
        </row>
        <row r="67">
          <cell r="A67" t="str">
            <v>00857</v>
          </cell>
          <cell r="B67" t="str">
            <v>Delgado Valenzuela Roberto</v>
          </cell>
          <cell r="C67">
            <v>4623.32</v>
          </cell>
          <cell r="D67">
            <v>0</v>
          </cell>
          <cell r="E67">
            <v>0</v>
          </cell>
          <cell r="F67">
            <v>615.35</v>
          </cell>
          <cell r="G67">
            <v>0</v>
          </cell>
          <cell r="H67">
            <v>5238.67</v>
          </cell>
          <cell r="I67">
            <v>0</v>
          </cell>
          <cell r="J67">
            <v>0</v>
          </cell>
          <cell r="K67">
            <v>0</v>
          </cell>
          <cell r="L67">
            <v>-305.68</v>
          </cell>
          <cell r="M67">
            <v>-1.86</v>
          </cell>
          <cell r="N67">
            <v>23.49</v>
          </cell>
          <cell r="O67">
            <v>146.46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168.09</v>
          </cell>
          <cell r="V67">
            <v>5070.58</v>
          </cell>
          <cell r="W67">
            <v>107.94</v>
          </cell>
          <cell r="X67">
            <v>194.28</v>
          </cell>
          <cell r="Y67">
            <v>625.02</v>
          </cell>
          <cell r="Z67">
            <v>123.36</v>
          </cell>
          <cell r="AA67">
            <v>104.78</v>
          </cell>
          <cell r="AB67">
            <v>4793.04</v>
          </cell>
          <cell r="AC67">
            <v>927.24</v>
          </cell>
          <cell r="AD67">
            <v>308.39999999999998</v>
          </cell>
          <cell r="AE67">
            <v>61.68</v>
          </cell>
          <cell r="AF67">
            <v>0</v>
          </cell>
          <cell r="AG67">
            <v>6318.5</v>
          </cell>
        </row>
        <row r="68">
          <cell r="A68" t="str">
            <v>00858</v>
          </cell>
          <cell r="B68" t="str">
            <v>Chavez Mora Jesus Armando</v>
          </cell>
          <cell r="C68">
            <v>3000</v>
          </cell>
          <cell r="D68">
            <v>0</v>
          </cell>
          <cell r="E68">
            <v>0</v>
          </cell>
          <cell r="F68">
            <v>5139.7</v>
          </cell>
          <cell r="G68">
            <v>0</v>
          </cell>
          <cell r="H68">
            <v>8139.7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1100.42</v>
          </cell>
          <cell r="O68">
            <v>82.38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1182.8</v>
          </cell>
          <cell r="V68">
            <v>6956.9</v>
          </cell>
          <cell r="W68">
            <v>60.7</v>
          </cell>
          <cell r="X68">
            <v>109.26</v>
          </cell>
          <cell r="Y68">
            <v>319.24</v>
          </cell>
          <cell r="Z68">
            <v>69.37</v>
          </cell>
          <cell r="AA68">
            <v>162.79</v>
          </cell>
          <cell r="AB68">
            <v>2695.45</v>
          </cell>
          <cell r="AC68">
            <v>489.2</v>
          </cell>
          <cell r="AD68">
            <v>173.43</v>
          </cell>
          <cell r="AE68">
            <v>34.69</v>
          </cell>
          <cell r="AF68">
            <v>0</v>
          </cell>
          <cell r="AG68">
            <v>3624.93</v>
          </cell>
        </row>
        <row r="69">
          <cell r="A69" t="str">
            <v>00859</v>
          </cell>
          <cell r="B69" t="str">
            <v>Cisneros Gabriel Juan Fernando</v>
          </cell>
          <cell r="C69">
            <v>3000</v>
          </cell>
          <cell r="D69">
            <v>0</v>
          </cell>
          <cell r="E69">
            <v>0</v>
          </cell>
          <cell r="F69">
            <v>5139.7</v>
          </cell>
          <cell r="G69">
            <v>0</v>
          </cell>
          <cell r="H69">
            <v>8139.7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1100.42</v>
          </cell>
          <cell r="O69">
            <v>82.38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1182.8</v>
          </cell>
          <cell r="V69">
            <v>6956.9</v>
          </cell>
          <cell r="W69">
            <v>60.7</v>
          </cell>
          <cell r="X69">
            <v>109.26</v>
          </cell>
          <cell r="Y69">
            <v>319.24</v>
          </cell>
          <cell r="Z69">
            <v>69.37</v>
          </cell>
          <cell r="AA69">
            <v>162.79</v>
          </cell>
          <cell r="AB69">
            <v>2695.45</v>
          </cell>
          <cell r="AC69">
            <v>489.2</v>
          </cell>
          <cell r="AD69">
            <v>173.43</v>
          </cell>
          <cell r="AE69">
            <v>34.69</v>
          </cell>
          <cell r="AF69">
            <v>0</v>
          </cell>
          <cell r="AG69">
            <v>3624.93</v>
          </cell>
        </row>
        <row r="70">
          <cell r="A70" t="str">
            <v>00860</v>
          </cell>
          <cell r="B70" t="str">
            <v>De La Torre Gonzalez Juan Carlos</v>
          </cell>
          <cell r="C70">
            <v>3333.3</v>
          </cell>
          <cell r="D70">
            <v>0</v>
          </cell>
          <cell r="E70">
            <v>0</v>
          </cell>
          <cell r="F70">
            <v>14096.18</v>
          </cell>
          <cell r="G70">
            <v>0</v>
          </cell>
          <cell r="H70">
            <v>17429.48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3203.04</v>
          </cell>
          <cell r="O70">
            <v>145.22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3348.26</v>
          </cell>
          <cell r="V70">
            <v>14081.22</v>
          </cell>
          <cell r="W70">
            <v>101.17</v>
          </cell>
          <cell r="X70">
            <v>182.1</v>
          </cell>
          <cell r="Y70">
            <v>381.48</v>
          </cell>
          <cell r="Z70">
            <v>115.62</v>
          </cell>
          <cell r="AA70">
            <v>348.59</v>
          </cell>
          <cell r="AB70">
            <v>4492.37</v>
          </cell>
          <cell r="AC70">
            <v>664.75</v>
          </cell>
          <cell r="AD70">
            <v>289.05</v>
          </cell>
          <cell r="AE70">
            <v>57.81</v>
          </cell>
          <cell r="AF70">
            <v>0</v>
          </cell>
          <cell r="AG70">
            <v>5968.19</v>
          </cell>
        </row>
        <row r="71">
          <cell r="A71" t="str">
            <v>00861</v>
          </cell>
          <cell r="B71" t="str">
            <v>Cuellar Hernandez Rocio Elizabeth</v>
          </cell>
          <cell r="C71">
            <v>1026.8</v>
          </cell>
          <cell r="D71">
            <v>0</v>
          </cell>
          <cell r="E71">
            <v>0</v>
          </cell>
          <cell r="F71">
            <v>2150.64</v>
          </cell>
          <cell r="G71">
            <v>0</v>
          </cell>
          <cell r="H71">
            <v>3177.44</v>
          </cell>
          <cell r="I71">
            <v>0</v>
          </cell>
          <cell r="J71">
            <v>0</v>
          </cell>
          <cell r="K71">
            <v>0</v>
          </cell>
          <cell r="L71">
            <v>-125.1</v>
          </cell>
          <cell r="M71">
            <v>0</v>
          </cell>
          <cell r="N71">
            <v>99.27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99.27</v>
          </cell>
          <cell r="V71">
            <v>3078.17</v>
          </cell>
          <cell r="W71">
            <v>42.29</v>
          </cell>
          <cell r="X71">
            <v>76.13</v>
          </cell>
          <cell r="Y71">
            <v>300.83999999999997</v>
          </cell>
          <cell r="Z71">
            <v>35.619999999999997</v>
          </cell>
          <cell r="AA71">
            <v>63.55</v>
          </cell>
          <cell r="AB71">
            <v>1383.84</v>
          </cell>
          <cell r="AC71">
            <v>419.26</v>
          </cell>
          <cell r="AD71">
            <v>89.04</v>
          </cell>
          <cell r="AE71">
            <v>17.809999999999999</v>
          </cell>
          <cell r="AF71">
            <v>0</v>
          </cell>
          <cell r="AG71">
            <v>2009.12</v>
          </cell>
        </row>
        <row r="72">
          <cell r="A72" t="str">
            <v>00862</v>
          </cell>
          <cell r="B72" t="str">
            <v>Ortiz Gallardo Yuri Ernestina</v>
          </cell>
          <cell r="C72">
            <v>1026.8</v>
          </cell>
          <cell r="D72">
            <v>0</v>
          </cell>
          <cell r="E72">
            <v>0</v>
          </cell>
          <cell r="F72">
            <v>2150.64</v>
          </cell>
          <cell r="G72">
            <v>0</v>
          </cell>
          <cell r="H72">
            <v>3177.44</v>
          </cell>
          <cell r="I72">
            <v>0</v>
          </cell>
          <cell r="J72">
            <v>0</v>
          </cell>
          <cell r="K72">
            <v>0</v>
          </cell>
          <cell r="L72">
            <v>-125.1</v>
          </cell>
          <cell r="M72">
            <v>0</v>
          </cell>
          <cell r="N72">
            <v>99.27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99.27</v>
          </cell>
          <cell r="V72">
            <v>3078.17</v>
          </cell>
          <cell r="W72">
            <v>42.29</v>
          </cell>
          <cell r="X72">
            <v>76.13</v>
          </cell>
          <cell r="Y72">
            <v>300.83999999999997</v>
          </cell>
          <cell r="Z72">
            <v>35.619999999999997</v>
          </cell>
          <cell r="AA72">
            <v>63.55</v>
          </cell>
          <cell r="AB72">
            <v>1383.84</v>
          </cell>
          <cell r="AC72">
            <v>419.26</v>
          </cell>
          <cell r="AD72">
            <v>89.04</v>
          </cell>
          <cell r="AE72">
            <v>17.809999999999999</v>
          </cell>
          <cell r="AF72">
            <v>0</v>
          </cell>
          <cell r="AG72">
            <v>2009.12</v>
          </cell>
        </row>
        <row r="73">
          <cell r="A73" t="str">
            <v>00863</v>
          </cell>
          <cell r="B73" t="str">
            <v>Larios Calvario Manuel</v>
          </cell>
          <cell r="C73">
            <v>2099.9699999999998</v>
          </cell>
          <cell r="D73">
            <v>0</v>
          </cell>
          <cell r="E73">
            <v>0</v>
          </cell>
          <cell r="F73">
            <v>6376.35</v>
          </cell>
          <cell r="G73">
            <v>0</v>
          </cell>
          <cell r="H73">
            <v>8476.32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1172.32</v>
          </cell>
          <cell r="O73">
            <v>97.08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1269.4000000000001</v>
          </cell>
          <cell r="V73">
            <v>7206.92</v>
          </cell>
          <cell r="W73">
            <v>70.819999999999993</v>
          </cell>
          <cell r="X73">
            <v>127.47</v>
          </cell>
          <cell r="Y73">
            <v>332.05</v>
          </cell>
          <cell r="Z73">
            <v>80.930000000000007</v>
          </cell>
          <cell r="AA73">
            <v>169.53</v>
          </cell>
          <cell r="AB73">
            <v>3144.65</v>
          </cell>
          <cell r="AC73">
            <v>530.34</v>
          </cell>
          <cell r="AD73">
            <v>202.33</v>
          </cell>
          <cell r="AE73">
            <v>40.47</v>
          </cell>
          <cell r="AF73">
            <v>0</v>
          </cell>
          <cell r="AG73">
            <v>4168.25</v>
          </cell>
        </row>
        <row r="74">
          <cell r="A74" t="str">
            <v>00864</v>
          </cell>
          <cell r="B74" t="str">
            <v>Gonzalez Ramirez Miriam Noemi</v>
          </cell>
          <cell r="C74">
            <v>1800</v>
          </cell>
          <cell r="D74">
            <v>0</v>
          </cell>
          <cell r="E74">
            <v>0</v>
          </cell>
          <cell r="F74">
            <v>6339.7</v>
          </cell>
          <cell r="G74">
            <v>0</v>
          </cell>
          <cell r="H74">
            <v>8139.7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1100.42</v>
          </cell>
          <cell r="O74">
            <v>82.38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1182.8</v>
          </cell>
          <cell r="V74">
            <v>6956.9</v>
          </cell>
          <cell r="W74">
            <v>60.7</v>
          </cell>
          <cell r="X74">
            <v>109.26</v>
          </cell>
          <cell r="Y74">
            <v>319.24</v>
          </cell>
          <cell r="Z74">
            <v>69.37</v>
          </cell>
          <cell r="AA74">
            <v>162.79</v>
          </cell>
          <cell r="AB74">
            <v>2695.45</v>
          </cell>
          <cell r="AC74">
            <v>489.2</v>
          </cell>
          <cell r="AD74">
            <v>173.43</v>
          </cell>
          <cell r="AE74">
            <v>34.69</v>
          </cell>
          <cell r="AF74">
            <v>0</v>
          </cell>
          <cell r="AG74">
            <v>3624.93</v>
          </cell>
        </row>
        <row r="75">
          <cell r="A75" t="str">
            <v>00865</v>
          </cell>
          <cell r="B75" t="str">
            <v>Guerrero Torres Edgar Emmanuel</v>
          </cell>
          <cell r="C75">
            <v>2999.97</v>
          </cell>
          <cell r="D75">
            <v>0</v>
          </cell>
          <cell r="E75">
            <v>0</v>
          </cell>
          <cell r="F75">
            <v>14429.51</v>
          </cell>
          <cell r="G75">
            <v>0</v>
          </cell>
          <cell r="H75">
            <v>17429.48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3203.04</v>
          </cell>
          <cell r="O75">
            <v>145.22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3348.26</v>
          </cell>
          <cell r="V75">
            <v>14081.22</v>
          </cell>
          <cell r="W75">
            <v>101.17</v>
          </cell>
          <cell r="X75">
            <v>182.1</v>
          </cell>
          <cell r="Y75">
            <v>381.48</v>
          </cell>
          <cell r="Z75">
            <v>115.62</v>
          </cell>
          <cell r="AA75">
            <v>348.59</v>
          </cell>
          <cell r="AB75">
            <v>4492.37</v>
          </cell>
          <cell r="AC75">
            <v>664.75</v>
          </cell>
          <cell r="AD75">
            <v>289.05</v>
          </cell>
          <cell r="AE75">
            <v>57.81</v>
          </cell>
          <cell r="AF75">
            <v>0</v>
          </cell>
          <cell r="AG75">
            <v>5968.19</v>
          </cell>
        </row>
        <row r="76">
          <cell r="A76" t="str">
            <v>00866</v>
          </cell>
          <cell r="B76" t="str">
            <v>Enriquez Sierra Juan Pablo</v>
          </cell>
          <cell r="C76">
            <v>2999.97</v>
          </cell>
          <cell r="D76">
            <v>0</v>
          </cell>
          <cell r="E76">
            <v>0</v>
          </cell>
          <cell r="F76">
            <v>14429.51</v>
          </cell>
          <cell r="G76">
            <v>0</v>
          </cell>
          <cell r="H76">
            <v>17429.48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3203.04</v>
          </cell>
          <cell r="O76">
            <v>145.22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3348.26</v>
          </cell>
          <cell r="V76">
            <v>14081.22</v>
          </cell>
          <cell r="W76">
            <v>101.17</v>
          </cell>
          <cell r="X76">
            <v>182.1</v>
          </cell>
          <cell r="Y76">
            <v>381.48</v>
          </cell>
          <cell r="Z76">
            <v>115.62</v>
          </cell>
          <cell r="AA76">
            <v>348.59</v>
          </cell>
          <cell r="AB76">
            <v>4492.37</v>
          </cell>
          <cell r="AC76">
            <v>664.75</v>
          </cell>
          <cell r="AD76">
            <v>289.05</v>
          </cell>
          <cell r="AE76">
            <v>57.81</v>
          </cell>
          <cell r="AF76">
            <v>0</v>
          </cell>
          <cell r="AG76">
            <v>5968.19</v>
          </cell>
        </row>
        <row r="77">
          <cell r="A77" t="str">
            <v>00867</v>
          </cell>
          <cell r="B77" t="str">
            <v>Martinez Espinoza Maria Veronica</v>
          </cell>
          <cell r="C77">
            <v>2999.97</v>
          </cell>
          <cell r="D77">
            <v>0</v>
          </cell>
          <cell r="E77">
            <v>0</v>
          </cell>
          <cell r="F77">
            <v>17000.03</v>
          </cell>
          <cell r="G77">
            <v>0</v>
          </cell>
          <cell r="H77">
            <v>20000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3882.94</v>
          </cell>
          <cell r="O77">
            <v>145.21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4028.15</v>
          </cell>
          <cell r="V77">
            <v>15971.85</v>
          </cell>
          <cell r="W77">
            <v>101.16</v>
          </cell>
          <cell r="X77">
            <v>182.1</v>
          </cell>
          <cell r="Y77">
            <v>381.48</v>
          </cell>
          <cell r="Z77">
            <v>115.62</v>
          </cell>
          <cell r="AA77">
            <v>400</v>
          </cell>
          <cell r="AB77">
            <v>4492.3</v>
          </cell>
          <cell r="AC77">
            <v>664.74</v>
          </cell>
          <cell r="AD77">
            <v>289.04000000000002</v>
          </cell>
          <cell r="AE77">
            <v>57.81</v>
          </cell>
          <cell r="AF77">
            <v>0</v>
          </cell>
          <cell r="AG77">
            <v>6019.51</v>
          </cell>
        </row>
        <row r="78">
          <cell r="A78" t="str">
            <v>00868</v>
          </cell>
          <cell r="B78" t="str">
            <v>Lopez Samano Claudia</v>
          </cell>
          <cell r="C78">
            <v>1800</v>
          </cell>
          <cell r="D78">
            <v>0</v>
          </cell>
          <cell r="E78">
            <v>0</v>
          </cell>
          <cell r="F78">
            <v>6339.7</v>
          </cell>
          <cell r="G78">
            <v>0</v>
          </cell>
          <cell r="H78">
            <v>8139.7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1100.42</v>
          </cell>
          <cell r="O78">
            <v>82.38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1182.8</v>
          </cell>
          <cell r="V78">
            <v>6956.9</v>
          </cell>
          <cell r="W78">
            <v>60.7</v>
          </cell>
          <cell r="X78">
            <v>109.26</v>
          </cell>
          <cell r="Y78">
            <v>319.24</v>
          </cell>
          <cell r="Z78">
            <v>69.37</v>
          </cell>
          <cell r="AA78">
            <v>162.79</v>
          </cell>
          <cell r="AB78">
            <v>2695.45</v>
          </cell>
          <cell r="AC78">
            <v>489.2</v>
          </cell>
          <cell r="AD78">
            <v>173.43</v>
          </cell>
          <cell r="AE78">
            <v>34.69</v>
          </cell>
          <cell r="AF78">
            <v>0</v>
          </cell>
          <cell r="AG78">
            <v>3624.93</v>
          </cell>
        </row>
        <row r="79">
          <cell r="A79" t="str">
            <v>00869</v>
          </cell>
          <cell r="B79" t="str">
            <v>Resendiz Mora Martha Dolores</v>
          </cell>
          <cell r="C79">
            <v>2999.97</v>
          </cell>
          <cell r="D79">
            <v>0</v>
          </cell>
          <cell r="E79">
            <v>0</v>
          </cell>
          <cell r="F79">
            <v>48013.5</v>
          </cell>
          <cell r="G79">
            <v>0</v>
          </cell>
          <cell r="H79">
            <v>51013.47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13549.19</v>
          </cell>
          <cell r="O79">
            <v>145.22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13694.41</v>
          </cell>
          <cell r="V79">
            <v>37319.06</v>
          </cell>
          <cell r="W79">
            <v>101.17</v>
          </cell>
          <cell r="X79">
            <v>182.1</v>
          </cell>
          <cell r="Y79">
            <v>381.48</v>
          </cell>
          <cell r="Z79">
            <v>115.62</v>
          </cell>
          <cell r="AA79">
            <v>1020.27</v>
          </cell>
          <cell r="AB79">
            <v>4492.37</v>
          </cell>
          <cell r="AC79">
            <v>664.75</v>
          </cell>
          <cell r="AD79">
            <v>289.05</v>
          </cell>
          <cell r="AE79">
            <v>57.81</v>
          </cell>
          <cell r="AF79">
            <v>0</v>
          </cell>
          <cell r="AG79">
            <v>6639.87</v>
          </cell>
        </row>
        <row r="80">
          <cell r="A80" t="str">
            <v>00870</v>
          </cell>
          <cell r="B80" t="str">
            <v>Gil Medina Miriam Elyada</v>
          </cell>
          <cell r="C80">
            <v>3333.3</v>
          </cell>
          <cell r="D80">
            <v>0</v>
          </cell>
          <cell r="E80">
            <v>0</v>
          </cell>
          <cell r="F80">
            <v>38156.35</v>
          </cell>
          <cell r="G80">
            <v>0</v>
          </cell>
          <cell r="H80">
            <v>41489.65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10440.35</v>
          </cell>
          <cell r="O80">
            <v>145.22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10585.57</v>
          </cell>
          <cell r="V80">
            <v>30904.080000000002</v>
          </cell>
          <cell r="W80">
            <v>101.17</v>
          </cell>
          <cell r="X80">
            <v>182.1</v>
          </cell>
          <cell r="Y80">
            <v>381.48</v>
          </cell>
          <cell r="Z80">
            <v>115.62</v>
          </cell>
          <cell r="AA80">
            <v>829.79</v>
          </cell>
          <cell r="AB80">
            <v>4492.37</v>
          </cell>
          <cell r="AC80">
            <v>664.75</v>
          </cell>
          <cell r="AD80">
            <v>289.05</v>
          </cell>
          <cell r="AE80">
            <v>57.81</v>
          </cell>
          <cell r="AF80">
            <v>0</v>
          </cell>
          <cell r="AG80">
            <v>6449.39</v>
          </cell>
        </row>
        <row r="81">
          <cell r="A81" t="str">
            <v>00871</v>
          </cell>
          <cell r="B81" t="str">
            <v>Gonzalez Vizcaino Maria Lucia</v>
          </cell>
          <cell r="C81">
            <v>2999.97</v>
          </cell>
          <cell r="D81">
            <v>0</v>
          </cell>
          <cell r="E81">
            <v>0</v>
          </cell>
          <cell r="F81">
            <v>8110.76</v>
          </cell>
          <cell r="G81">
            <v>0</v>
          </cell>
          <cell r="H81">
            <v>11110.73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1735.03</v>
          </cell>
          <cell r="O81">
            <v>145.22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1880.25</v>
          </cell>
          <cell r="V81">
            <v>9230.48</v>
          </cell>
          <cell r="W81">
            <v>101.17</v>
          </cell>
          <cell r="X81">
            <v>182.1</v>
          </cell>
          <cell r="Y81">
            <v>381.48</v>
          </cell>
          <cell r="Z81">
            <v>115.62</v>
          </cell>
          <cell r="AA81">
            <v>222.21</v>
          </cell>
          <cell r="AB81">
            <v>4492.37</v>
          </cell>
          <cell r="AC81">
            <v>664.75</v>
          </cell>
          <cell r="AD81">
            <v>289.05</v>
          </cell>
          <cell r="AE81">
            <v>57.81</v>
          </cell>
          <cell r="AF81">
            <v>0</v>
          </cell>
          <cell r="AG81">
            <v>5841.81</v>
          </cell>
        </row>
        <row r="82">
          <cell r="A82" t="str">
            <v>00872</v>
          </cell>
          <cell r="B82" t="str">
            <v>Ladron De Guevara Gonzalez Miriam Janeth</v>
          </cell>
          <cell r="C82">
            <v>1800</v>
          </cell>
          <cell r="D82">
            <v>0</v>
          </cell>
          <cell r="E82">
            <v>0</v>
          </cell>
          <cell r="F82">
            <v>6905.1</v>
          </cell>
          <cell r="G82">
            <v>0</v>
          </cell>
          <cell r="H82">
            <v>8705.1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1221.19</v>
          </cell>
          <cell r="O82">
            <v>82.38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1303.57</v>
          </cell>
          <cell r="V82">
            <v>7401.53</v>
          </cell>
          <cell r="W82">
            <v>60.7</v>
          </cell>
          <cell r="X82">
            <v>109.26</v>
          </cell>
          <cell r="Y82">
            <v>319.24</v>
          </cell>
          <cell r="Z82">
            <v>69.37</v>
          </cell>
          <cell r="AA82">
            <v>174.1</v>
          </cell>
          <cell r="AB82">
            <v>2695.45</v>
          </cell>
          <cell r="AC82">
            <v>489.2</v>
          </cell>
          <cell r="AD82">
            <v>173.43</v>
          </cell>
          <cell r="AE82">
            <v>34.69</v>
          </cell>
          <cell r="AF82">
            <v>0</v>
          </cell>
          <cell r="AG82">
            <v>3636.24</v>
          </cell>
        </row>
        <row r="83">
          <cell r="A83" t="str">
            <v>00873</v>
          </cell>
          <cell r="B83" t="str">
            <v>Gonzalez Real  Blanca Lucero</v>
          </cell>
          <cell r="C83">
            <v>945</v>
          </cell>
          <cell r="D83">
            <v>0</v>
          </cell>
          <cell r="E83">
            <v>0</v>
          </cell>
          <cell r="F83">
            <v>2799</v>
          </cell>
          <cell r="G83">
            <v>0</v>
          </cell>
          <cell r="H83">
            <v>3744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286.02</v>
          </cell>
          <cell r="O83">
            <v>43.25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329.27</v>
          </cell>
          <cell r="V83">
            <v>3414.73</v>
          </cell>
          <cell r="W83">
            <v>31.87</v>
          </cell>
          <cell r="X83">
            <v>57.36</v>
          </cell>
          <cell r="Y83">
            <v>290.41000000000003</v>
          </cell>
          <cell r="Z83">
            <v>36.42</v>
          </cell>
          <cell r="AA83">
            <v>74.88</v>
          </cell>
          <cell r="AB83">
            <v>1415.11</v>
          </cell>
          <cell r="AC83">
            <v>379.64</v>
          </cell>
          <cell r="AD83">
            <v>91.05</v>
          </cell>
          <cell r="AE83">
            <v>18.21</v>
          </cell>
          <cell r="AF83">
            <v>0</v>
          </cell>
          <cell r="AG83">
            <v>2015.31</v>
          </cell>
        </row>
        <row r="84">
          <cell r="A84" t="str">
            <v>00874</v>
          </cell>
          <cell r="B84" t="str">
            <v>Camiruaga Lopez Monica Del Carmen</v>
          </cell>
          <cell r="C84">
            <v>1800</v>
          </cell>
          <cell r="D84">
            <v>0</v>
          </cell>
          <cell r="E84">
            <v>0</v>
          </cell>
          <cell r="F84">
            <v>6905.1</v>
          </cell>
          <cell r="G84">
            <v>0</v>
          </cell>
          <cell r="H84">
            <v>8705.1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705.1</v>
          </cell>
          <cell r="O84">
            <v>82.38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787.48</v>
          </cell>
          <cell r="V84">
            <v>7917.62</v>
          </cell>
          <cell r="W84">
            <v>60.7</v>
          </cell>
          <cell r="X84">
            <v>109.26</v>
          </cell>
          <cell r="Y84">
            <v>319.24</v>
          </cell>
          <cell r="Z84">
            <v>69.37</v>
          </cell>
          <cell r="AA84">
            <v>174.1</v>
          </cell>
          <cell r="AB84">
            <v>2695.45</v>
          </cell>
          <cell r="AC84">
            <v>489.2</v>
          </cell>
          <cell r="AD84">
            <v>173.43</v>
          </cell>
          <cell r="AE84">
            <v>34.69</v>
          </cell>
          <cell r="AF84">
            <v>0</v>
          </cell>
          <cell r="AG84">
            <v>3636.24</v>
          </cell>
        </row>
        <row r="87">
          <cell r="A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496744</v>
          </cell>
          <cell r="D88">
            <v>212.8</v>
          </cell>
          <cell r="E88">
            <v>34322.31</v>
          </cell>
          <cell r="F88">
            <v>329792.14</v>
          </cell>
          <cell r="G88">
            <v>0</v>
          </cell>
          <cell r="H88">
            <v>861071.25</v>
          </cell>
          <cell r="I88">
            <v>150</v>
          </cell>
          <cell r="J88">
            <v>14743.72</v>
          </cell>
          <cell r="K88">
            <v>15389.56</v>
          </cell>
          <cell r="L88">
            <v>-5362</v>
          </cell>
          <cell r="M88">
            <v>-1186.18</v>
          </cell>
          <cell r="N88">
            <v>108927.61</v>
          </cell>
          <cell r="O88">
            <v>15146.62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153171.32999999999</v>
          </cell>
          <cell r="V88">
            <v>707899.92</v>
          </cell>
          <cell r="W88">
            <v>10882.85</v>
          </cell>
          <cell r="X88">
            <v>19589.009999999998</v>
          </cell>
          <cell r="Y88">
            <v>45670.8</v>
          </cell>
          <cell r="Z88">
            <v>12364.59</v>
          </cell>
          <cell r="AA88">
            <v>17221.38</v>
          </cell>
          <cell r="AB88">
            <v>480423.58</v>
          </cell>
          <cell r="AC88">
            <v>76142.66</v>
          </cell>
          <cell r="AD88">
            <v>30911.4</v>
          </cell>
          <cell r="AE88">
            <v>6182.35</v>
          </cell>
          <cell r="AF88">
            <v>0</v>
          </cell>
          <cell r="AG88">
            <v>623245.96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showGridLines="0" tabSelected="1" topLeftCell="D1" zoomScale="96" zoomScaleNormal="96" workbookViewId="0">
      <pane ySplit="6" topLeftCell="A118" activePane="bottomLeft" state="frozen"/>
      <selection pane="bottomLeft" activeCell="J135" sqref="A135:XFD139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3" t="s">
        <v>176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30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ht="30" x14ac:dyDescent="0.25">
      <c r="A3" s="35" t="s">
        <v>208</v>
      </c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37" t="s">
        <v>1</v>
      </c>
      <c r="B5" s="38" t="s">
        <v>2</v>
      </c>
      <c r="C5" s="38" t="s">
        <v>3</v>
      </c>
      <c r="D5" s="38" t="s">
        <v>4</v>
      </c>
      <c r="E5" s="39" t="s">
        <v>5</v>
      </c>
      <c r="F5" s="40"/>
      <c r="G5" s="40"/>
      <c r="H5" s="40"/>
      <c r="I5" s="40"/>
      <c r="J5" s="41"/>
      <c r="K5" s="32" t="s">
        <v>6</v>
      </c>
      <c r="L5" s="32" t="s">
        <v>7</v>
      </c>
      <c r="M5" s="32" t="s">
        <v>8</v>
      </c>
    </row>
    <row r="6" spans="1:16" s="5" customFormat="1" ht="47.25" customHeight="1" x14ac:dyDescent="0.25">
      <c r="A6" s="37"/>
      <c r="B6" s="38"/>
      <c r="C6" s="38"/>
      <c r="D6" s="38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2"/>
      <c r="L6" s="32"/>
      <c r="M6" s="32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VLOOKUP($A8,[1]Hoja1!$A$9:$AM$116,3,0)</f>
        <v>11767.5</v>
      </c>
      <c r="G8" s="15">
        <v>0</v>
      </c>
      <c r="H8" s="15">
        <f>VLOOKUP($A8,[1]Hoja1!$A$9:$AM$116,5,0)</f>
        <v>1372.88</v>
      </c>
      <c r="I8" s="15">
        <f>VLOOKUP($A8,[1]Hoja1!$A$9:$AM$116,4,0)</f>
        <v>0</v>
      </c>
      <c r="J8" s="15">
        <f>VLOOKUP($A8,[1]Hoja1!$A$9:$AM$116,6,0)</f>
        <v>0</v>
      </c>
      <c r="K8" s="16">
        <f>SUM(F8:J8)</f>
        <v>13140.380000000001</v>
      </c>
      <c r="L8" s="15">
        <f>VLOOKUP($A8,[1]Hoja1!$A$9:$AM$116,21,0)</f>
        <v>1595.32</v>
      </c>
      <c r="M8" s="16">
        <f>+K8-L8</f>
        <v>11545.060000000001</v>
      </c>
      <c r="N8" s="17"/>
      <c r="O8" s="17"/>
      <c r="P8" s="17"/>
    </row>
    <row r="9" spans="1:16" s="11" customFormat="1" ht="10.5" customHeight="1" x14ac:dyDescent="0.25">
      <c r="A9" s="12" t="s">
        <v>20</v>
      </c>
      <c r="B9" s="13" t="s">
        <v>21</v>
      </c>
      <c r="C9" s="14" t="s">
        <v>18</v>
      </c>
      <c r="D9" s="14" t="s">
        <v>19</v>
      </c>
      <c r="E9" s="15">
        <v>348.2</v>
      </c>
      <c r="F9" s="15">
        <f>VLOOKUP($A9,[1]Hoja1!$A$9:$AM$116,3,0)</f>
        <v>10446</v>
      </c>
      <c r="G9" s="15">
        <v>0</v>
      </c>
      <c r="H9" s="15">
        <f>VLOOKUP($A9,[1]Hoja1!$A$9:$AM$116,5,0)</f>
        <v>1218.7</v>
      </c>
      <c r="I9" s="15">
        <f>VLOOKUP($A9,[1]Hoja1!$A$9:$AM$116,4,0)</f>
        <v>0</v>
      </c>
      <c r="J9" s="15">
        <f>VLOOKUP($A9,[1]Hoja1!$A$9:$AM$116,6,0)</f>
        <v>0</v>
      </c>
      <c r="K9" s="16">
        <f t="shared" ref="K9:K11" si="0">SUM(F9:J9)</f>
        <v>11664.7</v>
      </c>
      <c r="L9" s="15">
        <f>VLOOKUP($A9,[1]Hoja1!$A$9:$AM$116,21,0)</f>
        <v>4927.46</v>
      </c>
      <c r="M9" s="16">
        <f t="shared" ref="M9:M11" si="1">+K9-L9</f>
        <v>6737.2400000000007</v>
      </c>
      <c r="N9" s="17"/>
      <c r="O9" s="17"/>
    </row>
    <row r="10" spans="1:16" s="11" customFormat="1" ht="10.5" customHeight="1" x14ac:dyDescent="0.25">
      <c r="A10" s="12" t="s">
        <v>22</v>
      </c>
      <c r="B10" s="13" t="s">
        <v>23</v>
      </c>
      <c r="C10" s="14" t="s">
        <v>18</v>
      </c>
      <c r="D10" s="14" t="s">
        <v>19</v>
      </c>
      <c r="E10" s="15">
        <v>392.25</v>
      </c>
      <c r="F10" s="15">
        <f>VLOOKUP($A10,[1]Hoja1!$A$9:$AM$116,3,0)</f>
        <v>11767.5</v>
      </c>
      <c r="G10" s="15">
        <v>0</v>
      </c>
      <c r="H10" s="15">
        <f>VLOOKUP($A10,[1]Hoja1!$A$9:$AM$116,5,0)</f>
        <v>1372.88</v>
      </c>
      <c r="I10" s="15">
        <f>VLOOKUP($A10,[1]Hoja1!$A$9:$AM$116,4,0)</f>
        <v>0</v>
      </c>
      <c r="J10" s="15">
        <f>VLOOKUP($A10,[1]Hoja1!$A$9:$AM$116,6,0)</f>
        <v>1040</v>
      </c>
      <c r="K10" s="16">
        <f t="shared" si="0"/>
        <v>14180.380000000001</v>
      </c>
      <c r="L10" s="15">
        <f>VLOOKUP($A10,[1]Hoja1!$A$9:$AM$116,21,0)</f>
        <v>1834.78</v>
      </c>
      <c r="M10" s="16">
        <f t="shared" si="1"/>
        <v>12345.6</v>
      </c>
      <c r="N10" s="17"/>
      <c r="O10" s="17"/>
    </row>
    <row r="11" spans="1:16" s="11" customFormat="1" ht="10.5" customHeight="1" x14ac:dyDescent="0.25">
      <c r="A11" s="12" t="s">
        <v>24</v>
      </c>
      <c r="B11" s="13" t="s">
        <v>25</v>
      </c>
      <c r="C11" s="14" t="s">
        <v>18</v>
      </c>
      <c r="D11" s="14" t="s">
        <v>19</v>
      </c>
      <c r="E11" s="15">
        <v>348.2</v>
      </c>
      <c r="F11" s="15">
        <f>VLOOKUP($A11,[1]Hoja1!$A$9:$AM$116,3,0)</f>
        <v>10446</v>
      </c>
      <c r="G11" s="15">
        <v>0</v>
      </c>
      <c r="H11" s="15">
        <f>VLOOKUP($A11,[1]Hoja1!$A$9:$AM$116,5,0)</f>
        <v>1218.7</v>
      </c>
      <c r="I11" s="15">
        <f>VLOOKUP($A11,[1]Hoja1!$A$9:$AM$116,4,0)</f>
        <v>0</v>
      </c>
      <c r="J11" s="15">
        <f>VLOOKUP($A11,[1]Hoja1!$A$9:$AM$116,6,0)</f>
        <v>0</v>
      </c>
      <c r="K11" s="16">
        <f t="shared" si="0"/>
        <v>11664.7</v>
      </c>
      <c r="L11" s="15">
        <f>VLOOKUP($A11,[1]Hoja1!$A$9:$AM$116,21,0)</f>
        <v>1324.88</v>
      </c>
      <c r="M11" s="16">
        <f t="shared" si="1"/>
        <v>10339.82</v>
      </c>
      <c r="N11" s="17"/>
      <c r="O11" s="17"/>
    </row>
    <row r="12" spans="1:16" s="11" customFormat="1" ht="10.5" customHeight="1" x14ac:dyDescent="0.2">
      <c r="A12" s="30" t="s">
        <v>180</v>
      </c>
      <c r="B12" s="13" t="s">
        <v>153</v>
      </c>
      <c r="C12" s="14" t="s">
        <v>158</v>
      </c>
      <c r="D12" s="14" t="s">
        <v>209</v>
      </c>
      <c r="E12" s="15">
        <f t="shared" ref="E12:E15" si="2">+F12/30</f>
        <v>99.998999999999995</v>
      </c>
      <c r="F12" s="15">
        <f>VLOOKUP($A12,[1]Hoja1!$A$9:$AM$116,3,0)</f>
        <v>2999.97</v>
      </c>
      <c r="G12" s="15">
        <v>0</v>
      </c>
      <c r="H12" s="15">
        <f>VLOOKUP($A12,[1]Hoja1!$A$9:$AM$116,5,0)</f>
        <v>0</v>
      </c>
      <c r="I12" s="15">
        <f>VLOOKUP($A12,[1]Hoja1!$A$9:$AM$116,4,0)</f>
        <v>0</v>
      </c>
      <c r="J12" s="15">
        <f>VLOOKUP($A12,[1]Hoja1!$A$9:$AM$116,6,0)</f>
        <v>14429.51</v>
      </c>
      <c r="K12" s="16">
        <f t="shared" ref="K12:K15" si="3">SUM(F12:J12)</f>
        <v>17429.48</v>
      </c>
      <c r="L12" s="15">
        <f>VLOOKUP($A12,[1]Hoja1!$A$9:$AM$116,21,0)</f>
        <v>3348.26</v>
      </c>
      <c r="M12" s="16">
        <f t="shared" ref="M12:M15" si="4">+K12-L12</f>
        <v>14081.22</v>
      </c>
      <c r="N12" s="17"/>
      <c r="O12" s="17"/>
    </row>
    <row r="13" spans="1:16" s="11" customFormat="1" ht="10.5" customHeight="1" x14ac:dyDescent="0.2">
      <c r="A13" s="30" t="s">
        <v>207</v>
      </c>
      <c r="B13" s="13" t="s">
        <v>154</v>
      </c>
      <c r="C13" s="14" t="s">
        <v>156</v>
      </c>
      <c r="D13" s="14" t="s">
        <v>209</v>
      </c>
      <c r="E13" s="15">
        <f t="shared" si="2"/>
        <v>333.33</v>
      </c>
      <c r="F13" s="15">
        <f>VLOOKUP($A13,[1]Hoja1!$A$9:$AM$116,3,0)</f>
        <v>9999.9</v>
      </c>
      <c r="G13" s="15">
        <v>0</v>
      </c>
      <c r="H13" s="15">
        <f>VLOOKUP($A13,[1]Hoja1!$A$9:$AM$116,5,0)</f>
        <v>0</v>
      </c>
      <c r="I13" s="15">
        <f>VLOOKUP($A13,[1]Hoja1!$A$9:$AM$116,4,0)</f>
        <v>0</v>
      </c>
      <c r="J13" s="15">
        <f>VLOOKUP($A13,[1]Hoja1!$A$9:$AM$116,6,0)</f>
        <v>13787.66</v>
      </c>
      <c r="K13" s="16">
        <f t="shared" si="3"/>
        <v>23787.559999999998</v>
      </c>
      <c r="L13" s="15">
        <f>VLOOKUP($A13,[1]Hoja1!$A$9:$AM$116,21,0)</f>
        <v>4095.02</v>
      </c>
      <c r="M13" s="16">
        <f t="shared" si="4"/>
        <v>19692.539999999997</v>
      </c>
      <c r="N13" s="17"/>
      <c r="O13" s="17"/>
    </row>
    <row r="14" spans="1:16" s="11" customFormat="1" ht="10.5" customHeight="1" x14ac:dyDescent="0.2">
      <c r="A14" s="30" t="s">
        <v>181</v>
      </c>
      <c r="B14" s="13" t="s">
        <v>155</v>
      </c>
      <c r="C14" s="14" t="s">
        <v>158</v>
      </c>
      <c r="D14" s="14" t="s">
        <v>209</v>
      </c>
      <c r="E14" s="15">
        <f t="shared" ref="E14" si="5">+F14/30</f>
        <v>99.998999999999995</v>
      </c>
      <c r="F14" s="15">
        <f>VLOOKUP($A14,[1]Hoja1!$A$9:$AM$116,3,0)</f>
        <v>2999.97</v>
      </c>
      <c r="G14" s="15">
        <v>0</v>
      </c>
      <c r="H14" s="15">
        <f>VLOOKUP($A14,[1]Hoja1!$A$9:$AM$116,5,0)</f>
        <v>0</v>
      </c>
      <c r="I14" s="15">
        <f>VLOOKUP($A14,[1]Hoja1!$A$9:$AM$116,4,0)</f>
        <v>0</v>
      </c>
      <c r="J14" s="15">
        <f>VLOOKUP($A14,[1]Hoja1!$A$9:$AM$116,6,0)</f>
        <v>14429.51</v>
      </c>
      <c r="K14" s="16">
        <f t="shared" si="3"/>
        <v>17429.48</v>
      </c>
      <c r="L14" s="15">
        <f>VLOOKUP($A14,[1]Hoja1!$A$9:$AM$116,21,0)</f>
        <v>3348.26</v>
      </c>
      <c r="M14" s="16">
        <f t="shared" si="4"/>
        <v>14081.22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177</v>
      </c>
      <c r="C15" s="14" t="s">
        <v>158</v>
      </c>
      <c r="D15" s="14" t="s">
        <v>209</v>
      </c>
      <c r="E15" s="15">
        <f t="shared" si="2"/>
        <v>200</v>
      </c>
      <c r="F15" s="15">
        <f>VLOOKUP($A15,[1]Hoja1!$A$9:$AM$116,3,0)</f>
        <v>6000</v>
      </c>
      <c r="G15" s="15">
        <v>0</v>
      </c>
      <c r="H15" s="15">
        <f>VLOOKUP($A15,[1]Hoja1!$A$9:$AM$116,5,0)</f>
        <v>0</v>
      </c>
      <c r="I15" s="15">
        <f>VLOOKUP($A15,[1]Hoja1!$A$9:$AM$116,4,0)</f>
        <v>0</v>
      </c>
      <c r="J15" s="15">
        <f>VLOOKUP($A15,[1]Hoja1!$A$9:$AM$116,6,0)</f>
        <v>2705.1</v>
      </c>
      <c r="K15" s="16">
        <f t="shared" si="3"/>
        <v>8705.1</v>
      </c>
      <c r="L15" s="15">
        <f>VLOOKUP($A15,[1]Hoja1!$A$9:$AM$116,21,0)</f>
        <v>878.92</v>
      </c>
      <c r="M15" s="16">
        <f t="shared" si="4"/>
        <v>7826.18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26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27</v>
      </c>
      <c r="B18" s="13" t="s">
        <v>28</v>
      </c>
      <c r="C18" s="14" t="s">
        <v>18</v>
      </c>
      <c r="D18" s="14" t="s">
        <v>19</v>
      </c>
      <c r="E18" s="15">
        <v>235.05</v>
      </c>
      <c r="F18" s="15">
        <f>VLOOKUP($A18,[1]Hoja1!$A$9:$AM$116,3,0)</f>
        <v>7051.5</v>
      </c>
      <c r="G18" s="15">
        <v>0</v>
      </c>
      <c r="H18" s="15">
        <f>VLOOKUP($A18,[1]Hoja1!$A$9:$AM$116,5,0)</f>
        <v>822.68</v>
      </c>
      <c r="I18" s="15">
        <f>VLOOKUP($A18,[1]Hoja1!$A$9:$AM$116,4,0)</f>
        <v>0</v>
      </c>
      <c r="J18" s="15">
        <f>VLOOKUP($A18,[1]Hoja1!$A$9:$AM$116,6,0)</f>
        <v>0</v>
      </c>
      <c r="K18" s="16">
        <f t="shared" ref="K18:K19" si="6">SUM(F18:J18)</f>
        <v>7874.18</v>
      </c>
      <c r="L18" s="15">
        <f>VLOOKUP($A18,[1]Hoja1!$A$9:$AM$116,21,0)</f>
        <v>515.24</v>
      </c>
      <c r="M18" s="16">
        <f t="shared" ref="M18:M19" si="7">+K18-L18</f>
        <v>7358.9400000000005</v>
      </c>
      <c r="N18" s="17"/>
      <c r="O18" s="17"/>
    </row>
    <row r="19" spans="1:15" s="11" customFormat="1" ht="10.5" customHeight="1" x14ac:dyDescent="0.2">
      <c r="A19" s="30" t="s">
        <v>182</v>
      </c>
      <c r="B19" s="18" t="s">
        <v>157</v>
      </c>
      <c r="C19" s="14" t="s">
        <v>158</v>
      </c>
      <c r="D19" s="14" t="s">
        <v>209</v>
      </c>
      <c r="E19" s="15">
        <f>+F19/30</f>
        <v>288.88600000000002</v>
      </c>
      <c r="F19" s="15">
        <f>VLOOKUP($A19,[1]Hoja1!$A$9:$AM$116,3,0)</f>
        <v>8666.58</v>
      </c>
      <c r="G19" s="15">
        <v>0</v>
      </c>
      <c r="H19" s="15">
        <f>VLOOKUP($A19,[1]Hoja1!$A$9:$AM$116,5,0)</f>
        <v>0</v>
      </c>
      <c r="I19" s="15">
        <f>VLOOKUP($A19,[1]Hoja1!$A$9:$AM$116,4,0)</f>
        <v>0</v>
      </c>
      <c r="J19" s="15">
        <f>VLOOKUP($A19,[1]Hoja1!$A$9:$AM$116,6,0)</f>
        <v>4948.04</v>
      </c>
      <c r="K19" s="16">
        <f t="shared" si="6"/>
        <v>13614.619999999999</v>
      </c>
      <c r="L19" s="15">
        <f>VLOOKUP($A19,[1]Hoja1!$A$9:$AM$116,21,0)</f>
        <v>1922.08</v>
      </c>
      <c r="M19" s="16">
        <f t="shared" si="7"/>
        <v>11692.539999999999</v>
      </c>
    </row>
    <row r="20" spans="1:15" s="11" customFormat="1" ht="10.5" customHeight="1" x14ac:dyDescent="0.25">
      <c r="A20" s="12"/>
      <c r="B20" s="18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5" s="11" customFormat="1" ht="17.25" customHeight="1" x14ac:dyDescent="0.25">
      <c r="A21" s="6" t="s">
        <v>29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5" s="11" customFormat="1" ht="10.5" customHeight="1" x14ac:dyDescent="0.25">
      <c r="A22" s="12" t="s">
        <v>30</v>
      </c>
      <c r="B22" s="13" t="s">
        <v>31</v>
      </c>
      <c r="C22" s="14" t="s">
        <v>18</v>
      </c>
      <c r="D22" s="14" t="s">
        <v>19</v>
      </c>
      <c r="E22" s="15">
        <v>305.60000000000002</v>
      </c>
      <c r="F22" s="15">
        <f>VLOOKUP($A22,[1]Hoja1!$A$9:$AM$116,3,0)</f>
        <v>9168</v>
      </c>
      <c r="G22" s="15">
        <v>0</v>
      </c>
      <c r="H22" s="15">
        <f>VLOOKUP($A22,[1]Hoja1!$A$9:$AM$116,5,0)</f>
        <v>1069.5999999999999</v>
      </c>
      <c r="I22" s="15">
        <f>VLOOKUP($A22,[1]Hoja1!$A$9:$AM$116,4,0)</f>
        <v>0</v>
      </c>
      <c r="J22" s="15">
        <f>VLOOKUP($A22,[1]Hoja1!$A$9:$AM$116,6,0)</f>
        <v>0</v>
      </c>
      <c r="K22" s="16">
        <f t="shared" ref="K22:K23" si="8">SUM(F22:J22)</f>
        <v>10237.6</v>
      </c>
      <c r="L22" s="15">
        <f>VLOOKUP($A22,[1]Hoja1!$A$9:$AM$116,21,0)</f>
        <v>1051.92</v>
      </c>
      <c r="M22" s="16">
        <f t="shared" ref="M22:M23" si="9">+K22-L22</f>
        <v>9185.68</v>
      </c>
      <c r="N22" s="17"/>
      <c r="O22" s="17"/>
    </row>
    <row r="23" spans="1:15" s="11" customFormat="1" ht="10.5" customHeight="1" x14ac:dyDescent="0.25">
      <c r="A23" s="12" t="s">
        <v>32</v>
      </c>
      <c r="B23" s="13" t="s">
        <v>33</v>
      </c>
      <c r="C23" s="14" t="s">
        <v>18</v>
      </c>
      <c r="D23" s="14" t="s">
        <v>19</v>
      </c>
      <c r="E23" s="15">
        <v>384.8</v>
      </c>
      <c r="F23" s="15">
        <f>VLOOKUP($A23,[1]Hoja1!$A$9:$AM$116,3,0)</f>
        <v>11544</v>
      </c>
      <c r="G23" s="15">
        <v>0</v>
      </c>
      <c r="H23" s="15">
        <f>VLOOKUP($A23,[1]Hoja1!$A$9:$AM$116,5,0)</f>
        <v>1346.8</v>
      </c>
      <c r="I23" s="15">
        <f>VLOOKUP($A23,[1]Hoja1!$A$9:$AM$116,4,0)</f>
        <v>0</v>
      </c>
      <c r="J23" s="15">
        <f>VLOOKUP($A23,[1]Hoja1!$A$9:$AM$116,6,0)</f>
        <v>0</v>
      </c>
      <c r="K23" s="16">
        <f t="shared" si="8"/>
        <v>12890.8</v>
      </c>
      <c r="L23" s="15">
        <f>VLOOKUP($A23,[1]Hoja1!$A$9:$AM$116,21,0)</f>
        <v>1539.94</v>
      </c>
      <c r="M23" s="16">
        <f t="shared" si="9"/>
        <v>11350.859999999999</v>
      </c>
      <c r="N23" s="17"/>
      <c r="O23" s="17"/>
    </row>
    <row r="24" spans="1:15" s="11" customFormat="1" ht="10.5" customHeight="1" x14ac:dyDescent="0.25">
      <c r="A24" s="12"/>
      <c r="B24" s="18"/>
      <c r="C24" s="14"/>
      <c r="D24" s="14"/>
      <c r="E24" s="15"/>
      <c r="F24" s="15"/>
      <c r="G24" s="14"/>
      <c r="H24" s="14"/>
      <c r="I24" s="15"/>
      <c r="J24" s="14"/>
      <c r="K24" s="16"/>
      <c r="L24" s="16"/>
      <c r="M24" s="16"/>
    </row>
    <row r="25" spans="1:15" s="11" customFormat="1" ht="17.25" customHeight="1" x14ac:dyDescent="0.25">
      <c r="A25" s="6" t="s">
        <v>34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5" s="21" customFormat="1" ht="10.5" customHeight="1" x14ac:dyDescent="0.25">
      <c r="A26" s="19" t="s">
        <v>35</v>
      </c>
      <c r="B26" s="13" t="s">
        <v>36</v>
      </c>
      <c r="C26" s="20" t="s">
        <v>37</v>
      </c>
      <c r="D26" s="20" t="s">
        <v>19</v>
      </c>
      <c r="E26" s="15">
        <v>342.5</v>
      </c>
      <c r="F26" s="15">
        <f>VLOOKUP($A26,[1]Hoja1!$A$9:$AM$116,3,0)</f>
        <v>10275</v>
      </c>
      <c r="G26" s="15">
        <v>0</v>
      </c>
      <c r="H26" s="15">
        <f>VLOOKUP($A26,[1]Hoja1!$A$9:$AM$116,5,0)</f>
        <v>1198.75</v>
      </c>
      <c r="I26" s="15">
        <f>VLOOKUP($A26,[1]Hoja1!$A$9:$AM$116,4,0)</f>
        <v>0</v>
      </c>
      <c r="J26" s="15">
        <f>VLOOKUP($A26,[1]Hoja1!$A$9:$AM$116,6,0)</f>
        <v>0</v>
      </c>
      <c r="K26" s="16">
        <f t="shared" ref="K26" si="10">SUM(F26:J26)</f>
        <v>11473.75</v>
      </c>
      <c r="L26" s="15">
        <f>VLOOKUP($A26,[1]Hoja1!$A$9:$AM$116,21,0)</f>
        <v>2505.94</v>
      </c>
      <c r="M26" s="16">
        <f t="shared" ref="M26" si="11">+K26-L26</f>
        <v>8967.81</v>
      </c>
      <c r="N26" s="17"/>
      <c r="O26" s="17"/>
    </row>
    <row r="27" spans="1:15" s="11" customFormat="1" ht="10.5" customHeight="1" x14ac:dyDescent="0.25">
      <c r="A27" s="22"/>
      <c r="B27" s="18"/>
      <c r="C27" s="14"/>
      <c r="D27" s="14"/>
      <c r="E27" s="15"/>
      <c r="F27" s="15"/>
      <c r="G27" s="14"/>
      <c r="H27" s="14"/>
      <c r="I27" s="14"/>
      <c r="J27" s="14"/>
      <c r="K27" s="16"/>
      <c r="L27" s="16"/>
      <c r="M27" s="16"/>
    </row>
    <row r="28" spans="1:15" s="11" customFormat="1" ht="17.25" customHeight="1" x14ac:dyDescent="0.25">
      <c r="A28" s="6" t="s">
        <v>38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11" customFormat="1" ht="10.5" customHeight="1" x14ac:dyDescent="0.25">
      <c r="A29" s="12" t="s">
        <v>39</v>
      </c>
      <c r="B29" s="13" t="s">
        <v>40</v>
      </c>
      <c r="C29" s="14" t="s">
        <v>18</v>
      </c>
      <c r="D29" s="14" t="s">
        <v>19</v>
      </c>
      <c r="E29" s="15">
        <v>480.3</v>
      </c>
      <c r="F29" s="15">
        <f>VLOOKUP($A29,[1]Hoja1!$A$9:$AM$116,3,0)</f>
        <v>14409</v>
      </c>
      <c r="G29" s="15">
        <v>0</v>
      </c>
      <c r="H29" s="15">
        <f>VLOOKUP($A29,[1]Hoja1!$A$9:$AM$116,5,0)</f>
        <v>1681.05</v>
      </c>
      <c r="I29" s="15">
        <f>VLOOKUP($A29,[1]Hoja1!$A$9:$AM$116,4,0)</f>
        <v>0</v>
      </c>
      <c r="J29" s="15">
        <f>VLOOKUP($A29,[1]Hoja1!$A$9:$AM$116,6,0)</f>
        <v>0</v>
      </c>
      <c r="K29" s="16">
        <f t="shared" ref="K29:K31" si="12">SUM(F29:J29)</f>
        <v>16090.05</v>
      </c>
      <c r="L29" s="15">
        <f>VLOOKUP($A29,[1]Hoja1!$A$9:$AM$116,21,0)</f>
        <v>2233.1999999999998</v>
      </c>
      <c r="M29" s="16">
        <f t="shared" ref="M29:M31" si="13">+K29-L29</f>
        <v>13856.849999999999</v>
      </c>
      <c r="N29" s="17"/>
      <c r="O29" s="17"/>
    </row>
    <row r="30" spans="1:15" s="11" customFormat="1" ht="10.5" customHeight="1" x14ac:dyDescent="0.25">
      <c r="A30" s="12" t="s">
        <v>41</v>
      </c>
      <c r="B30" s="13" t="s">
        <v>42</v>
      </c>
      <c r="C30" s="14" t="s">
        <v>18</v>
      </c>
      <c r="D30" s="14" t="s">
        <v>19</v>
      </c>
      <c r="E30" s="15">
        <v>255.142</v>
      </c>
      <c r="F30" s="15">
        <f>VLOOKUP($A30,[1]Hoja1!$A$9:$AM$116,3,0)</f>
        <v>7918.2</v>
      </c>
      <c r="G30" s="15">
        <v>0</v>
      </c>
      <c r="H30" s="15">
        <f>VLOOKUP($A30,[1]Hoja1!$A$9:$AM$116,5,0)</f>
        <v>923.79</v>
      </c>
      <c r="I30" s="15">
        <f>VLOOKUP($A30,[1]Hoja1!$A$9:$AM$116,4,0)</f>
        <v>0</v>
      </c>
      <c r="J30" s="15">
        <f>VLOOKUP($A30,[1]Hoja1!$A$9:$AM$116,6,0)</f>
        <v>0</v>
      </c>
      <c r="K30" s="16">
        <f t="shared" si="12"/>
        <v>8841.99</v>
      </c>
      <c r="L30" s="15">
        <f>VLOOKUP($A30,[1]Hoja1!$A$9:$AM$116,21,0)</f>
        <v>892.76</v>
      </c>
      <c r="M30" s="16">
        <f t="shared" si="13"/>
        <v>7949.23</v>
      </c>
      <c r="N30" s="17"/>
      <c r="O30" s="17"/>
    </row>
    <row r="31" spans="1:15" s="11" customFormat="1" ht="10.5" customHeight="1" x14ac:dyDescent="0.2">
      <c r="A31" s="30" t="s">
        <v>184</v>
      </c>
      <c r="B31" s="13" t="s">
        <v>149</v>
      </c>
      <c r="C31" s="14" t="s">
        <v>150</v>
      </c>
      <c r="D31" s="14" t="s">
        <v>209</v>
      </c>
      <c r="E31" s="15">
        <f t="shared" ref="E31" si="14">+F31/30</f>
        <v>99.998999999999995</v>
      </c>
      <c r="F31" s="15">
        <f>VLOOKUP($A31,[1]Hoja1!$A$9:$AM$116,3,0)</f>
        <v>2999.97</v>
      </c>
      <c r="G31" s="15">
        <v>0</v>
      </c>
      <c r="H31" s="15">
        <f>VLOOKUP($A31,[1]Hoja1!$A$9:$AM$116,5,0)</f>
        <v>0</v>
      </c>
      <c r="I31" s="15">
        <f>VLOOKUP($A31,[1]Hoja1!$A$9:$AM$116,4,0)</f>
        <v>0</v>
      </c>
      <c r="J31" s="15">
        <f>VLOOKUP($A31,[1]Hoja1!$A$9:$AM$116,6,0)</f>
        <v>48013.5</v>
      </c>
      <c r="K31" s="16">
        <f t="shared" si="12"/>
        <v>51013.47</v>
      </c>
      <c r="L31" s="15">
        <f>VLOOKUP($A31,[1]Hoja1!$A$9:$AM$116,21,0)</f>
        <v>13694.41</v>
      </c>
      <c r="M31" s="16">
        <f t="shared" si="13"/>
        <v>37319.06</v>
      </c>
      <c r="N31" s="17"/>
      <c r="O31" s="17"/>
    </row>
    <row r="32" spans="1:15" s="11" customFormat="1" ht="10.5" customHeight="1" x14ac:dyDescent="0.25">
      <c r="A32" s="12"/>
      <c r="B32" s="18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5" s="11" customFormat="1" ht="17.25" customHeight="1" x14ac:dyDescent="0.25">
      <c r="A33" s="6" t="s">
        <v>43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5" s="11" customFormat="1" ht="10.5" customHeight="1" x14ac:dyDescent="0.25">
      <c r="A34" s="12" t="s">
        <v>44</v>
      </c>
      <c r="B34" s="13" t="s">
        <v>45</v>
      </c>
      <c r="C34" s="14" t="s">
        <v>46</v>
      </c>
      <c r="D34" s="14" t="s">
        <v>19</v>
      </c>
      <c r="E34" s="15">
        <v>392.25</v>
      </c>
      <c r="F34" s="15">
        <f>VLOOKUP($A34,[1]Hoja1!$A$9:$AM$116,3,0)</f>
        <v>11767.5</v>
      </c>
      <c r="G34" s="15">
        <v>0</v>
      </c>
      <c r="H34" s="15">
        <f>VLOOKUP($A34,[1]Hoja1!$A$9:$AM$116,5,0)</f>
        <v>1372.88</v>
      </c>
      <c r="I34" s="15">
        <f>VLOOKUP($A34,[1]Hoja1!$A$9:$AM$116,4,0)</f>
        <v>0</v>
      </c>
      <c r="J34" s="15">
        <f>VLOOKUP($A34,[1]Hoja1!$A$9:$AM$116,6,0)</f>
        <v>0</v>
      </c>
      <c r="K34" s="16">
        <f t="shared" ref="K34:K51" si="15">SUM(F34:J34)</f>
        <v>13140.380000000001</v>
      </c>
      <c r="L34" s="15">
        <f>VLOOKUP($A34,[1]Hoja1!$A$9:$AM$116,21,0)</f>
        <v>3448.88</v>
      </c>
      <c r="M34" s="16">
        <f t="shared" ref="M34:M51" si="16">+K34-L34</f>
        <v>9691.5</v>
      </c>
      <c r="N34" s="17"/>
      <c r="O34" s="17"/>
    </row>
    <row r="35" spans="1:15" s="11" customFormat="1" ht="10.5" customHeight="1" x14ac:dyDescent="0.25">
      <c r="A35" s="12" t="s">
        <v>47</v>
      </c>
      <c r="B35" s="13" t="s">
        <v>48</v>
      </c>
      <c r="C35" s="14" t="s">
        <v>49</v>
      </c>
      <c r="D35" s="14" t="s">
        <v>19</v>
      </c>
      <c r="E35" s="15">
        <v>172.9</v>
      </c>
      <c r="F35" s="15">
        <f>VLOOKUP($A35,[1]Hoja1!$A$9:$AM$116,3,0)</f>
        <v>5187</v>
      </c>
      <c r="G35" s="15">
        <v>0</v>
      </c>
      <c r="H35" s="15">
        <f>VLOOKUP($A35,[1]Hoja1!$A$9:$AM$116,5,0)</f>
        <v>605.15</v>
      </c>
      <c r="I35" s="15">
        <f>VLOOKUP($A35,[1]Hoja1!$A$9:$AM$116,4,0)</f>
        <v>0</v>
      </c>
      <c r="J35" s="15">
        <f>VLOOKUP($A35,[1]Hoja1!$A$9:$AM$116,6,0)</f>
        <v>0</v>
      </c>
      <c r="K35" s="16">
        <f t="shared" si="15"/>
        <v>5792.15</v>
      </c>
      <c r="L35" s="15">
        <f>VLOOKUP($A35,[1]Hoja1!$A$9:$AM$116,21,0)</f>
        <v>124.54</v>
      </c>
      <c r="M35" s="16">
        <f t="shared" si="16"/>
        <v>5667.61</v>
      </c>
      <c r="N35" s="17"/>
      <c r="O35" s="17"/>
    </row>
    <row r="36" spans="1:15" s="11" customFormat="1" ht="10.5" customHeight="1" x14ac:dyDescent="0.25">
      <c r="A36" s="12" t="s">
        <v>50</v>
      </c>
      <c r="B36" s="13" t="s">
        <v>51</v>
      </c>
      <c r="C36" s="14" t="s">
        <v>18</v>
      </c>
      <c r="D36" s="14" t="s">
        <v>19</v>
      </c>
      <c r="E36" s="15">
        <v>172.9</v>
      </c>
      <c r="F36" s="15">
        <f>VLOOKUP($A36,[1]Hoja1!$A$9:$AM$116,3,0)</f>
        <v>5187</v>
      </c>
      <c r="G36" s="15">
        <v>0</v>
      </c>
      <c r="H36" s="15">
        <f>VLOOKUP($A36,[1]Hoja1!$A$9:$AM$116,5,0)</f>
        <v>605.15</v>
      </c>
      <c r="I36" s="15">
        <f>VLOOKUP($A36,[1]Hoja1!$A$9:$AM$116,4,0)</f>
        <v>0</v>
      </c>
      <c r="J36" s="15">
        <f>VLOOKUP($A36,[1]Hoja1!$A$9:$AM$116,6,0)</f>
        <v>0</v>
      </c>
      <c r="K36" s="16">
        <f t="shared" si="15"/>
        <v>5792.15</v>
      </c>
      <c r="L36" s="15">
        <f>VLOOKUP($A36,[1]Hoja1!$A$9:$AM$116,21,0)</f>
        <v>143.5</v>
      </c>
      <c r="M36" s="16">
        <f t="shared" si="16"/>
        <v>5648.65</v>
      </c>
      <c r="N36" s="17"/>
      <c r="O36" s="17"/>
    </row>
    <row r="37" spans="1:15" s="11" customFormat="1" ht="10.5" customHeight="1" x14ac:dyDescent="0.25">
      <c r="A37" s="12" t="s">
        <v>52</v>
      </c>
      <c r="B37" s="13" t="s">
        <v>53</v>
      </c>
      <c r="C37" s="14" t="s">
        <v>49</v>
      </c>
      <c r="D37" s="14" t="s">
        <v>19</v>
      </c>
      <c r="E37" s="15">
        <v>222</v>
      </c>
      <c r="F37" s="15">
        <f>VLOOKUP($A37,[1]Hoja1!$A$9:$AM$116,3,0)</f>
        <v>6660</v>
      </c>
      <c r="G37" s="15">
        <v>0</v>
      </c>
      <c r="H37" s="15">
        <f>VLOOKUP($A37,[1]Hoja1!$A$9:$AM$116,5,0)</f>
        <v>777</v>
      </c>
      <c r="I37" s="15">
        <f>VLOOKUP($A37,[1]Hoja1!$A$9:$AM$116,4,0)</f>
        <v>0</v>
      </c>
      <c r="J37" s="15">
        <f>VLOOKUP($A37,[1]Hoja1!$A$9:$AM$116,6,0)</f>
        <v>0</v>
      </c>
      <c r="K37" s="16">
        <f t="shared" si="15"/>
        <v>7437</v>
      </c>
      <c r="L37" s="15">
        <f>VLOOKUP($A37,[1]Hoja1!$A$9:$AM$116,21,0)</f>
        <v>414.98</v>
      </c>
      <c r="M37" s="16">
        <f t="shared" si="16"/>
        <v>7022.02</v>
      </c>
      <c r="N37" s="17"/>
      <c r="O37" s="17"/>
    </row>
    <row r="38" spans="1:15" s="11" customFormat="1" ht="10.5" customHeight="1" x14ac:dyDescent="0.25">
      <c r="A38" s="12" t="s">
        <v>54</v>
      </c>
      <c r="B38" s="13" t="s">
        <v>55</v>
      </c>
      <c r="C38" s="14" t="s">
        <v>49</v>
      </c>
      <c r="D38" s="14" t="s">
        <v>19</v>
      </c>
      <c r="E38" s="15">
        <v>172.9</v>
      </c>
      <c r="F38" s="15">
        <f>VLOOKUP($A38,[1]Hoja1!$A$9:$AM$116,3,0)</f>
        <v>5187</v>
      </c>
      <c r="G38" s="15">
        <v>0</v>
      </c>
      <c r="H38" s="15">
        <f>VLOOKUP($A38,[1]Hoja1!$A$9:$AM$116,5,0)</f>
        <v>605.15</v>
      </c>
      <c r="I38" s="15">
        <f>VLOOKUP($A38,[1]Hoja1!$A$9:$AM$116,4,0)</f>
        <v>0</v>
      </c>
      <c r="J38" s="15">
        <f>VLOOKUP($A38,[1]Hoja1!$A$9:$AM$116,6,0)</f>
        <v>0</v>
      </c>
      <c r="K38" s="16">
        <f t="shared" si="15"/>
        <v>5792.15</v>
      </c>
      <c r="L38" s="15">
        <f>VLOOKUP($A38,[1]Hoja1!$A$9:$AM$116,21,0)</f>
        <v>1951.06</v>
      </c>
      <c r="M38" s="16">
        <f t="shared" si="16"/>
        <v>3841.0899999999997</v>
      </c>
      <c r="N38" s="17"/>
      <c r="O38" s="17"/>
    </row>
    <row r="39" spans="1:15" s="11" customFormat="1" ht="10.5" customHeight="1" x14ac:dyDescent="0.25">
      <c r="A39" s="12" t="s">
        <v>56</v>
      </c>
      <c r="B39" s="13" t="s">
        <v>57</v>
      </c>
      <c r="C39" s="14" t="s">
        <v>46</v>
      </c>
      <c r="D39" s="14" t="s">
        <v>19</v>
      </c>
      <c r="E39" s="15">
        <v>305.60000000000002</v>
      </c>
      <c r="F39" s="15">
        <f>VLOOKUP($A39,[1]Hoja1!$A$9:$AM$116,3,0)</f>
        <v>9168</v>
      </c>
      <c r="G39" s="15">
        <v>0</v>
      </c>
      <c r="H39" s="15">
        <f>VLOOKUP($A39,[1]Hoja1!$A$9:$AM$116,5,0)</f>
        <v>1069.5999999999999</v>
      </c>
      <c r="I39" s="15">
        <f>VLOOKUP($A39,[1]Hoja1!$A$9:$AM$116,4,0)</f>
        <v>0</v>
      </c>
      <c r="J39" s="15">
        <f>VLOOKUP($A39,[1]Hoja1!$A$9:$AM$116,6,0)</f>
        <v>0</v>
      </c>
      <c r="K39" s="16">
        <f t="shared" si="15"/>
        <v>10237.6</v>
      </c>
      <c r="L39" s="15">
        <f>VLOOKUP($A39,[1]Hoja1!$A$9:$AM$116,21,0)</f>
        <v>2499.64</v>
      </c>
      <c r="M39" s="16">
        <f t="shared" si="16"/>
        <v>7737.9600000000009</v>
      </c>
      <c r="N39" s="17"/>
      <c r="O39" s="17"/>
    </row>
    <row r="40" spans="1:15" s="11" customFormat="1" ht="10.5" customHeight="1" x14ac:dyDescent="0.25">
      <c r="A40" s="12" t="s">
        <v>58</v>
      </c>
      <c r="B40" s="13" t="s">
        <v>59</v>
      </c>
      <c r="C40" s="14" t="s">
        <v>49</v>
      </c>
      <c r="D40" s="14" t="s">
        <v>19</v>
      </c>
      <c r="E40" s="15">
        <v>285</v>
      </c>
      <c r="F40" s="15">
        <f>VLOOKUP($A40,[1]Hoja1!$A$9:$AM$116,3,0)</f>
        <v>8550</v>
      </c>
      <c r="G40" s="15">
        <v>0</v>
      </c>
      <c r="H40" s="15">
        <f>VLOOKUP($A40,[1]Hoja1!$A$9:$AM$116,5,0)</f>
        <v>997.5</v>
      </c>
      <c r="I40" s="15">
        <f>VLOOKUP($A40,[1]Hoja1!$A$9:$AM$116,4,0)</f>
        <v>0</v>
      </c>
      <c r="J40" s="15">
        <f>VLOOKUP($A40,[1]Hoja1!$A$9:$AM$116,6,0)</f>
        <v>0</v>
      </c>
      <c r="K40" s="16">
        <f t="shared" si="15"/>
        <v>9547.5</v>
      </c>
      <c r="L40" s="15">
        <f>VLOOKUP($A40,[1]Hoja1!$A$9:$AM$116,21,0)</f>
        <v>3329.5</v>
      </c>
      <c r="M40" s="16">
        <f t="shared" si="16"/>
        <v>6218</v>
      </c>
      <c r="N40" s="17"/>
      <c r="O40" s="17"/>
    </row>
    <row r="41" spans="1:15" s="11" customFormat="1" ht="10.5" customHeight="1" x14ac:dyDescent="0.25">
      <c r="A41" s="12" t="s">
        <v>60</v>
      </c>
      <c r="B41" s="13" t="s">
        <v>61</v>
      </c>
      <c r="C41" s="14" t="s">
        <v>18</v>
      </c>
      <c r="D41" s="14" t="s">
        <v>19</v>
      </c>
      <c r="E41" s="15">
        <v>516.79999999999995</v>
      </c>
      <c r="F41" s="15">
        <f>VLOOKUP($A41,[1]Hoja1!$A$9:$AM$116,3,0)</f>
        <v>15504</v>
      </c>
      <c r="G41" s="15">
        <v>0</v>
      </c>
      <c r="H41" s="15">
        <f>VLOOKUP($A41,[1]Hoja1!$A$9:$AM$116,5,0)</f>
        <v>1808.8</v>
      </c>
      <c r="I41" s="15">
        <f>VLOOKUP($A41,[1]Hoja1!$A$9:$AM$116,4,0)</f>
        <v>0</v>
      </c>
      <c r="J41" s="15">
        <f>VLOOKUP($A41,[1]Hoja1!$A$9:$AM$116,6,0)</f>
        <v>0</v>
      </c>
      <c r="K41" s="16">
        <f t="shared" si="15"/>
        <v>17312.8</v>
      </c>
      <c r="L41" s="15">
        <f>VLOOKUP($A41,[1]Hoja1!$A$9:$AM$116,21,0)</f>
        <v>5846.06</v>
      </c>
      <c r="M41" s="16">
        <f t="shared" si="16"/>
        <v>11466.739999999998</v>
      </c>
      <c r="N41" s="17"/>
      <c r="O41" s="17"/>
    </row>
    <row r="42" spans="1:15" s="11" customFormat="1" ht="10.5" customHeight="1" x14ac:dyDescent="0.25">
      <c r="A42" s="12" t="s">
        <v>62</v>
      </c>
      <c r="B42" s="13" t="s">
        <v>63</v>
      </c>
      <c r="C42" s="14" t="s">
        <v>64</v>
      </c>
      <c r="D42" s="14" t="s">
        <v>19</v>
      </c>
      <c r="E42" s="15">
        <v>525</v>
      </c>
      <c r="F42" s="15">
        <f>VLOOKUP($A42,[1]Hoja1!$A$9:$AM$116,3,0)</f>
        <v>15750</v>
      </c>
      <c r="G42" s="15">
        <v>0</v>
      </c>
      <c r="H42" s="15">
        <f>VLOOKUP($A42,[1]Hoja1!$A$9:$AM$116,5,0)</f>
        <v>1837.5</v>
      </c>
      <c r="I42" s="15">
        <f>VLOOKUP($A42,[1]Hoja1!$A$9:$AM$116,4,0)</f>
        <v>0</v>
      </c>
      <c r="J42" s="15">
        <f>VLOOKUP($A42,[1]Hoja1!$A$9:$AM$116,6,0)</f>
        <v>0</v>
      </c>
      <c r="K42" s="16">
        <f t="shared" si="15"/>
        <v>17587.5</v>
      </c>
      <c r="L42" s="15">
        <f>VLOOKUP($A42,[1]Hoja1!$A$9:$AM$116,21,0)</f>
        <v>4274.04</v>
      </c>
      <c r="M42" s="16">
        <f t="shared" si="16"/>
        <v>13313.46</v>
      </c>
      <c r="N42" s="17"/>
      <c r="O42" s="17"/>
    </row>
    <row r="43" spans="1:15" s="11" customFormat="1" ht="10.5" customHeight="1" x14ac:dyDescent="0.25">
      <c r="A43" s="12" t="s">
        <v>65</v>
      </c>
      <c r="B43" s="13" t="s">
        <v>66</v>
      </c>
      <c r="C43" s="14" t="s">
        <v>67</v>
      </c>
      <c r="D43" s="14" t="s">
        <v>19</v>
      </c>
      <c r="E43" s="15">
        <v>212.8</v>
      </c>
      <c r="F43" s="15">
        <f>VLOOKUP($A43,[1]Hoja1!$A$9:$AM$116,3,0)</f>
        <v>6384</v>
      </c>
      <c r="G43" s="15">
        <v>0</v>
      </c>
      <c r="H43" s="15">
        <f>VLOOKUP($A43,[1]Hoja1!$A$9:$AM$116,5,0)</f>
        <v>744.8</v>
      </c>
      <c r="I43" s="15">
        <f>VLOOKUP($A43,[1]Hoja1!$A$9:$AM$116,4,0)</f>
        <v>0</v>
      </c>
      <c r="J43" s="15">
        <f>VLOOKUP($A43,[1]Hoja1!$A$9:$AM$116,6,0)</f>
        <v>0</v>
      </c>
      <c r="K43" s="16">
        <f t="shared" si="15"/>
        <v>7128.8</v>
      </c>
      <c r="L43" s="15">
        <f>VLOOKUP($A43,[1]Hoja1!$A$9:$AM$116,21,0)</f>
        <v>377.04</v>
      </c>
      <c r="M43" s="16">
        <f t="shared" si="16"/>
        <v>6751.76</v>
      </c>
      <c r="N43" s="17"/>
      <c r="O43" s="17"/>
    </row>
    <row r="44" spans="1:15" s="11" customFormat="1" ht="10.5" customHeight="1" x14ac:dyDescent="0.2">
      <c r="A44" s="30" t="s">
        <v>202</v>
      </c>
      <c r="B44" s="13" t="s">
        <v>70</v>
      </c>
      <c r="C44" s="14" t="s">
        <v>68</v>
      </c>
      <c r="D44" s="14" t="s">
        <v>209</v>
      </c>
      <c r="E44" s="15">
        <f t="shared" ref="E44:E51" si="17">+F44/30</f>
        <v>250</v>
      </c>
      <c r="F44" s="15">
        <f>VLOOKUP($A44,[1]Hoja1!$A$9:$AM$116,3,0)</f>
        <v>7500</v>
      </c>
      <c r="G44" s="15">
        <v>0</v>
      </c>
      <c r="H44" s="15">
        <f>VLOOKUP($A44,[1]Hoja1!$A$9:$AM$116,5,0)</f>
        <v>0</v>
      </c>
      <c r="I44" s="15">
        <f>VLOOKUP($A44,[1]Hoja1!$A$9:$AM$116,4,0)</f>
        <v>0</v>
      </c>
      <c r="J44" s="15">
        <f>VLOOKUP($A44,[1]Hoja1!$A$9:$AM$116,6,0)</f>
        <v>2636.08</v>
      </c>
      <c r="K44" s="16">
        <f t="shared" si="15"/>
        <v>10136.08</v>
      </c>
      <c r="L44" s="15">
        <f>VLOOKUP($A44,[1]Hoja1!$A$9:$AM$116,21,0)</f>
        <v>3235.58</v>
      </c>
      <c r="M44" s="16">
        <f t="shared" si="16"/>
        <v>6900.5</v>
      </c>
      <c r="N44" s="17"/>
      <c r="O44" s="17"/>
    </row>
    <row r="45" spans="1:15" s="11" customFormat="1" ht="10.5" customHeight="1" x14ac:dyDescent="0.2">
      <c r="A45" s="30" t="s">
        <v>203</v>
      </c>
      <c r="B45" s="13" t="s">
        <v>72</v>
      </c>
      <c r="C45" s="14" t="s">
        <v>68</v>
      </c>
      <c r="D45" s="14" t="s">
        <v>209</v>
      </c>
      <c r="E45" s="15">
        <f t="shared" si="17"/>
        <v>250</v>
      </c>
      <c r="F45" s="15">
        <f>VLOOKUP($A45,[1]Hoja1!$A$9:$AM$116,3,0)</f>
        <v>7500</v>
      </c>
      <c r="G45" s="15">
        <v>0</v>
      </c>
      <c r="H45" s="15">
        <f>VLOOKUP($A45,[1]Hoja1!$A$9:$AM$116,5,0)</f>
        <v>0</v>
      </c>
      <c r="I45" s="15">
        <f>VLOOKUP($A45,[1]Hoja1!$A$9:$AM$116,4,0)</f>
        <v>0</v>
      </c>
      <c r="J45" s="15">
        <f>VLOOKUP($A45,[1]Hoja1!$A$9:$AM$116,6,0)</f>
        <v>2636.08</v>
      </c>
      <c r="K45" s="16">
        <f t="shared" si="15"/>
        <v>10136.08</v>
      </c>
      <c r="L45" s="15">
        <f>VLOOKUP($A45,[1]Hoja1!$A$9:$AM$116,21,0)</f>
        <v>1157.8800000000001</v>
      </c>
      <c r="M45" s="16">
        <f t="shared" si="16"/>
        <v>8978.2000000000007</v>
      </c>
      <c r="N45" s="17"/>
      <c r="O45" s="17"/>
    </row>
    <row r="46" spans="1:15" s="11" customFormat="1" ht="10.5" customHeight="1" x14ac:dyDescent="0.2">
      <c r="A46" s="30" t="s">
        <v>204</v>
      </c>
      <c r="B46" s="13" t="s">
        <v>131</v>
      </c>
      <c r="C46" s="14" t="s">
        <v>68</v>
      </c>
      <c r="D46" s="14" t="s">
        <v>209</v>
      </c>
      <c r="E46" s="15">
        <f t="shared" si="17"/>
        <v>34.226666666666667</v>
      </c>
      <c r="F46" s="15">
        <f>VLOOKUP($A46,[1]Hoja1!$A$9:$AM$116,3,0)</f>
        <v>1026.8</v>
      </c>
      <c r="G46" s="15">
        <v>0</v>
      </c>
      <c r="H46" s="15">
        <f>VLOOKUP($A46,[1]Hoja1!$A$9:$AM$116,5,0)</f>
        <v>0</v>
      </c>
      <c r="I46" s="15">
        <f>VLOOKUP($A46,[1]Hoja1!$A$9:$AM$116,4,0)</f>
        <v>0</v>
      </c>
      <c r="J46" s="15">
        <f>VLOOKUP($A46,[1]Hoja1!$A$9:$AM$116,6,0)</f>
        <v>2150.64</v>
      </c>
      <c r="K46" s="16">
        <f t="shared" si="15"/>
        <v>3177.4399999999996</v>
      </c>
      <c r="L46" s="15">
        <f>VLOOKUP($A46,[1]Hoja1!$A$9:$AM$116,21,0)</f>
        <v>99.27</v>
      </c>
      <c r="M46" s="16">
        <f t="shared" si="16"/>
        <v>3078.1699999999996</v>
      </c>
      <c r="N46" s="17"/>
      <c r="O46" s="17"/>
    </row>
    <row r="47" spans="1:15" s="11" customFormat="1" ht="10.5" customHeight="1" x14ac:dyDescent="0.2">
      <c r="A47" s="30" t="s">
        <v>205</v>
      </c>
      <c r="B47" s="13" t="s">
        <v>132</v>
      </c>
      <c r="C47" s="14" t="s">
        <v>68</v>
      </c>
      <c r="D47" s="14" t="s">
        <v>209</v>
      </c>
      <c r="E47" s="15">
        <f t="shared" si="17"/>
        <v>34.226666666666667</v>
      </c>
      <c r="F47" s="15">
        <f>VLOOKUP($A47,[1]Hoja1!$A$9:$AM$116,3,0)</f>
        <v>1026.8</v>
      </c>
      <c r="G47" s="15">
        <v>0</v>
      </c>
      <c r="H47" s="15">
        <f>VLOOKUP($A47,[1]Hoja1!$A$9:$AM$116,5,0)</f>
        <v>0</v>
      </c>
      <c r="I47" s="15">
        <f>VLOOKUP($A47,[1]Hoja1!$A$9:$AM$116,4,0)</f>
        <v>0</v>
      </c>
      <c r="J47" s="15">
        <f>VLOOKUP($A47,[1]Hoja1!$A$9:$AM$116,6,0)</f>
        <v>2150.64</v>
      </c>
      <c r="K47" s="16">
        <f t="shared" si="15"/>
        <v>3177.4399999999996</v>
      </c>
      <c r="L47" s="15">
        <f>VLOOKUP($A47,[1]Hoja1!$A$9:$AM$116,21,0)</f>
        <v>99.27</v>
      </c>
      <c r="M47" s="16">
        <f t="shared" si="16"/>
        <v>3078.1699999999996</v>
      </c>
      <c r="N47" s="17"/>
      <c r="O47" s="17"/>
    </row>
    <row r="48" spans="1:15" s="11" customFormat="1" ht="10.5" customHeight="1" x14ac:dyDescent="0.2">
      <c r="A48" s="30" t="s">
        <v>185</v>
      </c>
      <c r="B48" s="13" t="s">
        <v>73</v>
      </c>
      <c r="C48" s="14" t="s">
        <v>74</v>
      </c>
      <c r="D48" s="14" t="s">
        <v>209</v>
      </c>
      <c r="E48" s="15">
        <f t="shared" si="17"/>
        <v>69.998999999999995</v>
      </c>
      <c r="F48" s="15">
        <f>VLOOKUP($A48,[1]Hoja1!$A$9:$AM$116,3,0)</f>
        <v>2099.9699999999998</v>
      </c>
      <c r="G48" s="15">
        <v>0</v>
      </c>
      <c r="H48" s="15">
        <f>VLOOKUP($A48,[1]Hoja1!$A$9:$AM$116,5,0)</f>
        <v>0</v>
      </c>
      <c r="I48" s="15">
        <f>VLOOKUP($A48,[1]Hoja1!$A$9:$AM$116,4,0)</f>
        <v>0</v>
      </c>
      <c r="J48" s="15">
        <f>VLOOKUP($A48,[1]Hoja1!$A$9:$AM$116,6,0)</f>
        <v>6376.35</v>
      </c>
      <c r="K48" s="16">
        <f t="shared" si="15"/>
        <v>8476.32</v>
      </c>
      <c r="L48" s="15">
        <f>VLOOKUP($A48,[1]Hoja1!$A$9:$AM$116,21,0)</f>
        <v>1269.4000000000001</v>
      </c>
      <c r="M48" s="16">
        <f t="shared" si="16"/>
        <v>7206.92</v>
      </c>
      <c r="N48" s="17"/>
      <c r="O48" s="17"/>
    </row>
    <row r="49" spans="1:15" s="11" customFormat="1" ht="10.5" customHeight="1" x14ac:dyDescent="0.2">
      <c r="A49" s="30" t="s">
        <v>186</v>
      </c>
      <c r="B49" s="13" t="s">
        <v>75</v>
      </c>
      <c r="C49" s="14" t="s">
        <v>74</v>
      </c>
      <c r="D49" s="14" t="s">
        <v>209</v>
      </c>
      <c r="E49" s="15">
        <f t="shared" si="17"/>
        <v>166.66666666666666</v>
      </c>
      <c r="F49" s="15">
        <f>VLOOKUP($A49,[1]Hoja1!$A$9:$AM$116,3,0)</f>
        <v>5000</v>
      </c>
      <c r="G49" s="15">
        <v>0</v>
      </c>
      <c r="H49" s="15">
        <f>VLOOKUP($A49,[1]Hoja1!$A$9:$AM$116,5,0)</f>
        <v>0</v>
      </c>
      <c r="I49" s="15">
        <f>VLOOKUP($A49,[1]Hoja1!$A$9:$AM$116,4,0)</f>
        <v>0</v>
      </c>
      <c r="J49" s="15">
        <f>VLOOKUP($A49,[1]Hoja1!$A$9:$AM$116,6,0)</f>
        <v>5015.83</v>
      </c>
      <c r="K49" s="16">
        <f t="shared" si="15"/>
        <v>10015.83</v>
      </c>
      <c r="L49" s="15">
        <f>VLOOKUP($A49,[1]Hoja1!$A$9:$AM$116,21,0)</f>
        <v>1136.3599999999999</v>
      </c>
      <c r="M49" s="16">
        <f t="shared" si="16"/>
        <v>8879.4699999999993</v>
      </c>
      <c r="N49" s="17"/>
      <c r="O49" s="17"/>
    </row>
    <row r="50" spans="1:15" s="11" customFormat="1" ht="10.5" customHeight="1" x14ac:dyDescent="0.2">
      <c r="A50" s="30" t="s">
        <v>69</v>
      </c>
      <c r="B50" s="13" t="s">
        <v>138</v>
      </c>
      <c r="C50" s="14" t="s">
        <v>141</v>
      </c>
      <c r="D50" s="14" t="s">
        <v>209</v>
      </c>
      <c r="E50" s="15">
        <f t="shared" si="17"/>
        <v>333.33</v>
      </c>
      <c r="F50" s="15">
        <f>VLOOKUP($A50,[1]Hoja1!$A$9:$AM$116,3,0)</f>
        <v>9999.9</v>
      </c>
      <c r="G50" s="15">
        <v>0</v>
      </c>
      <c r="H50" s="15">
        <f>VLOOKUP($A50,[1]Hoja1!$A$9:$AM$116,5,0)</f>
        <v>0</v>
      </c>
      <c r="I50" s="15">
        <f>VLOOKUP($A50,[1]Hoja1!$A$9:$AM$116,4,0)</f>
        <v>0</v>
      </c>
      <c r="J50" s="15">
        <f>VLOOKUP($A50,[1]Hoja1!$A$9:$AM$116,6,0)</f>
        <v>7429.58</v>
      </c>
      <c r="K50" s="16">
        <f t="shared" si="15"/>
        <v>17429.48</v>
      </c>
      <c r="L50" s="15">
        <f>VLOOKUP($A50,[1]Hoja1!$A$9:$AM$116,21,0)</f>
        <v>2736.94</v>
      </c>
      <c r="M50" s="16">
        <f t="shared" si="16"/>
        <v>14692.539999999999</v>
      </c>
      <c r="N50" s="17"/>
      <c r="O50" s="17"/>
    </row>
    <row r="51" spans="1:15" s="11" customFormat="1" ht="10.5" customHeight="1" x14ac:dyDescent="0.2">
      <c r="A51" s="30" t="s">
        <v>133</v>
      </c>
      <c r="B51" s="13" t="s">
        <v>140</v>
      </c>
      <c r="C51" s="14" t="s">
        <v>142</v>
      </c>
      <c r="D51" s="14" t="s">
        <v>209</v>
      </c>
      <c r="E51" s="15">
        <f t="shared" si="17"/>
        <v>333.33</v>
      </c>
      <c r="F51" s="15">
        <f>VLOOKUP($A51,[1]Hoja1!$A$9:$AM$116,3,0)</f>
        <v>9999.9</v>
      </c>
      <c r="G51" s="15">
        <v>0</v>
      </c>
      <c r="H51" s="15">
        <f>VLOOKUP($A51,[1]Hoja1!$A$9:$AM$116,5,0)</f>
        <v>0</v>
      </c>
      <c r="I51" s="15">
        <f>VLOOKUP($A51,[1]Hoja1!$A$9:$AM$116,4,0)</f>
        <v>0</v>
      </c>
      <c r="J51" s="15">
        <f>VLOOKUP($A51,[1]Hoja1!$A$9:$AM$116,6,0)</f>
        <v>24671.49</v>
      </c>
      <c r="K51" s="16">
        <f t="shared" si="15"/>
        <v>34671.39</v>
      </c>
      <c r="L51" s="15">
        <f>VLOOKUP($A51,[1]Hoja1!$A$9:$AM$116,21,0)</f>
        <v>7183.63</v>
      </c>
      <c r="M51" s="16">
        <f t="shared" si="16"/>
        <v>27487.759999999998</v>
      </c>
      <c r="N51" s="17"/>
      <c r="O51" s="17"/>
    </row>
    <row r="52" spans="1:15" s="11" customFormat="1" ht="10.5" customHeight="1" x14ac:dyDescent="0.25">
      <c r="A52" s="12"/>
      <c r="B52" s="18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5" s="11" customFormat="1" ht="17.25" customHeight="1" x14ac:dyDescent="0.25">
      <c r="A53" s="6" t="s">
        <v>147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5" s="11" customFormat="1" ht="10.5" customHeight="1" x14ac:dyDescent="0.25">
      <c r="A54" s="12"/>
      <c r="B54" s="18"/>
      <c r="C54" s="14" t="s">
        <v>146</v>
      </c>
      <c r="D54" s="14" t="s">
        <v>209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6">
        <f t="shared" ref="K54" si="18">SUM(F54:J54)</f>
        <v>0</v>
      </c>
      <c r="L54" s="15">
        <v>0</v>
      </c>
      <c r="M54" s="16">
        <f t="shared" ref="M54" si="19">+K54-L54</f>
        <v>0</v>
      </c>
    </row>
    <row r="55" spans="1:15" s="11" customFormat="1" ht="10.5" customHeight="1" x14ac:dyDescent="0.25">
      <c r="A55" s="12"/>
      <c r="B55" s="18"/>
      <c r="C55" s="14"/>
      <c r="D55" s="14"/>
      <c r="E55" s="15"/>
      <c r="F55" s="15"/>
      <c r="G55" s="14"/>
      <c r="H55" s="14"/>
      <c r="I55" s="14"/>
      <c r="J55" s="14"/>
      <c r="K55" s="16"/>
      <c r="L55" s="16"/>
      <c r="M55" s="16"/>
    </row>
    <row r="56" spans="1:15" s="11" customFormat="1" ht="17.25" customHeight="1" x14ac:dyDescent="0.25">
      <c r="A56" s="6" t="s">
        <v>76</v>
      </c>
      <c r="B56" s="7"/>
      <c r="C56" s="8"/>
      <c r="D56" s="8"/>
      <c r="E56" s="9"/>
      <c r="F56" s="9"/>
      <c r="G56" s="8"/>
      <c r="H56" s="8"/>
      <c r="I56" s="8"/>
      <c r="J56" s="8"/>
      <c r="K56" s="10"/>
      <c r="L56" s="10"/>
      <c r="M56" s="10"/>
    </row>
    <row r="57" spans="1:15" s="11" customFormat="1" ht="10.5" customHeight="1" x14ac:dyDescent="0.2">
      <c r="A57" s="30" t="s">
        <v>187</v>
      </c>
      <c r="B57" s="18" t="s">
        <v>77</v>
      </c>
      <c r="C57" s="14" t="s">
        <v>78</v>
      </c>
      <c r="D57" s="14" t="s">
        <v>209</v>
      </c>
      <c r="E57" s="15">
        <f t="shared" ref="E57:E59" si="20">+F57/30</f>
        <v>154.11066666666665</v>
      </c>
      <c r="F57" s="15">
        <f>VLOOKUP($A57,[1]Hoja1!$A$9:$AM$116,3,0)</f>
        <v>4623.32</v>
      </c>
      <c r="G57" s="15">
        <v>0</v>
      </c>
      <c r="H57" s="15">
        <f>VLOOKUP($A57,[1]Hoja1!$A$9:$AM$116,5,0)</f>
        <v>0</v>
      </c>
      <c r="I57" s="15">
        <f>VLOOKUP($A57,[1]Hoja1!$A$9:$AM$116,4,0)</f>
        <v>0</v>
      </c>
      <c r="J57" s="15">
        <f>VLOOKUP($A57,[1]Hoja1!$A$9:$AM$116,6,0)</f>
        <v>615.35</v>
      </c>
      <c r="K57" s="16">
        <f t="shared" ref="K57:K59" si="21">SUM(F57:J57)</f>
        <v>5238.67</v>
      </c>
      <c r="L57" s="15">
        <f>VLOOKUP($A57,[1]Hoja1!$A$9:$AM$116,21,0)</f>
        <v>168.09</v>
      </c>
      <c r="M57" s="16">
        <f t="shared" ref="M57:M59" si="22">+K57-L57</f>
        <v>5070.58</v>
      </c>
    </row>
    <row r="58" spans="1:15" s="11" customFormat="1" ht="10.5" customHeight="1" x14ac:dyDescent="0.2">
      <c r="A58" s="30" t="s">
        <v>127</v>
      </c>
      <c r="B58" s="18" t="s">
        <v>79</v>
      </c>
      <c r="C58" s="14" t="s">
        <v>78</v>
      </c>
      <c r="D58" s="14" t="s">
        <v>209</v>
      </c>
      <c r="E58" s="15">
        <f t="shared" si="20"/>
        <v>88.989333333333335</v>
      </c>
      <c r="F58" s="15">
        <f>VLOOKUP($A58,[1]Hoja1!$A$9:$AM$116,3,0)</f>
        <v>2669.68</v>
      </c>
      <c r="G58" s="15">
        <v>0</v>
      </c>
      <c r="H58" s="15">
        <f>VLOOKUP($A58,[1]Hoja1!$A$9:$AM$116,5,0)</f>
        <v>0</v>
      </c>
      <c r="I58" s="15">
        <f>VLOOKUP($A58,[1]Hoja1!$A$9:$AM$116,4,0)</f>
        <v>0</v>
      </c>
      <c r="J58" s="15">
        <f>VLOOKUP($A58,[1]Hoja1!$A$9:$AM$116,6,0)</f>
        <v>0</v>
      </c>
      <c r="K58" s="16">
        <f t="shared" si="21"/>
        <v>2669.68</v>
      </c>
      <c r="L58" s="15">
        <f>VLOOKUP($A58,[1]Hoja1!$A$9:$AM$116,21,0)</f>
        <v>-255.98</v>
      </c>
      <c r="M58" s="16">
        <f t="shared" si="22"/>
        <v>2925.66</v>
      </c>
    </row>
    <row r="59" spans="1:15" s="11" customFormat="1" ht="10.5" customHeight="1" x14ac:dyDescent="0.2">
      <c r="A59" s="30" t="s">
        <v>130</v>
      </c>
      <c r="B59" s="18" t="s">
        <v>80</v>
      </c>
      <c r="C59" s="14" t="s">
        <v>78</v>
      </c>
      <c r="D59" s="14" t="s">
        <v>209</v>
      </c>
      <c r="E59" s="15">
        <f t="shared" si="20"/>
        <v>98.849333333333334</v>
      </c>
      <c r="F59" s="15">
        <f>VLOOKUP($A59,[1]Hoja1!$A$9:$AM$116,3,0)</f>
        <v>2965.48</v>
      </c>
      <c r="G59" s="15">
        <v>0</v>
      </c>
      <c r="H59" s="15">
        <f>VLOOKUP($A59,[1]Hoja1!$A$9:$AM$116,5,0)</f>
        <v>0</v>
      </c>
      <c r="I59" s="15">
        <f>VLOOKUP($A59,[1]Hoja1!$A$9:$AM$116,4,0)</f>
        <v>0</v>
      </c>
      <c r="J59" s="15">
        <f>VLOOKUP($A59,[1]Hoja1!$A$9:$AM$116,6,0)</f>
        <v>0</v>
      </c>
      <c r="K59" s="16">
        <f t="shared" si="21"/>
        <v>2965.48</v>
      </c>
      <c r="L59" s="15">
        <f>VLOOKUP($A59,[1]Hoja1!$A$9:$AM$116,21,0)</f>
        <v>-154.1</v>
      </c>
      <c r="M59" s="16">
        <f t="shared" si="22"/>
        <v>3119.58</v>
      </c>
    </row>
    <row r="60" spans="1:15" s="11" customFormat="1" ht="10.5" customHeight="1" x14ac:dyDescent="0.2">
      <c r="A60" s="30" t="s">
        <v>206</v>
      </c>
      <c r="B60" s="13" t="s">
        <v>210</v>
      </c>
      <c r="C60" s="14" t="s">
        <v>78</v>
      </c>
      <c r="D60" s="14" t="s">
        <v>209</v>
      </c>
      <c r="E60" s="15">
        <f>+F60/30</f>
        <v>190.66666666666666</v>
      </c>
      <c r="F60" s="15">
        <f>VLOOKUP($A60,[1]Hoja1!$A$9:$AM$116,3,0)</f>
        <v>5720</v>
      </c>
      <c r="G60" s="15">
        <v>0</v>
      </c>
      <c r="H60" s="15">
        <f>VLOOKUP($A60,[1]Hoja1!$A$9:$AM$116,5,0)</f>
        <v>0</v>
      </c>
      <c r="I60" s="15">
        <f>VLOOKUP($A60,[1]Hoja1!$A$9:$AM$116,4,0)</f>
        <v>0</v>
      </c>
      <c r="J60" s="15">
        <v>0</v>
      </c>
      <c r="K60" s="16">
        <f>SUM(F60:J60)</f>
        <v>5720</v>
      </c>
      <c r="L60" s="15">
        <f>VLOOKUP($A60,[1]Hoja1!$A$9:$AM$116,21,0)</f>
        <v>1129</v>
      </c>
      <c r="M60" s="16">
        <f>+K60-L60</f>
        <v>4591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VLOOKUP($A63,[1]Hoja1!$A$9:$AM$116,3,0)</f>
        <v>6430.5</v>
      </c>
      <c r="G63" s="15">
        <v>0</v>
      </c>
      <c r="H63" s="15">
        <f>VLOOKUP($A63,[1]Hoja1!$A$9:$AM$116,5,0)</f>
        <v>750.23</v>
      </c>
      <c r="I63" s="15">
        <f>VLOOKUP($A63,[1]Hoja1!$A$9:$AM$116,4,0)</f>
        <v>0</v>
      </c>
      <c r="J63" s="15">
        <f>VLOOKUP($A63,[1]Hoja1!$A$9:$AM$116,6,0)</f>
        <v>0</v>
      </c>
      <c r="K63" s="16">
        <f t="shared" ref="K63:K66" si="23">SUM(F63:J63)</f>
        <v>7180.73</v>
      </c>
      <c r="L63" s="15">
        <f>VLOOKUP($A63,[1]Hoja1!$A$9:$AM$116,21,0)</f>
        <v>2826.8</v>
      </c>
      <c r="M63" s="16">
        <f t="shared" ref="M63:M66" si="24">+K63-L63</f>
        <v>4353.9299999999994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VLOOKUP($A64,[1]Hoja1!$A$9:$AM$116,3,0)</f>
        <v>9168</v>
      </c>
      <c r="G64" s="15">
        <v>0</v>
      </c>
      <c r="H64" s="15">
        <f>VLOOKUP($A64,[1]Hoja1!$A$9:$AM$116,5,0)</f>
        <v>1069.5999999999999</v>
      </c>
      <c r="I64" s="15">
        <f>VLOOKUP($A64,[1]Hoja1!$A$9:$AM$116,4,0)</f>
        <v>0</v>
      </c>
      <c r="J64" s="15">
        <f>VLOOKUP($A64,[1]Hoja1!$A$9:$AM$116,6,0)</f>
        <v>0</v>
      </c>
      <c r="K64" s="16">
        <f t="shared" si="23"/>
        <v>10237.6</v>
      </c>
      <c r="L64" s="15">
        <f>VLOOKUP($A64,[1]Hoja1!$A$9:$AM$116,21,0)</f>
        <v>1993.84</v>
      </c>
      <c r="M64" s="16">
        <f t="shared" si="24"/>
        <v>8243.76</v>
      </c>
      <c r="N64" s="17"/>
      <c r="O64" s="17"/>
    </row>
    <row r="65" spans="1:15" s="11" customFormat="1" ht="10.5" customHeight="1" x14ac:dyDescent="0.2">
      <c r="A65" s="30" t="s">
        <v>188</v>
      </c>
      <c r="B65" s="18" t="s">
        <v>86</v>
      </c>
      <c r="C65" s="14" t="s">
        <v>18</v>
      </c>
      <c r="D65" s="14" t="s">
        <v>209</v>
      </c>
      <c r="E65" s="15">
        <f>+F65/30</f>
        <v>333.33</v>
      </c>
      <c r="F65" s="15">
        <f>VLOOKUP($A65,[1]Hoja1!$A$9:$AM$116,3,0)</f>
        <v>9999.9</v>
      </c>
      <c r="G65" s="15">
        <v>0</v>
      </c>
      <c r="H65" s="15">
        <f>VLOOKUP($A65,[1]Hoja1!$A$9:$AM$116,5,0)</f>
        <v>0</v>
      </c>
      <c r="I65" s="15">
        <f>VLOOKUP($A65,[1]Hoja1!$A$9:$AM$116,4,0)</f>
        <v>0</v>
      </c>
      <c r="J65" s="15">
        <f>VLOOKUP($A65,[1]Hoja1!$A$9:$AM$116,6,0)</f>
        <v>3614.72</v>
      </c>
      <c r="K65" s="16">
        <f t="shared" si="23"/>
        <v>13614.619999999999</v>
      </c>
      <c r="L65" s="15">
        <f>VLOOKUP($A65,[1]Hoja1!$A$9:$AM$116,21,0)</f>
        <v>1922.08</v>
      </c>
      <c r="M65" s="16">
        <f t="shared" si="24"/>
        <v>11692.539999999999</v>
      </c>
    </row>
    <row r="66" spans="1:15" s="11" customFormat="1" ht="10.5" customHeight="1" x14ac:dyDescent="0.2">
      <c r="A66" s="30" t="s">
        <v>189</v>
      </c>
      <c r="B66" s="18" t="s">
        <v>151</v>
      </c>
      <c r="C66" s="14" t="s">
        <v>152</v>
      </c>
      <c r="D66" s="14" t="s">
        <v>209</v>
      </c>
      <c r="E66" s="15">
        <f>+F66/30</f>
        <v>333.33</v>
      </c>
      <c r="F66" s="15">
        <f>VLOOKUP($A66,[1]Hoja1!$A$9:$AM$116,3,0)</f>
        <v>9999.9</v>
      </c>
      <c r="G66" s="15">
        <v>0</v>
      </c>
      <c r="H66" s="15">
        <f>VLOOKUP($A66,[1]Hoja1!$A$9:$AM$116,5,0)</f>
        <v>0</v>
      </c>
      <c r="I66" s="15">
        <f>VLOOKUP($A66,[1]Hoja1!$A$9:$AM$116,4,0)</f>
        <v>0</v>
      </c>
      <c r="J66" s="15">
        <f>VLOOKUP($A66,[1]Hoja1!$A$9:$AM$116,6,0)</f>
        <v>7429.58</v>
      </c>
      <c r="K66" s="16">
        <f t="shared" si="23"/>
        <v>17429.48</v>
      </c>
      <c r="L66" s="15">
        <f>VLOOKUP($A66,[1]Hoja1!$A$9:$AM$116,21,0)</f>
        <v>2736.94</v>
      </c>
      <c r="M66" s="16">
        <f t="shared" si="24"/>
        <v>14692.539999999999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159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190</v>
      </c>
      <c r="B70" s="18" t="s">
        <v>160</v>
      </c>
      <c r="C70" s="14" t="s">
        <v>161</v>
      </c>
      <c r="D70" s="14" t="s">
        <v>209</v>
      </c>
      <c r="E70" s="15">
        <f>+F70/30</f>
        <v>111.11</v>
      </c>
      <c r="F70" s="15">
        <f>VLOOKUP($A70,[1]Hoja1!$A$9:$AM$116,3,0)</f>
        <v>3333.3</v>
      </c>
      <c r="G70" s="15">
        <v>0</v>
      </c>
      <c r="H70" s="15">
        <f>VLOOKUP($A70,[1]Hoja1!$A$9:$AM$116,5,0)</f>
        <v>0</v>
      </c>
      <c r="I70" s="15">
        <f>VLOOKUP($A70,[1]Hoja1!$A$9:$AM$116,4,0)</f>
        <v>0</v>
      </c>
      <c r="J70" s="15">
        <f>VLOOKUP($A70,[1]Hoja1!$A$9:$AM$116,6,0)</f>
        <v>14096.18</v>
      </c>
      <c r="K70" s="16">
        <f t="shared" ref="K70" si="25">SUM(F70:J70)</f>
        <v>17429.48</v>
      </c>
      <c r="L70" s="15">
        <f>VLOOKUP($A70,[1]Hoja1!$A$9:$AM$116,21,0)</f>
        <v>3348.26</v>
      </c>
      <c r="M70" s="16">
        <f t="shared" ref="M70" si="26">+K70-L70</f>
        <v>14081.22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VLOOKUP($A73,[1]Hoja1!$A$9:$AM$116,3,0)</f>
        <v>7918.2</v>
      </c>
      <c r="G73" s="15">
        <v>0</v>
      </c>
      <c r="H73" s="15">
        <f>VLOOKUP($A73,[1]Hoja1!$A$9:$AM$116,5,0)</f>
        <v>923.79</v>
      </c>
      <c r="I73" s="15">
        <f>VLOOKUP($A73,[1]Hoja1!$A$9:$AM$116,4,0)</f>
        <v>0</v>
      </c>
      <c r="J73" s="15">
        <f>VLOOKUP($A73,[1]Hoja1!$A$9:$AM$116,6,0)</f>
        <v>0</v>
      </c>
      <c r="K73" s="16">
        <f t="shared" ref="K73:K75" si="27">SUM(F73:J73)</f>
        <v>8841.99</v>
      </c>
      <c r="L73" s="15">
        <f>VLOOKUP($A73,[1]Hoja1!$A$9:$AM$116,21,0)</f>
        <v>842.44</v>
      </c>
      <c r="M73" s="16">
        <f t="shared" ref="M73:M75" si="28">+K73-L73</f>
        <v>7999.5499999999993</v>
      </c>
      <c r="N73" s="17"/>
      <c r="O73" s="17"/>
    </row>
    <row r="74" spans="1:15" s="11" customFormat="1" ht="10.5" customHeight="1" x14ac:dyDescent="0.2">
      <c r="A74" s="30" t="s">
        <v>129</v>
      </c>
      <c r="B74" s="18" t="s">
        <v>91</v>
      </c>
      <c r="C74" s="14" t="s">
        <v>90</v>
      </c>
      <c r="D74" s="14" t="s">
        <v>209</v>
      </c>
      <c r="E74" s="15">
        <f>+F74/30</f>
        <v>333.33</v>
      </c>
      <c r="F74" s="15">
        <f>VLOOKUP($A74,[1]Hoja1!$A$9:$AM$116,3,0)</f>
        <v>9999.9</v>
      </c>
      <c r="G74" s="15">
        <v>0</v>
      </c>
      <c r="H74" s="15">
        <f>VLOOKUP($A74,[1]Hoja1!$A$9:$AM$116,5,0)</f>
        <v>0</v>
      </c>
      <c r="I74" s="15">
        <f>VLOOKUP($A74,[1]Hoja1!$A$9:$AM$116,4,0)</f>
        <v>0</v>
      </c>
      <c r="J74" s="15">
        <f>VLOOKUP($A74,[1]Hoja1!$A$9:$AM$116,6,0)</f>
        <v>7429.58</v>
      </c>
      <c r="K74" s="16">
        <f t="shared" si="27"/>
        <v>17429.48</v>
      </c>
      <c r="L74" s="15">
        <f>VLOOKUP($A74,[1]Hoja1!$A$9:$AM$116,21,0)</f>
        <v>2736.94</v>
      </c>
      <c r="M74" s="16">
        <f t="shared" si="28"/>
        <v>14692.539999999999</v>
      </c>
    </row>
    <row r="75" spans="1:15" s="11" customFormat="1" ht="10.5" customHeight="1" x14ac:dyDescent="0.2">
      <c r="A75" s="30" t="s">
        <v>191</v>
      </c>
      <c r="B75" s="18" t="s">
        <v>174</v>
      </c>
      <c r="C75" s="14" t="s">
        <v>175</v>
      </c>
      <c r="D75" s="14" t="s">
        <v>209</v>
      </c>
      <c r="E75" s="15">
        <f>+F75/30</f>
        <v>111.11</v>
      </c>
      <c r="F75" s="15">
        <f>VLOOKUP($A75,[1]Hoja1!$A$9:$AM$116,3,0)</f>
        <v>3333.3</v>
      </c>
      <c r="G75" s="15">
        <v>0</v>
      </c>
      <c r="H75" s="15">
        <f>VLOOKUP($A75,[1]Hoja1!$A$9:$AM$116,5,0)</f>
        <v>0</v>
      </c>
      <c r="I75" s="15">
        <f>VLOOKUP($A75,[1]Hoja1!$A$9:$AM$116,4,0)</f>
        <v>0</v>
      </c>
      <c r="J75" s="15">
        <f>VLOOKUP($A75,[1]Hoja1!$A$9:$AM$116,6,0)</f>
        <v>38156.35</v>
      </c>
      <c r="K75" s="16">
        <f t="shared" si="27"/>
        <v>41489.65</v>
      </c>
      <c r="L75" s="15">
        <f>VLOOKUP($A75,[1]Hoja1!$A$9:$AM$116,21,0)</f>
        <v>10585.57</v>
      </c>
      <c r="M75" s="16">
        <f t="shared" si="28"/>
        <v>30904.080000000002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162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192</v>
      </c>
      <c r="B78" s="13" t="s">
        <v>163</v>
      </c>
      <c r="C78" s="24" t="s">
        <v>18</v>
      </c>
      <c r="D78" s="14" t="s">
        <v>209</v>
      </c>
      <c r="E78" s="15">
        <f>+F78/30</f>
        <v>60</v>
      </c>
      <c r="F78" s="15">
        <f>VLOOKUP($A78,[1]Hoja1!$A$9:$AM$116,3,0)</f>
        <v>1800</v>
      </c>
      <c r="G78" s="15">
        <v>0</v>
      </c>
      <c r="H78" s="15">
        <f>VLOOKUP($A78,[1]Hoja1!$A$9:$AM$116,5,0)</f>
        <v>0</v>
      </c>
      <c r="I78" s="15">
        <f>VLOOKUP($A78,[1]Hoja1!$A$9:$AM$116,4,0)</f>
        <v>0</v>
      </c>
      <c r="J78" s="15">
        <f>VLOOKUP($A78,[1]Hoja1!$A$9:$AM$116,6,0)</f>
        <v>6339.7</v>
      </c>
      <c r="K78" s="16">
        <f t="shared" ref="K78:K79" si="29">SUM(F78:J78)</f>
        <v>8139.7</v>
      </c>
      <c r="L78" s="15">
        <f>VLOOKUP($A78,[1]Hoja1!$A$9:$AM$116,21,0)</f>
        <v>1182.8</v>
      </c>
      <c r="M78" s="16">
        <f t="shared" ref="M78:M79" si="30">+K78-L78</f>
        <v>6956.9</v>
      </c>
      <c r="N78" s="17"/>
      <c r="O78" s="17"/>
    </row>
    <row r="79" spans="1:15" s="11" customFormat="1" ht="10.5" customHeight="1" x14ac:dyDescent="0.2">
      <c r="A79" s="30" t="s">
        <v>193</v>
      </c>
      <c r="B79" s="18" t="s">
        <v>164</v>
      </c>
      <c r="C79" s="14" t="s">
        <v>18</v>
      </c>
      <c r="D79" s="14" t="s">
        <v>209</v>
      </c>
      <c r="E79" s="15">
        <f>+F79/30</f>
        <v>60</v>
      </c>
      <c r="F79" s="15">
        <f>VLOOKUP($A79,[1]Hoja1!$A$9:$AM$116,3,0)</f>
        <v>1800</v>
      </c>
      <c r="G79" s="15">
        <v>0</v>
      </c>
      <c r="H79" s="15">
        <f>VLOOKUP($A79,[1]Hoja1!$A$9:$AM$116,5,0)</f>
        <v>0</v>
      </c>
      <c r="I79" s="15">
        <f>VLOOKUP($A79,[1]Hoja1!$A$9:$AM$116,4,0)</f>
        <v>0</v>
      </c>
      <c r="J79" s="15">
        <f>VLOOKUP($A79,[1]Hoja1!$A$9:$AM$116,6,0)</f>
        <v>6339.7</v>
      </c>
      <c r="K79" s="16">
        <f t="shared" si="29"/>
        <v>8139.7</v>
      </c>
      <c r="L79" s="15">
        <f>VLOOKUP($A79,[1]Hoja1!$A$9:$AM$116,21,0)</f>
        <v>1182.8</v>
      </c>
      <c r="M79" s="16">
        <f t="shared" si="30"/>
        <v>6956.9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VLOOKUP($A82,[1]Hoja1!$A$9:$AM$116,3,0)</f>
        <v>13087.5</v>
      </c>
      <c r="G82" s="15">
        <v>0</v>
      </c>
      <c r="H82" s="15">
        <f>VLOOKUP($A82,[1]Hoja1!$A$9:$AM$116,5,0)</f>
        <v>1526.88</v>
      </c>
      <c r="I82" s="15">
        <f>VLOOKUP($A82,[1]Hoja1!$A$9:$AM$116,4,0)</f>
        <v>0</v>
      </c>
      <c r="J82" s="15">
        <f>VLOOKUP($A82,[1]Hoja1!$A$9:$AM$116,6,0)</f>
        <v>0</v>
      </c>
      <c r="K82" s="16">
        <f t="shared" ref="K82" si="31">SUM(F82:J82)</f>
        <v>14614.380000000001</v>
      </c>
      <c r="L82" s="15">
        <f>VLOOKUP($A82,[1]Hoja1!$A$9:$AM$116,21,0)</f>
        <v>5644.02</v>
      </c>
      <c r="M82" s="16">
        <f t="shared" ref="M82" si="32">+K82-L82</f>
        <v>8970.36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VLOOKUP($A85,[1]Hoja1!$A$9:$AM$116,3,0)</f>
        <v>9800.7000000000007</v>
      </c>
      <c r="G85" s="15">
        <v>0</v>
      </c>
      <c r="H85" s="15">
        <f>VLOOKUP($A85,[1]Hoja1!$A$9:$AM$116,5,0)</f>
        <v>1143.4100000000001</v>
      </c>
      <c r="I85" s="15">
        <f>VLOOKUP($A85,[1]Hoja1!$A$9:$AM$116,4,0)</f>
        <v>0</v>
      </c>
      <c r="J85" s="15">
        <f>VLOOKUP($A85,[1]Hoja1!$A$9:$AM$116,6,0)</f>
        <v>0</v>
      </c>
      <c r="K85" s="16">
        <f t="shared" ref="K85:K86" si="33">SUM(F85:J85)</f>
        <v>10944.11</v>
      </c>
      <c r="L85" s="15">
        <f>VLOOKUP($A85,[1]Hoja1!$A$9:$AM$116,21,0)</f>
        <v>1244.1400000000001</v>
      </c>
      <c r="M85" s="16">
        <f t="shared" ref="M85:M86" si="34">+K85-L85</f>
        <v>9699.9700000000012</v>
      </c>
      <c r="N85" s="17"/>
      <c r="O85" s="17"/>
    </row>
    <row r="86" spans="1:15" s="11" customFormat="1" ht="10.5" customHeight="1" x14ac:dyDescent="0.25">
      <c r="A86" s="23" t="s">
        <v>179</v>
      </c>
      <c r="B86" s="13" t="s">
        <v>165</v>
      </c>
      <c r="C86" s="24" t="s">
        <v>166</v>
      </c>
      <c r="D86" s="24" t="s">
        <v>19</v>
      </c>
      <c r="E86" s="15">
        <f>+F86/30</f>
        <v>210.9</v>
      </c>
      <c r="F86" s="15">
        <f>VLOOKUP($A86,[1]Hoja1!$A$9:$AM$116,3,0)</f>
        <v>6327</v>
      </c>
      <c r="G86" s="15">
        <v>0</v>
      </c>
      <c r="H86" s="15">
        <f>VLOOKUP($A86,[1]Hoja1!$A$9:$AM$116,5,0)</f>
        <v>0</v>
      </c>
      <c r="I86" s="15">
        <f>VLOOKUP($A86,[1]Hoja1!$A$9:$AM$116,4,0)</f>
        <v>0</v>
      </c>
      <c r="J86" s="15">
        <f>VLOOKUP($A86,[1]Hoja1!$A$9:$AM$116,6,0)</f>
        <v>4783.74</v>
      </c>
      <c r="K86" s="16">
        <f t="shared" si="33"/>
        <v>11110.74</v>
      </c>
      <c r="L86" s="15">
        <f>VLOOKUP($A86,[1]Hoja1!$A$9:$AM$116,21,0)</f>
        <v>1412.44</v>
      </c>
      <c r="M86" s="16">
        <f t="shared" si="34"/>
        <v>9698.2999999999993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VLOOKUP($A89,[1]Hoja1!$A$9:$AM$116,3,0)</f>
        <v>9168</v>
      </c>
      <c r="G89" s="15">
        <v>0</v>
      </c>
      <c r="H89" s="15">
        <f>VLOOKUP($A89,[1]Hoja1!$A$9:$AM$116,5,0)</f>
        <v>1069.5999999999999</v>
      </c>
      <c r="I89" s="15">
        <f>VLOOKUP($A89,[1]Hoja1!$A$9:$AM$116,4,0)</f>
        <v>0</v>
      </c>
      <c r="J89" s="15">
        <f>VLOOKUP($A89,[1]Hoja1!$A$9:$AM$116,6,0)</f>
        <v>0</v>
      </c>
      <c r="K89" s="16">
        <f t="shared" ref="K89" si="35">SUM(F89:J89)</f>
        <v>10237.6</v>
      </c>
      <c r="L89" s="15">
        <f>VLOOKUP($A89,[1]Hoja1!$A$9:$AM$116,21,0)</f>
        <v>1051.92</v>
      </c>
      <c r="M89" s="16">
        <f t="shared" ref="M89" si="36">+K89-L89</f>
        <v>9185.68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VLOOKUP($A92,[1]Hoja1!$A$9:$AM$116,3,0)</f>
        <v>14409</v>
      </c>
      <c r="G92" s="15">
        <v>0</v>
      </c>
      <c r="H92" s="15">
        <f>VLOOKUP($A92,[1]Hoja1!$A$9:$AM$116,5,0)</f>
        <v>1681.05</v>
      </c>
      <c r="I92" s="15">
        <f>VLOOKUP($A92,[1]Hoja1!$A$9:$AM$116,4,0)</f>
        <v>0</v>
      </c>
      <c r="J92" s="15">
        <f>VLOOKUP($A92,[1]Hoja1!$A$9:$AM$116,6,0)</f>
        <v>0</v>
      </c>
      <c r="K92" s="16">
        <f t="shared" ref="K92:K93" si="37">SUM(F92:J92)</f>
        <v>16090.05</v>
      </c>
      <c r="L92" s="15">
        <f>VLOOKUP($A92,[1]Hoja1!$A$9:$AM$116,21,0)</f>
        <v>5931.06</v>
      </c>
      <c r="M92" s="16">
        <f t="shared" ref="M92:M93" si="38">+K92-L92</f>
        <v>10158.989999999998</v>
      </c>
      <c r="N92" s="17"/>
      <c r="O92" s="17"/>
    </row>
    <row r="93" spans="1:15" s="11" customFormat="1" ht="10.5" customHeight="1" x14ac:dyDescent="0.2">
      <c r="A93" s="30" t="s">
        <v>194</v>
      </c>
      <c r="B93" s="18" t="s">
        <v>144</v>
      </c>
      <c r="C93" s="14" t="s">
        <v>145</v>
      </c>
      <c r="D93" s="14" t="s">
        <v>209</v>
      </c>
      <c r="E93" s="15">
        <f t="shared" ref="E93" si="39">+F93/30</f>
        <v>333.33</v>
      </c>
      <c r="F93" s="15">
        <f>VLOOKUP($A93,[1]Hoja1!$A$9:$AM$116,3,0)</f>
        <v>9999.9</v>
      </c>
      <c r="G93" s="15">
        <v>0</v>
      </c>
      <c r="H93" s="15">
        <f>VLOOKUP($A93,[1]Hoja1!$A$9:$AM$116,5,0)</f>
        <v>0</v>
      </c>
      <c r="I93" s="15">
        <f>VLOOKUP($A93,[1]Hoja1!$A$9:$AM$116,4,0)</f>
        <v>0</v>
      </c>
      <c r="J93" s="15">
        <f>VLOOKUP($A93,[1]Hoja1!$A$9:$AM$116,6,0)</f>
        <v>10005.1</v>
      </c>
      <c r="K93" s="16">
        <f t="shared" si="37"/>
        <v>20005</v>
      </c>
      <c r="L93" s="15">
        <f>VLOOKUP($A93,[1]Hoja1!$A$9:$AM$116,21,0)</f>
        <v>3287.07</v>
      </c>
      <c r="M93" s="16">
        <f t="shared" si="38"/>
        <v>16717.93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105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">
      <c r="A96" s="30" t="s">
        <v>183</v>
      </c>
      <c r="B96" s="18" t="s">
        <v>106</v>
      </c>
      <c r="C96" s="14" t="s">
        <v>18</v>
      </c>
      <c r="D96" s="14" t="s">
        <v>209</v>
      </c>
      <c r="E96" s="15">
        <f>+F96/30</f>
        <v>132.09466666666668</v>
      </c>
      <c r="F96" s="15">
        <f>VLOOKUP($A96,[1]Hoja1!$A$9:$AM$116,3,0)</f>
        <v>3962.84</v>
      </c>
      <c r="G96" s="15">
        <v>0</v>
      </c>
      <c r="H96" s="15">
        <f>VLOOKUP($A96,[1]Hoja1!$A$9:$AM$116,5,0)</f>
        <v>0</v>
      </c>
      <c r="I96" s="15">
        <f>VLOOKUP($A96,[1]Hoja1!$A$9:$AM$116,4,0)</f>
        <v>0</v>
      </c>
      <c r="J96" s="15">
        <f>VLOOKUP($A96,[1]Hoja1!$A$9:$AM$116,6,0)</f>
        <v>0</v>
      </c>
      <c r="K96" s="16">
        <f t="shared" ref="K96" si="40">SUM(F96:J96)</f>
        <v>3962.84</v>
      </c>
      <c r="L96" s="15">
        <f>VLOOKUP($A96,[1]Hoja1!$A$9:$AM$116,21,0)</f>
        <v>-38.520000000000003</v>
      </c>
      <c r="M96" s="16">
        <f t="shared" ref="M96" si="41">+K96-L96</f>
        <v>4001.36</v>
      </c>
    </row>
    <row r="97" spans="1:15" s="11" customFormat="1" ht="10.5" customHeight="1" x14ac:dyDescent="0.25">
      <c r="A97" s="12"/>
      <c r="B97" s="18"/>
      <c r="C97" s="14"/>
      <c r="D97" s="14"/>
      <c r="E97" s="15"/>
      <c r="F97" s="15"/>
      <c r="G97" s="14"/>
      <c r="H97" s="14"/>
      <c r="I97" s="14"/>
      <c r="J97" s="14"/>
      <c r="K97" s="16"/>
      <c r="L97" s="16"/>
      <c r="M97" s="16"/>
    </row>
    <row r="98" spans="1:15" s="11" customFormat="1" ht="17.25" customHeight="1" x14ac:dyDescent="0.25">
      <c r="A98" s="6" t="s">
        <v>107</v>
      </c>
      <c r="B98" s="7"/>
      <c r="C98" s="8"/>
      <c r="D98" s="8"/>
      <c r="E98" s="9"/>
      <c r="F98" s="9"/>
      <c r="G98" s="8"/>
      <c r="H98" s="8"/>
      <c r="I98" s="8"/>
      <c r="J98" s="8"/>
      <c r="K98" s="10"/>
      <c r="L98" s="10"/>
      <c r="M98" s="10"/>
    </row>
    <row r="99" spans="1:15" s="11" customFormat="1" ht="10.5" customHeight="1" x14ac:dyDescent="0.25">
      <c r="A99" s="23" t="s">
        <v>108</v>
      </c>
      <c r="B99" s="13" t="s">
        <v>109</v>
      </c>
      <c r="C99" s="24" t="s">
        <v>18</v>
      </c>
      <c r="D99" s="24" t="s">
        <v>19</v>
      </c>
      <c r="E99" s="15">
        <v>263.94</v>
      </c>
      <c r="F99" s="15">
        <f>VLOOKUP($A99,[1]Hoja1!$A$9:$AM$116,3,0)</f>
        <v>7918.2</v>
      </c>
      <c r="G99" s="15">
        <v>0</v>
      </c>
      <c r="H99" s="15">
        <f>VLOOKUP($A99,[1]Hoja1!$A$9:$AM$116,5,0)</f>
        <v>923.79</v>
      </c>
      <c r="I99" s="15">
        <f>VLOOKUP($A99,[1]Hoja1!$A$9:$AM$116,4,0)</f>
        <v>0</v>
      </c>
      <c r="J99" s="15">
        <f>VLOOKUP($A99,[1]Hoja1!$A$9:$AM$116,6,0)</f>
        <v>0</v>
      </c>
      <c r="K99" s="16">
        <f t="shared" ref="K99:K104" si="42">SUM(F99:J99)</f>
        <v>8841.99</v>
      </c>
      <c r="L99" s="15">
        <f>VLOOKUP($A99,[1]Hoja1!$A$9:$AM$116,21,0)</f>
        <v>842.4</v>
      </c>
      <c r="M99" s="16">
        <f t="shared" ref="M99:M104" si="43">+K99-L99</f>
        <v>7999.59</v>
      </c>
      <c r="N99" s="17"/>
      <c r="O99" s="17"/>
    </row>
    <row r="100" spans="1:15" s="11" customFormat="1" ht="10.5" customHeight="1" x14ac:dyDescent="0.25">
      <c r="A100" s="23" t="s">
        <v>110</v>
      </c>
      <c r="B100" s="13" t="s">
        <v>111</v>
      </c>
      <c r="C100" s="24" t="s">
        <v>18</v>
      </c>
      <c r="D100" s="24" t="s">
        <v>19</v>
      </c>
      <c r="E100" s="15">
        <v>102.68</v>
      </c>
      <c r="F100" s="15">
        <f>VLOOKUP($A100,[1]Hoja1!$A$9:$AM$116,3,0)</f>
        <v>3080.4</v>
      </c>
      <c r="G100" s="15">
        <v>0</v>
      </c>
      <c r="H100" s="15">
        <f>VLOOKUP($A100,[1]Hoja1!$A$9:$AM$116,5,0)</f>
        <v>359.38</v>
      </c>
      <c r="I100" s="15">
        <f>VLOOKUP($A100,[1]Hoja1!$A$9:$AM$116,4,0)</f>
        <v>0</v>
      </c>
      <c r="J100" s="15">
        <f>VLOOKUP($A100,[1]Hoja1!$A$9:$AM$116,6,0)</f>
        <v>0</v>
      </c>
      <c r="K100" s="16">
        <f t="shared" si="42"/>
        <v>3439.78</v>
      </c>
      <c r="L100" s="15">
        <f>VLOOKUP($A100,[1]Hoja1!$A$9:$AM$116,21,0)</f>
        <v>-229.7</v>
      </c>
      <c r="M100" s="16">
        <f t="shared" si="43"/>
        <v>3669.48</v>
      </c>
      <c r="N100" s="17"/>
      <c r="O100" s="17"/>
    </row>
    <row r="101" spans="1:15" s="11" customFormat="1" ht="10.5" customHeight="1" x14ac:dyDescent="0.25">
      <c r="A101" s="23" t="s">
        <v>112</v>
      </c>
      <c r="B101" s="13" t="s">
        <v>113</v>
      </c>
      <c r="C101" s="24" t="s">
        <v>49</v>
      </c>
      <c r="D101" s="24" t="s">
        <v>19</v>
      </c>
      <c r="E101" s="15">
        <v>116.93</v>
      </c>
      <c r="F101" s="15">
        <f>VLOOKUP($A101,[1]Hoja1!$A$9:$AM$116,3,0)</f>
        <v>3507.9</v>
      </c>
      <c r="G101" s="15">
        <v>0</v>
      </c>
      <c r="H101" s="15">
        <f>VLOOKUP($A101,[1]Hoja1!$A$9:$AM$116,5,0)</f>
        <v>409.25</v>
      </c>
      <c r="I101" s="15">
        <f>VLOOKUP($A101,[1]Hoja1!$A$9:$AM$116,4,0)</f>
        <v>0</v>
      </c>
      <c r="J101" s="15">
        <f>VLOOKUP($A101,[1]Hoja1!$A$9:$AM$116,6,0)</f>
        <v>0</v>
      </c>
      <c r="K101" s="16">
        <f t="shared" si="42"/>
        <v>3917.15</v>
      </c>
      <c r="L101" s="15">
        <f>VLOOKUP($A101,[1]Hoja1!$A$9:$AM$116,21,0)</f>
        <v>-82.1</v>
      </c>
      <c r="M101" s="16">
        <f t="shared" si="43"/>
        <v>3999.25</v>
      </c>
      <c r="N101" s="17"/>
      <c r="O101" s="17"/>
    </row>
    <row r="102" spans="1:15" s="11" customFormat="1" ht="10.5" customHeight="1" x14ac:dyDescent="0.2">
      <c r="A102" s="30" t="s">
        <v>195</v>
      </c>
      <c r="B102" s="13" t="s">
        <v>114</v>
      </c>
      <c r="C102" s="24" t="s">
        <v>18</v>
      </c>
      <c r="D102" s="24" t="s">
        <v>19</v>
      </c>
      <c r="E102" s="15">
        <f>+F102/30</f>
        <v>99.998999999999995</v>
      </c>
      <c r="F102" s="15">
        <f>VLOOKUP($A102,[1]Hoja1!$A$9:$AM$116,3,0)</f>
        <v>2999.97</v>
      </c>
      <c r="G102" s="15">
        <v>0</v>
      </c>
      <c r="H102" s="15">
        <f>VLOOKUP($A102,[1]Hoja1!$A$9:$AM$116,5,0)</f>
        <v>0</v>
      </c>
      <c r="I102" s="15">
        <f>VLOOKUP($A102,[1]Hoja1!$A$9:$AM$116,4,0)</f>
        <v>0</v>
      </c>
      <c r="J102" s="15">
        <f>VLOOKUP($A102,[1]Hoja1!$A$9:$AM$116,6,0)</f>
        <v>8110.76</v>
      </c>
      <c r="K102" s="16">
        <f t="shared" si="42"/>
        <v>11110.73</v>
      </c>
      <c r="L102" s="15">
        <f>VLOOKUP($A102,[1]Hoja1!$A$9:$AM$116,21,0)</f>
        <v>1880.25</v>
      </c>
      <c r="M102" s="16">
        <f t="shared" si="43"/>
        <v>9230.48</v>
      </c>
      <c r="N102" s="17"/>
      <c r="O102" s="17"/>
    </row>
    <row r="103" spans="1:15" s="11" customFormat="1" ht="10.5" customHeight="1" x14ac:dyDescent="0.2">
      <c r="A103" s="30" t="s">
        <v>196</v>
      </c>
      <c r="B103" s="13" t="s">
        <v>169</v>
      </c>
      <c r="C103" s="24" t="s">
        <v>18</v>
      </c>
      <c r="D103" s="14" t="s">
        <v>209</v>
      </c>
      <c r="E103" s="15">
        <f t="shared" ref="E103:E104" si="44">+F103/30</f>
        <v>220</v>
      </c>
      <c r="F103" s="15">
        <f>VLOOKUP($A103,[1]Hoja1!$A$9:$AM$116,3,0)</f>
        <v>6600</v>
      </c>
      <c r="G103" s="15">
        <v>0</v>
      </c>
      <c r="H103" s="15">
        <f>VLOOKUP($A103,[1]Hoja1!$A$9:$AM$116,5,0)</f>
        <v>0</v>
      </c>
      <c r="I103" s="15">
        <f>VLOOKUP($A103,[1]Hoja1!$A$9:$AM$116,4,0)</f>
        <v>0</v>
      </c>
      <c r="J103" s="15">
        <f>VLOOKUP($A103,[1]Hoja1!$A$9:$AM$116,6,0)</f>
        <v>2105.1</v>
      </c>
      <c r="K103" s="16">
        <f t="shared" si="42"/>
        <v>8705.1</v>
      </c>
      <c r="L103" s="15">
        <f>VLOOKUP($A103,[1]Hoja1!$A$9:$AM$116,21,0)</f>
        <v>895.5</v>
      </c>
      <c r="M103" s="16">
        <f t="shared" si="43"/>
        <v>7809.6</v>
      </c>
      <c r="N103" s="17"/>
      <c r="O103" s="17"/>
    </row>
    <row r="104" spans="1:15" s="11" customFormat="1" ht="10.5" customHeight="1" x14ac:dyDescent="0.2">
      <c r="A104" s="30" t="s">
        <v>197</v>
      </c>
      <c r="B104" s="13" t="s">
        <v>170</v>
      </c>
      <c r="C104" s="24" t="s">
        <v>171</v>
      </c>
      <c r="D104" s="14" t="s">
        <v>209</v>
      </c>
      <c r="E104" s="15">
        <f t="shared" si="44"/>
        <v>288.88600000000002</v>
      </c>
      <c r="F104" s="15">
        <f>VLOOKUP($A104,[1]Hoja1!$A$9:$AM$116,3,0)</f>
        <v>8666.58</v>
      </c>
      <c r="G104" s="15">
        <v>0</v>
      </c>
      <c r="H104" s="15">
        <f>VLOOKUP($A104,[1]Hoja1!$A$9:$AM$116,5,0)</f>
        <v>0</v>
      </c>
      <c r="I104" s="15">
        <f>VLOOKUP($A104,[1]Hoja1!$A$9:$AM$116,4,0)</f>
        <v>0</v>
      </c>
      <c r="J104" s="15">
        <f>VLOOKUP($A104,[1]Hoja1!$A$9:$AM$116,6,0)</f>
        <v>11333.42</v>
      </c>
      <c r="K104" s="16">
        <f t="shared" si="42"/>
        <v>20000</v>
      </c>
      <c r="L104" s="15">
        <f>VLOOKUP($A104,[1]Hoja1!$A$9:$AM$116,21,0)</f>
        <v>3286</v>
      </c>
      <c r="M104" s="16">
        <f t="shared" si="43"/>
        <v>16714</v>
      </c>
      <c r="N104" s="17"/>
      <c r="O104" s="17"/>
    </row>
    <row r="105" spans="1:15" s="11" customFormat="1" ht="10.5" customHeight="1" x14ac:dyDescent="0.25">
      <c r="A105" s="22"/>
      <c r="B105" s="18"/>
      <c r="C105" s="14"/>
      <c r="D105" s="14"/>
      <c r="E105" s="15"/>
      <c r="F105" s="15"/>
      <c r="G105" s="14"/>
      <c r="H105" s="14"/>
      <c r="I105" s="14"/>
      <c r="J105" s="14"/>
      <c r="K105" s="16"/>
      <c r="L105" s="16"/>
      <c r="M105" s="16"/>
    </row>
    <row r="106" spans="1:15" s="11" customFormat="1" ht="17.25" customHeight="1" x14ac:dyDescent="0.25">
      <c r="A106" s="6" t="s">
        <v>115</v>
      </c>
      <c r="B106" s="7"/>
      <c r="C106" s="8"/>
      <c r="D106" s="8"/>
      <c r="E106" s="9"/>
      <c r="F106" s="9"/>
      <c r="G106" s="8"/>
      <c r="H106" s="8"/>
      <c r="I106" s="8"/>
      <c r="J106" s="8"/>
      <c r="K106" s="10"/>
      <c r="L106" s="10"/>
      <c r="M106" s="10"/>
    </row>
    <row r="107" spans="1:15" s="11" customFormat="1" ht="10.5" customHeight="1" x14ac:dyDescent="0.25">
      <c r="A107" s="23" t="s">
        <v>116</v>
      </c>
      <c r="B107" s="13" t="s">
        <v>117</v>
      </c>
      <c r="C107" s="24" t="s">
        <v>18</v>
      </c>
      <c r="D107" s="24" t="s">
        <v>19</v>
      </c>
      <c r="E107" s="15">
        <v>212.8</v>
      </c>
      <c r="F107" s="15">
        <f>VLOOKUP($A107,[1]Hoja1!$A$9:$AM$116,3,0)</f>
        <v>6171.2</v>
      </c>
      <c r="G107" s="15">
        <v>0</v>
      </c>
      <c r="H107" s="15">
        <f>VLOOKUP($A107,[1]Hoja1!$A$9:$AM$116,5,0)</f>
        <v>744.8</v>
      </c>
      <c r="I107" s="15">
        <f>VLOOKUP($A107,[1]Hoja1!$A$9:$AM$116,4,0)</f>
        <v>212.8</v>
      </c>
      <c r="J107" s="15">
        <f>VLOOKUP($A107,[1]Hoja1!$A$9:$AM$116,6,0)</f>
        <v>0</v>
      </c>
      <c r="K107" s="16">
        <f t="shared" ref="K107:K108" si="45">SUM(F107:J107)</f>
        <v>7128.8</v>
      </c>
      <c r="L107" s="15">
        <f>VLOOKUP($A107,[1]Hoja1!$A$9:$AM$116,21,0)</f>
        <v>377.04</v>
      </c>
      <c r="M107" s="16">
        <f t="shared" ref="M107:M108" si="46">+K107-L107</f>
        <v>6751.76</v>
      </c>
      <c r="N107" s="17"/>
      <c r="O107" s="17"/>
    </row>
    <row r="108" spans="1:15" s="11" customFormat="1" ht="10.5" customHeight="1" x14ac:dyDescent="0.2">
      <c r="A108" s="30" t="s">
        <v>198</v>
      </c>
      <c r="B108" s="13" t="s">
        <v>172</v>
      </c>
      <c r="C108" s="24" t="s">
        <v>171</v>
      </c>
      <c r="D108" s="14" t="s">
        <v>209</v>
      </c>
      <c r="E108" s="15">
        <f t="shared" ref="E108" si="47">+F108/30</f>
        <v>99.998999999999995</v>
      </c>
      <c r="F108" s="15">
        <f>VLOOKUP($A108,[1]Hoja1!$A$9:$AM$116,3,0)</f>
        <v>2999.97</v>
      </c>
      <c r="G108" s="15">
        <v>0</v>
      </c>
      <c r="H108" s="15">
        <f>VLOOKUP($A108,[1]Hoja1!$A$9:$AM$116,5,0)</f>
        <v>0</v>
      </c>
      <c r="I108" s="15">
        <f>VLOOKUP($A108,[1]Hoja1!$A$9:$AM$116,4,0)</f>
        <v>0</v>
      </c>
      <c r="J108" s="15">
        <f>VLOOKUP($A108,[1]Hoja1!$A$9:$AM$116,6,0)</f>
        <v>17000.03</v>
      </c>
      <c r="K108" s="16">
        <f t="shared" si="45"/>
        <v>20000</v>
      </c>
      <c r="L108" s="15">
        <f>VLOOKUP($A108,[1]Hoja1!$A$9:$AM$116,21,0)</f>
        <v>4028.15</v>
      </c>
      <c r="M108" s="16">
        <f t="shared" si="46"/>
        <v>15971.85</v>
      </c>
      <c r="N108" s="17"/>
      <c r="O108" s="17"/>
    </row>
    <row r="109" spans="1:15" s="11" customFormat="1" ht="10.5" customHeight="1" x14ac:dyDescent="0.25">
      <c r="A109" s="22"/>
      <c r="B109" s="18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5" s="11" customFormat="1" ht="17.25" customHeight="1" x14ac:dyDescent="0.25">
      <c r="A110" s="6" t="s">
        <v>118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5" s="11" customFormat="1" ht="10.5" customHeight="1" x14ac:dyDescent="0.25">
      <c r="A111" s="23" t="s">
        <v>119</v>
      </c>
      <c r="B111" s="13" t="s">
        <v>120</v>
      </c>
      <c r="C111" s="24" t="s">
        <v>67</v>
      </c>
      <c r="D111" s="24" t="s">
        <v>19</v>
      </c>
      <c r="E111" s="15">
        <v>157.44999999999999</v>
      </c>
      <c r="F111" s="15">
        <f>VLOOKUP($A111,[1]Hoja1!$A$9:$AM$116,3,0)</f>
        <v>4723.5</v>
      </c>
      <c r="G111" s="15">
        <v>0</v>
      </c>
      <c r="H111" s="15">
        <f>VLOOKUP($A111,[1]Hoja1!$A$9:$AM$116,5,0)</f>
        <v>551.07000000000005</v>
      </c>
      <c r="I111" s="15">
        <f>VLOOKUP($A111,[1]Hoja1!$A$9:$AM$116,4,0)</f>
        <v>0</v>
      </c>
      <c r="J111" s="15">
        <f>VLOOKUP($A111,[1]Hoja1!$A$9:$AM$116,6,0)</f>
        <v>0</v>
      </c>
      <c r="K111" s="16">
        <f t="shared" ref="K111:K114" si="48">SUM(F111:J111)</f>
        <v>5274.57</v>
      </c>
      <c r="L111" s="15">
        <f>VLOOKUP($A111,[1]Hoja1!$A$9:$AM$116,21,0)</f>
        <v>85.84</v>
      </c>
      <c r="M111" s="16">
        <f t="shared" ref="M111:M114" si="49">+K111-L111</f>
        <v>5188.7299999999996</v>
      </c>
      <c r="N111" s="17"/>
      <c r="O111" s="17"/>
    </row>
    <row r="112" spans="1:15" s="11" customFormat="1" ht="10.5" customHeight="1" x14ac:dyDescent="0.2">
      <c r="A112" s="30" t="s">
        <v>137</v>
      </c>
      <c r="B112" s="18" t="s">
        <v>134</v>
      </c>
      <c r="C112" s="14" t="s">
        <v>18</v>
      </c>
      <c r="D112" s="14" t="s">
        <v>209</v>
      </c>
      <c r="E112" s="15">
        <f t="shared" ref="E112:E114" si="50">+F112/30</f>
        <v>60</v>
      </c>
      <c r="F112" s="15">
        <f>VLOOKUP($A112,[1]Hoja1!$A$9:$AM$116,3,0)</f>
        <v>1800</v>
      </c>
      <c r="G112" s="15">
        <v>0</v>
      </c>
      <c r="H112" s="15">
        <f>VLOOKUP($A112,[1]Hoja1!$A$9:$AM$116,5,0)</f>
        <v>0</v>
      </c>
      <c r="I112" s="15">
        <f>VLOOKUP($A112,[1]Hoja1!$A$9:$AM$116,4,0)</f>
        <v>0</v>
      </c>
      <c r="J112" s="15">
        <f>VLOOKUP($A112,[1]Hoja1!$A$9:$AM$116,6,0)</f>
        <v>6905.1</v>
      </c>
      <c r="K112" s="16">
        <f t="shared" si="48"/>
        <v>8705.1</v>
      </c>
      <c r="L112" s="15">
        <f>VLOOKUP($A112,[1]Hoja1!$A$9:$AM$116,21,0)</f>
        <v>1303.57</v>
      </c>
      <c r="M112" s="16">
        <f t="shared" si="49"/>
        <v>7401.5300000000007</v>
      </c>
    </row>
    <row r="113" spans="1:15" s="11" customFormat="1" ht="10.5" customHeight="1" x14ac:dyDescent="0.2">
      <c r="A113" s="30" t="s">
        <v>199</v>
      </c>
      <c r="B113" s="18" t="s">
        <v>135</v>
      </c>
      <c r="C113" s="14" t="s">
        <v>18</v>
      </c>
      <c r="D113" s="14" t="s">
        <v>209</v>
      </c>
      <c r="E113" s="15">
        <f t="shared" si="50"/>
        <v>220</v>
      </c>
      <c r="F113" s="15">
        <f>VLOOKUP($A113,[1]Hoja1!$A$9:$AM$116,3,0)</f>
        <v>6600</v>
      </c>
      <c r="G113" s="15">
        <v>0</v>
      </c>
      <c r="H113" s="15">
        <f>VLOOKUP($A113,[1]Hoja1!$A$9:$AM$116,5,0)</f>
        <v>0</v>
      </c>
      <c r="I113" s="15">
        <f>VLOOKUP($A113,[1]Hoja1!$A$9:$AM$116,4,0)</f>
        <v>0</v>
      </c>
      <c r="J113" s="15">
        <f>VLOOKUP($A113,[1]Hoja1!$A$9:$AM$116,6,0)</f>
        <v>2105.1</v>
      </c>
      <c r="K113" s="16">
        <f t="shared" si="48"/>
        <v>8705.1</v>
      </c>
      <c r="L113" s="15">
        <f>VLOOKUP($A113,[1]Hoja1!$A$9:$AM$116,21,0)</f>
        <v>895.5</v>
      </c>
      <c r="M113" s="16">
        <f t="shared" si="49"/>
        <v>7809.6</v>
      </c>
    </row>
    <row r="114" spans="1:15" s="11" customFormat="1" ht="10.5" customHeight="1" x14ac:dyDescent="0.2">
      <c r="A114" s="30" t="s">
        <v>148</v>
      </c>
      <c r="B114" s="18" t="s">
        <v>173</v>
      </c>
      <c r="C114" s="14" t="s">
        <v>18</v>
      </c>
      <c r="D114" s="14" t="s">
        <v>209</v>
      </c>
      <c r="E114" s="15">
        <f t="shared" si="50"/>
        <v>60</v>
      </c>
      <c r="F114" s="15">
        <f>VLOOKUP($A114,[1]Hoja1!$A$9:$AM$116,3,0)</f>
        <v>1800</v>
      </c>
      <c r="G114" s="15">
        <v>0</v>
      </c>
      <c r="H114" s="15">
        <f>VLOOKUP($A114,[1]Hoja1!$A$9:$AM$116,5,0)</f>
        <v>0</v>
      </c>
      <c r="I114" s="15">
        <f>VLOOKUP($A114,[1]Hoja1!$A$9:$AM$116,4,0)</f>
        <v>0</v>
      </c>
      <c r="J114" s="15">
        <f>VLOOKUP($A114,[1]Hoja1!$A$9:$AM$116,6,0)</f>
        <v>6905.1</v>
      </c>
      <c r="K114" s="16">
        <f t="shared" si="48"/>
        <v>8705.1</v>
      </c>
      <c r="L114" s="15">
        <f>VLOOKUP($A114,[1]Hoja1!$A$9:$AM$116,21,0)</f>
        <v>787.48</v>
      </c>
      <c r="M114" s="16">
        <f t="shared" si="49"/>
        <v>7917.6200000000008</v>
      </c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121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12"/>
      <c r="B117" s="18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5" s="11" customFormat="1" ht="17.25" customHeight="1" x14ac:dyDescent="0.25">
      <c r="A118" s="6" t="s">
        <v>122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5" s="11" customFormat="1" ht="10.5" customHeight="1" x14ac:dyDescent="0.2">
      <c r="A119" s="30" t="s">
        <v>200</v>
      </c>
      <c r="B119" s="18" t="s">
        <v>136</v>
      </c>
      <c r="C119" s="14" t="s">
        <v>18</v>
      </c>
      <c r="D119" s="14" t="s">
        <v>209</v>
      </c>
      <c r="E119" s="15">
        <f t="shared" ref="E119" si="51">+F119/30</f>
        <v>333.33</v>
      </c>
      <c r="F119" s="15">
        <f>VLOOKUP($A119,[1]Hoja1!$A$9:$AM$116,3,0)</f>
        <v>9999.9</v>
      </c>
      <c r="G119" s="15">
        <v>0</v>
      </c>
      <c r="H119" s="15">
        <f>VLOOKUP($A119,[1]Hoja1!$A$9:$AM$116,5,0)</f>
        <v>0</v>
      </c>
      <c r="I119" s="15">
        <f>VLOOKUP($A119,[1]Hoja1!$A$9:$AM$116,4,0)</f>
        <v>0</v>
      </c>
      <c r="J119" s="15">
        <f>VLOOKUP($A119,[1]Hoja1!$A$9:$AM$116,6,0)</f>
        <v>6603.04</v>
      </c>
      <c r="K119" s="16">
        <f t="shared" ref="K119" si="52">SUM(F119:J119)</f>
        <v>16602.939999999999</v>
      </c>
      <c r="L119" s="15">
        <f>VLOOKUP($A119,[1]Hoja1!$A$9:$AM$116,21,0)</f>
        <v>2560.4</v>
      </c>
      <c r="M119" s="16">
        <f t="shared" ref="M119" si="53">+K119-L119</f>
        <v>14042.539999999999</v>
      </c>
    </row>
    <row r="120" spans="1:15" s="11" customFormat="1" ht="10.5" customHeight="1" x14ac:dyDescent="0.25">
      <c r="A120" s="12"/>
      <c r="B120" s="18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5" s="11" customFormat="1" ht="17.25" customHeight="1" x14ac:dyDescent="0.25">
      <c r="A121" s="6" t="s">
        <v>167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5" s="11" customFormat="1" ht="10.5" customHeight="1" x14ac:dyDescent="0.2">
      <c r="A122" s="30" t="s">
        <v>201</v>
      </c>
      <c r="B122" s="13" t="s">
        <v>168</v>
      </c>
      <c r="C122" s="24" t="s">
        <v>18</v>
      </c>
      <c r="D122" s="14" t="s">
        <v>209</v>
      </c>
      <c r="E122" s="15">
        <f t="shared" ref="E122:E123" si="54">+F122/30</f>
        <v>100</v>
      </c>
      <c r="F122" s="15">
        <f>VLOOKUP($A122,[1]Hoja1!$A$9:$AM$116,3,0)</f>
        <v>3000</v>
      </c>
      <c r="G122" s="15">
        <v>0</v>
      </c>
      <c r="H122" s="15">
        <f>VLOOKUP($A122,[1]Hoja1!$A$9:$AM$116,5,0)</f>
        <v>0</v>
      </c>
      <c r="I122" s="15">
        <f>VLOOKUP($A122,[1]Hoja1!$A$9:$AM$116,4,0)</f>
        <v>0</v>
      </c>
      <c r="J122" s="15">
        <f>VLOOKUP($A122,[1]Hoja1!$A$9:$AM$116,6,0)</f>
        <v>5139.7</v>
      </c>
      <c r="K122" s="16">
        <f t="shared" ref="K122:K123" si="55">SUM(F122:J122)</f>
        <v>8139.7</v>
      </c>
      <c r="L122" s="15">
        <f>VLOOKUP($A122,[1]Hoja1!$A$9:$AM$116,21,0)</f>
        <v>1182.8</v>
      </c>
      <c r="M122" s="16">
        <f t="shared" ref="M122:M123" si="56">+K122-L122</f>
        <v>6956.9</v>
      </c>
      <c r="N122" s="17"/>
      <c r="O122" s="17"/>
    </row>
    <row r="123" spans="1:15" s="11" customFormat="1" ht="10.5" customHeight="1" x14ac:dyDescent="0.2">
      <c r="A123" s="30" t="s">
        <v>143</v>
      </c>
      <c r="B123" s="13" t="s">
        <v>178</v>
      </c>
      <c r="C123" s="24" t="s">
        <v>18</v>
      </c>
      <c r="D123" s="14" t="s">
        <v>209</v>
      </c>
      <c r="E123" s="15">
        <f t="shared" si="54"/>
        <v>100</v>
      </c>
      <c r="F123" s="15">
        <f>VLOOKUP($A123,[1]Hoja1!$A$9:$AM$116,3,0)</f>
        <v>3000</v>
      </c>
      <c r="G123" s="15">
        <v>0</v>
      </c>
      <c r="H123" s="15">
        <f>VLOOKUP($A123,[1]Hoja1!$A$9:$AM$116,5,0)</f>
        <v>0</v>
      </c>
      <c r="I123" s="15">
        <f>VLOOKUP($A123,[1]Hoja1!$A$9:$AM$116,4,0)</f>
        <v>0</v>
      </c>
      <c r="J123" s="15">
        <f>VLOOKUP($A123,[1]Hoja1!$A$9:$AM$116,6,0)</f>
        <v>5139.7</v>
      </c>
      <c r="K123" s="16">
        <f t="shared" si="55"/>
        <v>8139.7</v>
      </c>
      <c r="L123" s="15">
        <f>VLOOKUP($A123,[1]Hoja1!$A$9:$AM$116,21,0)</f>
        <v>1182.8</v>
      </c>
      <c r="M123" s="16">
        <f t="shared" si="56"/>
        <v>6956.9</v>
      </c>
      <c r="N123" s="17"/>
      <c r="O123" s="17"/>
    </row>
    <row r="124" spans="1:15" s="11" customFormat="1" ht="10.5" customHeight="1" x14ac:dyDescent="0.25">
      <c r="A124" s="12"/>
      <c r="B124" s="18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5" s="11" customFormat="1" ht="17.25" customHeight="1" x14ac:dyDescent="0.25">
      <c r="A125" s="6" t="s">
        <v>123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5" s="11" customFormat="1" ht="10.5" customHeight="1" x14ac:dyDescent="0.25">
      <c r="A126" s="23" t="s">
        <v>124</v>
      </c>
      <c r="B126" s="13" t="s">
        <v>125</v>
      </c>
      <c r="C126" s="24" t="s">
        <v>18</v>
      </c>
      <c r="D126" s="24" t="s">
        <v>19</v>
      </c>
      <c r="E126" s="15">
        <v>148.6</v>
      </c>
      <c r="F126" s="15">
        <f>VLOOKUP($A126,[1]Hoja1!$A$9:$AM$116,3,0)</f>
        <v>4458</v>
      </c>
      <c r="G126" s="15">
        <v>0</v>
      </c>
      <c r="H126" s="15">
        <f>VLOOKUP($A126,[1]Hoja1!$A$9:$AM$116,5,0)</f>
        <v>520.1</v>
      </c>
      <c r="I126" s="15">
        <f>VLOOKUP($A126,[1]Hoja1!$A$9:$AM$116,4,0)</f>
        <v>0</v>
      </c>
      <c r="J126" s="15">
        <f>VLOOKUP($A126,[1]Hoja1!$A$9:$AM$116,6,0)</f>
        <v>0</v>
      </c>
      <c r="K126" s="16">
        <f t="shared" ref="K126" si="57">SUM(F126:J126)</f>
        <v>4978.1000000000004</v>
      </c>
      <c r="L126" s="15">
        <f>VLOOKUP($A126,[1]Hoja1!$A$9:$AM$116,21,0)</f>
        <v>32.56</v>
      </c>
      <c r="M126" s="16">
        <f t="shared" ref="M126" si="58">+K126-L126</f>
        <v>4945.54</v>
      </c>
      <c r="N126" s="17"/>
      <c r="O126" s="17"/>
    </row>
    <row r="127" spans="1:15" s="11" customFormat="1" ht="10.5" customHeight="1" x14ac:dyDescent="0.25">
      <c r="A127" s="12"/>
      <c r="B127" s="18"/>
      <c r="C127" s="14"/>
      <c r="D127" s="14"/>
      <c r="E127" s="15"/>
      <c r="F127" s="15"/>
      <c r="G127" s="14"/>
      <c r="H127" s="14"/>
      <c r="I127" s="14"/>
      <c r="J127" s="14"/>
      <c r="K127" s="16"/>
      <c r="L127" s="16"/>
      <c r="M127" s="16"/>
    </row>
    <row r="128" spans="1:15" s="11" customFormat="1" ht="17.25" customHeight="1" x14ac:dyDescent="0.25">
      <c r="A128" s="6" t="s">
        <v>126</v>
      </c>
      <c r="B128" s="7"/>
      <c r="C128" s="8"/>
      <c r="D128" s="8"/>
      <c r="E128" s="9"/>
      <c r="F128" s="9"/>
      <c r="G128" s="8"/>
      <c r="H128" s="8"/>
      <c r="I128" s="8"/>
      <c r="J128" s="8"/>
      <c r="K128" s="10"/>
      <c r="L128" s="10"/>
      <c r="M128" s="10"/>
    </row>
    <row r="129" spans="1:13" s="11" customFormat="1" ht="10.5" customHeight="1" x14ac:dyDescent="0.2">
      <c r="A129" s="30" t="s">
        <v>139</v>
      </c>
      <c r="B129" s="25" t="s">
        <v>128</v>
      </c>
      <c r="C129" s="24" t="s">
        <v>18</v>
      </c>
      <c r="D129" s="14" t="s">
        <v>209</v>
      </c>
      <c r="E129" s="15">
        <f>+F129/30</f>
        <v>31.5</v>
      </c>
      <c r="F129" s="15">
        <f>VLOOKUP($A129,[1]Hoja1!$A$9:$AM$116,3,0)</f>
        <v>945</v>
      </c>
      <c r="G129" s="15">
        <v>0</v>
      </c>
      <c r="H129" s="15">
        <f>VLOOKUP($A129,[1]Hoja1!$A$9:$AM$116,5,0)</f>
        <v>0</v>
      </c>
      <c r="I129" s="15">
        <f>VLOOKUP($A129,[1]Hoja1!$A$9:$AM$116,4,0)</f>
        <v>0</v>
      </c>
      <c r="J129" s="15">
        <f>VLOOKUP($A129,[1]Hoja1!$A$9:$AM$116,6,0)</f>
        <v>2799</v>
      </c>
      <c r="K129" s="16">
        <f t="shared" ref="K129" si="59">SUM(F129:J129)</f>
        <v>3744</v>
      </c>
      <c r="L129" s="15">
        <f>VLOOKUP($A129,[1]Hoja1!$A$9:$AM$116,21,0)</f>
        <v>329.27</v>
      </c>
      <c r="M129" s="16">
        <f t="shared" ref="M129" si="60">+K129-L129</f>
        <v>3414.73</v>
      </c>
    </row>
    <row r="130" spans="1:13" x14ac:dyDescent="0.25">
      <c r="K130" s="28"/>
      <c r="L130" s="28"/>
      <c r="M130" s="28"/>
    </row>
    <row r="135" spans="1:13" ht="17.25" customHeight="1" x14ac:dyDescent="0.25"/>
    <row r="136" spans="1:13" ht="17.25" customHeight="1" x14ac:dyDescent="0.25">
      <c r="J136" s="27"/>
      <c r="K136" s="27"/>
      <c r="L136" s="27"/>
      <c r="M136" s="27"/>
    </row>
    <row r="137" spans="1:13" ht="17.25" customHeight="1" x14ac:dyDescent="0.25"/>
    <row r="138" spans="1:13" ht="17.25" customHeight="1" x14ac:dyDescent="0.25">
      <c r="L138" s="31"/>
      <c r="M138" s="31"/>
    </row>
    <row r="139" spans="1:13" ht="17.25" customHeight="1" x14ac:dyDescent="0.25"/>
    <row r="140" spans="1:13" ht="17.25" customHeight="1" x14ac:dyDescent="0.25"/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</sheetData>
  <autoFilter ref="A6:M134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2020-01-29T17:27:10Z</dcterms:modified>
</cp:coreProperties>
</file>